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onde\OneDrive\Documents\2 Cto 285-2025\1 Inf LConde Cto 285-2025\Publicacion Transparencia\Inf Ejecución Contractual\"/>
    </mc:Choice>
  </mc:AlternateContent>
  <xr:revisionPtr revIDLastSave="0" documentId="8_{2433BF67-069C-4DC4-8C4B-6BD07A2F32E7}" xr6:coauthVersionLast="47" xr6:coauthVersionMax="47" xr10:uidLastSave="{00000000-0000-0000-0000-000000000000}"/>
  <bookViews>
    <workbookView xWindow="-108" yWindow="-108" windowWidth="23256" windowHeight="12456" xr2:uid="{00000000-000D-0000-FFFF-FFFF00000000}"/>
  </bookViews>
  <sheets>
    <sheet name="ENERO" sheetId="2" r:id="rId1"/>
  </sheets>
  <externalReferences>
    <externalReference r:id="rId2"/>
  </externalReferences>
  <definedNames>
    <definedName name="_xlnm._FilterDatabase" localSheetId="0" hidden="1">ENERO!$B$12:$R$18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2" l="1"/>
  <c r="L7" i="2"/>
  <c r="L6" i="2"/>
  <c r="L5" i="2"/>
  <c r="L4" i="2"/>
  <c r="L3" i="2"/>
  <c r="L2"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T13" i="2"/>
  <c r="U13" i="2"/>
  <c r="T14" i="2"/>
  <c r="U14" i="2"/>
  <c r="T15" i="2"/>
  <c r="U15" i="2"/>
  <c r="T16" i="2"/>
  <c r="U16" i="2"/>
  <c r="T17" i="2"/>
  <c r="U17" i="2"/>
  <c r="T18" i="2"/>
  <c r="U18" i="2"/>
  <c r="V18" i="2" s="1"/>
  <c r="V17" i="2" l="1"/>
  <c r="V13" i="2"/>
  <c r="V16" i="2"/>
  <c r="V15" i="2"/>
  <c r="V14" i="2"/>
  <c r="L9" i="2" l="1"/>
</calcChain>
</file>

<file path=xl/sharedStrings.xml><?xml version="1.0" encoding="utf-8"?>
<sst xmlns="http://schemas.openxmlformats.org/spreadsheetml/2006/main" count="1523" uniqueCount="817">
  <si>
    <t>Valor Contratación Rubros de Inversión</t>
  </si>
  <si>
    <t>Valor Contratación Rubros de Funcionamiento</t>
  </si>
  <si>
    <t>Valor Contratación Aporte en Especie</t>
  </si>
  <si>
    <t>Valor Contratación Vigencias Futuras</t>
  </si>
  <si>
    <t>Valor Sistema General de Regalias</t>
  </si>
  <si>
    <t>No. DEL
CONTRATO</t>
  </si>
  <si>
    <t>CONTRATISTA</t>
  </si>
  <si>
    <t>OBJETO</t>
  </si>
  <si>
    <t>Fecha Inicio</t>
  </si>
  <si>
    <t>VALOR
 INICIAL DEL CONTRATO</t>
  </si>
  <si>
    <t>VALOR ADICIÓN</t>
  </si>
  <si>
    <t>REDUCCIONES</t>
  </si>
  <si>
    <t>VALOR FINAL</t>
  </si>
  <si>
    <t>Link del proceso</t>
  </si>
  <si>
    <t>Valor Contratación Recurso Externo</t>
  </si>
  <si>
    <t>Valor Contratación Recurso Fondiger</t>
  </si>
  <si>
    <t>FECHA DE SUSCRIPCIÓN</t>
  </si>
  <si>
    <t>PORCENTAJE DE EJECUCIÓN</t>
  </si>
  <si>
    <t>FECHA DE TERMINACIÓN</t>
  </si>
  <si>
    <t>TIPO DE CONTRATO</t>
  </si>
  <si>
    <t>Prestación de Servicios Profesionales</t>
  </si>
  <si>
    <t>INVERSION</t>
  </si>
  <si>
    <t>CANTIDAD DE ADICIONES</t>
  </si>
  <si>
    <t>RUBRO</t>
  </si>
  <si>
    <t>Informe Contractual a Enero  31 de 2025</t>
  </si>
  <si>
    <t>JENNY LILIANA CAMACHO ANGEL</t>
  </si>
  <si>
    <t>PRESTAR SERVICIOS PROFESIONALES PARA LA EJECUCIÓN, MANTENIMIENTO Y OPTIMIZACIÓN CONTINUA DEL MODELO DE GESTIÓN INSTITUCIONAL EN LA DEPENDENCIA, Y APOYAR EN LAS ACTIVIDADES CONTRACTUALES REQUERIDAS.</t>
  </si>
  <si>
    <t>https://community.secop.gov.co/Public/Tendering/OpportunityDetail/Index?noticeUID=CO1.NTC.7312296&amp;isFromPublicArea=True&amp;isModal=true&amp;asPopupView=true</t>
  </si>
  <si>
    <t>Subdirección de Gestión del Suelo</t>
  </si>
  <si>
    <t>RODRIGO ERNESTO CARRASCAL ENRIQUEZ</t>
  </si>
  <si>
    <t>CAMILA LUCIA MONTES BALLESTAS</t>
  </si>
  <si>
    <t>PRESTAR SERVICIOS PROFESIONALES JURIDICOS PARA REALIZAR LA REVISIÓN Y ESTRUCTURACION DE LOS DOCUMENTOS QUE COMPONEN LA GESTION CONTRACTUAL DE LA SECRETARÍA DISTRITAL DEL HÁBITAT.</t>
  </si>
  <si>
    <t>https://community.secop.gov.co/Public/Tendering/OpportunityDetail/Index?noticeUID=CO1.NTC.7309066&amp;isFromPublicArea=True&amp;isModal=true&amp;asPopupView=true</t>
  </si>
  <si>
    <t>Subdirección Administrativa</t>
  </si>
  <si>
    <t>PAOLA ANDREA CALDERON VARGAS</t>
  </si>
  <si>
    <t>ANA DURLEY QUINCHARA GALVIS</t>
  </si>
  <si>
    <t>PRESTAR SERVICIOS PROFESIONALES PARA LA REALIZACIÓN DE ACTIVIDADES ADMINISTRATIVAS, SUSTANCIACIÓN Y REVISIÓN DE DOCUMENTOS JURÍDICOS, ASÍ COMO ACTIVIDADES JURÍDICAS DERIVADAS DE LAS ETAPAS DE LOS PROCESOS DE SELECCIÓN ADELANTADOS POR LA SECRETARÍA DISTRITAL DEL HÁBITAT.</t>
  </si>
  <si>
    <t>https://community.secop.gov.co/Public/Tendering/OpportunityDetail/Index?noticeUID=CO1.NTC.7309503&amp;isFromPublicArea=True&amp;isModal=true&amp;asPopupView=true</t>
  </si>
  <si>
    <t>ASTRID JOHANNA ROJAS FRANCO</t>
  </si>
  <si>
    <t>PRESTAR SERVICIOS PROFESIONALES QUE PERMITAN REALIZAR CADA UNA DE LAS ACTIVIDADES RELACIONADAS CON LA LIQUIDACIÓN DE LA NÓMINA DE LOS FUNCIONARIOS DE LA SECRETARÍA DISTRITAL DEL HÁBITAT, CON CADA UNO DE SUS EMOLUMENTOS, ASÍ COMO LA ADMINISTRACIÓN FUNCIONAL DEL SISTEMA JSP7.</t>
  </si>
  <si>
    <t>https://community.secop.gov.co/Public/Tendering/OpportunityDetail/Index?noticeUID=CO1.NTC.7327917&amp;isFromPublicArea=True&amp;isModal=true&amp;asPopupView=true</t>
  </si>
  <si>
    <t>CLAUDIA GOMEZ MORALES</t>
  </si>
  <si>
    <t>JUVER  RODRIGUEZ VARGAS</t>
  </si>
  <si>
    <t>PRESTAR SERVICIOS PROFESIONALES PARA REALIZAR ACTIVIDADES RELACIONADAS CON EL SEGUIMIENTO Y EVALUACIÓN EN MATERIA PRESUPUESTAL Y FINANCIERA A LOS PLANES, PROGRAMAS Y PROYECTOS DE LA SECRETARÍA DISTRITAL DEL HÁBITAT; ASI COMO DESARROLLAR LAS ACTIVIDADES DE SEGUIMIENTO A LOS PROYECTOS DE INVERSIÓN ASIGNADOS POR EL SUPERVISOR EN LAS HERRAMIENTAS DISPUESTAS.</t>
  </si>
  <si>
    <t>https://community.secop.gov.co/Public/Tendering/OpportunityDetail/Index?noticeUID=CO1.NTC.7338918&amp;isFromPublicArea=True&amp;isModal=true&amp;asPopupView=true</t>
  </si>
  <si>
    <t>Subdirección de Programas y Proyectos</t>
  </si>
  <si>
    <t>JACKELYN YATE CABRERA</t>
  </si>
  <si>
    <t>FRANK DAVID BARRERA SANTOS</t>
  </si>
  <si>
    <t>PRESTAR SERVICIOS PROFESIONALES PARA REALIZAR LAS ACTIVIDADES REALIZAR LAS ACTIVIDADES DE IMPLEMENTACIÓN, MANTENIMIENTO, SOSTENIBILIDAD Y MEJORA CONTINUA DEL MODELO INTEGRADO DE PLANEACIÓN Y GESTIÓN – MIPG, ASÍ COMO DISEÑAR Y ELABORAR LAS PROPUESTAS AUDIOVISUALES Y METODOLÓGICAS QUE SE REQUIERAN EN DESARROLLO DE LAS ACTIVIDADES PROPIAS DEL ÁREA</t>
  </si>
  <si>
    <t>https://community.secop.gov.co/Public/Tendering/OpportunityDetail/Index?noticeUID=CO1.NTC.7341358&amp;isFromPublicArea=True&amp;isModal=true&amp;asPopupView=true</t>
  </si>
  <si>
    <t>YINNA ALEJANDRA CALDERON RODRIGUEZ</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</si>
  <si>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</si>
  <si>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https://community.secop.gov.co/Public/Tendering/OpportunityDetail/Index?noticeUID=CO1.NTC.7343990&amp;isFromPublicArea=True&amp;isModal=true&amp;asPopupView=true</t>
  </si>
  <si>
    <t>Subdirección de Prevención y Seguimiento</t>
  </si>
  <si>
    <t>JULIO ALVARO FORIGUA GARCIA</t>
  </si>
  <si>
    <t>MANUEL ENRIQUE OTERO GONZALEZ</t>
  </si>
  <si>
    <t>PRESTAR SERVICIOS PROFESIONALES PARA REALIZAR LAS ACTIVIDADES PROPIAS DEL SISTEMA DE GESTIÓN QUE LIDERE LA SUBDIRECCIÓN DE PROGRAMAS Y PROYECTOS BAJO LOS ESTÁNDARES DEL MODELO INTEGRADO DE PLANEACIÓN Y GESTIÓN - MIPG, ASÍ COMO GESTIONAR EN LA SDHT LOS PROGRAMAS Y POLÍTICAS RELACIONADAS CON DATOS ABIERTOS Y LA POLÍTICA DE PARTICIPACIÓN CIUDADANA.</t>
  </si>
  <si>
    <t>https://community.secop.gov.co/Public/Tendering/OpportunityDetail/Index?noticeUID=CO1.NTC.7352285&amp;isFromPublicArea=True&amp;isModal=true&amp;asPopupView=true</t>
  </si>
  <si>
    <t>NORMA CONSTANZA HURTADO LEAL</t>
  </si>
  <si>
    <t>Prestación de Servicios  de Apoyo a la Gestión</t>
  </si>
  <si>
    <t>PRESTAR SERVICIOS TÉCNICOS PARA APOYAR EL DESARROLLO DE LAS ACTIVIDADES PROPIAS DE LOS SISTEMAS DE GESTIÓN QUE LIDERA LA SUBDIRECCIÓN DE PROGRAMAS Y PROYECTOS BAJO LOS ESTÁNDARES DEL MODELO INTEGRADO DE PLANEACIÓN Y GESTIÓN - MIPG</t>
  </si>
  <si>
    <t>https://community.secop.gov.co/Public/Tendering/OpportunityDetail/Index?noticeUID=CO1.NTC.7352973&amp;isFromPublicArea=True&amp;isModal=true&amp;asPopupView=true</t>
  </si>
  <si>
    <t>SANDRA JOHANA PINZON RODRIGUEZ</t>
  </si>
  <si>
    <t>PRESTAR SERVICIOS PROFESIONALES PARA REALIZAR LAS ACTIVIDADES DE IMPLEMENTACIÓN, MANTENIMIENTO Y MONITOREO DE LOS SISTEMAS DE GESTIÓN DE LA SDHT, BAJO LOS ESTÁNDARES DEL MODELO INTEGRADO DE PLANEACIÓN Y GESTIÓN; ASI COMO REALIZAR  LAS ACTIVIDADES DE ACTUALIZACION  DE LA DOCUMENTACIÓN DEL  MAPA INTERACTIVO -SIG.</t>
  </si>
  <si>
    <t>https://community.secop.gov.co/Public/Tendering/OpportunityDetail/Index?noticeUID=CO1.NTC.7353408&amp;isFromPublicArea=True&amp;isModal=true&amp;asPopupView=true</t>
  </si>
  <si>
    <t xml:space="preserve">CLAUDIA MARCELA GARCIA </t>
  </si>
  <si>
    <t>PRESTAR SERVICIOS PROFESIONALES PARA EL DESARROLLO DE LAS ACTIVIDADES RELACIONADAS CON EL FORTALECIMIENTO DE LAS POLÍTICAS Y DIMENSIONES DEL MODELO INTEGRADO DE PLANEACIÓN Y GESTIÓN DE LA SDHT ACORDE A LOS LINEAMIENTOS Y LA NORMATIVIDAD VIGENTE.</t>
  </si>
  <si>
    <t>https://community.secop.gov.co/Public/Tendering/OpportunityDetail/Index?noticeUID=CO1.NTC.7354582&amp;isFromPublicArea=True&amp;isModal=true&amp;asPopupView=true</t>
  </si>
  <si>
    <t>NANCY CAROLINA HERNANDEZ GUTIERREZ</t>
  </si>
  <si>
    <t>PRESTAR SERVICIOS PROFESIONALES PARA EL DESARROLLO DE LAS ACTIVIDADES DE FORTALECIMIENTO Y MONITOREO DE LOS SISTEMAS DE GESTIÓN DE LA SDHT, EN CUMPLIMIENTO DE LOS ESTÁNDARES ESTABLECIDOS EN EL MODELO INTEGRADO DE PLANEACIÓN Y GESTIÓN (MIPG) Y LAS NORMAS ISO 9001-2015 Y 14001-2015.</t>
  </si>
  <si>
    <t>https://community.secop.gov.co/Public/Tendering/OpportunityDetail/Index?noticeUID=CO1.NTC.7379466&amp;isFromPublicArea=True&amp;isModal=true&amp;asPopupView=true</t>
  </si>
  <si>
    <t>MARIA CRISTINA ROJAS EBERHARD</t>
  </si>
  <si>
    <t>PRESTAR SERVICIOS PROFESIONALES ESPECIALIZADOS PARA LA ESTRUCTURACIÓN Y GESTIÓN DE LOS PROYECTOS QUE SE GENERAN A PARTIR DE LA IMPLEMENTACIÓN DE INSTRUMENTOS DE PLANEACIÓN Y GESTIÓN DEL SUELO.</t>
  </si>
  <si>
    <t>https://community.secop.gov.co/Public/Tendering/OpportunityDetail/Index?noticeUID=CO1.NTC.7357143&amp;isFromPublicArea=True&amp;isModal=true&amp;asPopupView=true</t>
  </si>
  <si>
    <t>RICARDO ERNESTO SANCHEZ MENESES</t>
  </si>
  <si>
    <t>PRESTAR SERVICIOS PROFESIONALES DESDE EL COMPONENTE JURÍDICO PARA REALIZAR LA GESTIÓN, SEGUIMIENTO A LOS RECURSOS ASIGNADOS EN EL MARCO DE LOS PROYECTOS DE VIVIENDA LIDERADOS POR LA SUBSECRETARÍA DE GESTIÓN FINANCIERA.</t>
  </si>
  <si>
    <t>https://community.secop.gov.co/Public/Tendering/OpportunityDetail/Index?noticeUID=CO1.NTC.7359413&amp;isFromPublicArea=True&amp;isModal=true&amp;asPopupView=true</t>
  </si>
  <si>
    <t>Subdirección de Recursos Públicos</t>
  </si>
  <si>
    <t>LESLIE DIAHANN MARTINEZ LUQUE</t>
  </si>
  <si>
    <t>JONATHAN ARMANDO HERNANDEZ BARCENAS</t>
  </si>
  <si>
    <t>PRESTAR SERVICIOS PROFESIONALES JURÍDICOS PARA GESTIONAR LOS DERECHOS DE PETICIÓN Y REQUERIMIENTOS RELACIONADOS CON LOS PROGRAMAS E INSTRUMENTOS DE FINANCIACIÓN DE VIVIENDA DE LA SUBSECRETARÍA DE GESTIÓN FINANCIERA.</t>
  </si>
  <si>
    <t>https://community.secop.gov.co/Public/Tendering/OpportunityDetail/Index?noticeUID=CO1.NTC.7365169&amp;isFromPublicArea=True&amp;isModal=true&amp;asPopupView=true</t>
  </si>
  <si>
    <t>PAULA SOFIA ENCINALES URQUIZA</t>
  </si>
  <si>
    <t>PRESTAR SERVICIOS PROFESIONALES DESDE EL COMPONENTE SOCIAL PARA LA GESTIÓN Y SEGUIMIENTO DE LOS PROGRAMAS Y PROYECTOS DE ACCESO A LA VIVIENDA GESTIONADOS POR LA SUBSECRETARIA DE GESTIÓN FINANCIERA.</t>
  </si>
  <si>
    <t>https://community.secop.gov.co/Public/Tendering/OpportunityDetail/Index?noticeUID=CO1.NTC.7407297&amp;isFromPublicArea=True&amp;isModal=true&amp;asPopupView=true</t>
  </si>
  <si>
    <t>YENY ANDREA PACHON ALONSO</t>
  </si>
  <si>
    <t>PRESTAR SERVICIOS PROFESIONALES PARA REALIZAR EL SEGUIMIENTO EN LA EJECUCIÓN DE LOS DIFERENTES PROGRAMAS DE ACCESO A LA VIVIENDA A CARGO DE LA SUBSECRETARÍA DE GESTIÓN FINANCIERA.</t>
  </si>
  <si>
    <t>https://community.secop.gov.co/Public/Tendering/OpportunityDetail/Index?noticeUID=CO1.NTC.7411033&amp;isFromPublicArea=True&amp;isModal=true&amp;asPopupView=true</t>
  </si>
  <si>
    <t>YADY ALEXANDRA GUEVARA BRICEÑO</t>
  </si>
  <si>
    <t>PRESTAR SERVICIOS PROFESIONALES PARA REALIZAR DIAGNÓSTICOS URBANÍSTICOS Y ARQUITECTÓNICOS, Y LA ELABORACIÓN DE DOCUMENTOS NECESARIOS PARA LA  IMPLEMENTACIÓN DE LOS PROYECTOS A CARGO DE LA SUBSECRETARIA DE GESTION FINANCIERA.</t>
  </si>
  <si>
    <t>https://community.secop.gov.co/Public/Tendering/OpportunityDetail/Index?noticeUID=CO1.NTC.7433128&amp;isFromPublicArea=True&amp;isModal=true&amp;asPopupView=true</t>
  </si>
  <si>
    <t>MARIA CAMILA CARRILLO PRIETO</t>
  </si>
  <si>
    <t>PRESTAR SERVICIOS PROFESIONALES PARA DAR RESPUESTA A PETICIONES, SOLICITUDES Y REQUERIMIENTOS Y BRINDAR APOYO JURÍDICO EN LA ELABORACIÓN DE ACTOS ADMINISTRATIVOS ASOCIADOS A LOS PROGRAMAS Y PROYECTOS DE LA SUBSECRETARÍA DE GESTIÓN FINANCIERA.</t>
  </si>
  <si>
    <t>https://community.secop.gov.co/Public/Tendering/OpportunityDetail/Index?noticeUID=CO1.NTC.7409391&amp;isFromPublicArea=True&amp;isModal=true&amp;asPopupView=true</t>
  </si>
  <si>
    <t>MANUEL ORLANDO PEÑA USCATEGUI</t>
  </si>
  <si>
    <t>PRESTAR SERVICIOS PROFESIONALES QUE PERMITAN EJECUTAR EL PLAN DE BIENESTAR E INCENTIVOS, Y CLIMA LABORAL DE LA SECRETARÍA DISTRITAL DEL HÁBITAT, ASÍ COMO DESARROLLAR ACTIVIDADES ENCAMINADAS AL FORTALECIMIENTO Y MANEJO DE LOS FACTORES DE RIESGO PSICOSOCIAL DE LA ENTIDAD.</t>
  </si>
  <si>
    <t>https://community.secop.gov.co/Public/Tendering/OpportunityDetail/Index?noticeUID=CO1.NTC.7356675&amp;isFromPublicArea=True&amp;isModal=true&amp;asPopupView=true</t>
  </si>
  <si>
    <t>HORACIO  VILLALBA GARZON</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</si>
  <si>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</si>
  <si>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https://community.secop.gov.co/Public/Tendering/OpportunityDetail/Index?noticeUID=CO1.NTC.7407415&amp;isFromPublicArea=True&amp;isModal=true&amp;asPopupView=true</t>
  </si>
  <si>
    <t>ALFREDO  GOMEZ ARBOLEDA</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</si>
  <si>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</si>
  <si>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https://community.secop.gov.co/Public/Tendering/OpportunityDetail/Index?noticeUID=CO1.NTC.7358221&amp;isFromPublicArea=True&amp;isModal=true&amp;asPopupView=true</t>
  </si>
  <si>
    <t>Subsecretaría de Gestión Corporativa</t>
  </si>
  <si>
    <t>ANA MILENA YELA ESCOBAR</t>
  </si>
  <si>
    <t>WILLIAM ERNESTO GONZALEZ ARIAS</t>
  </si>
  <si>
    <t>PRESTAR SERVICIOS PROFESIONALES ESPECIALIZADOS PARA EJECUTAR LAS ACTIVIDADES JURIDICAS PROPIAS DE LOS PROCESOS ASOCIADOS DE LA SUBSECRETARIA DE GESTION CORPORATIVA DE LA SDHT</t>
  </si>
  <si>
    <t>https://community.secop.gov.co/Public/Tendering/OpportunityDetail/Index?noticeUID=CO1.NTC.7358250&amp;isFromPublicArea=True&amp;isModal=true&amp;asPopupView=true</t>
  </si>
  <si>
    <t>SANDRA MILENA ROMERO GARZON</t>
  </si>
  <si>
    <t>PRESTAR SERVICIOS PROFESIONALES ESPECIALIZADOS EN TEMAS JURÍDICO-CONTRACTUALES A LA SUBSECRETARÍA DE GESTIÓN CORPORATIVA ABARCANDO LAS FASES PRECONTRACTUAL, CONTRACTUAL Y POSTCONTRACTUAL, CON EL OBJETIVO DE GARANTIZAR EL ESTRICTO CUMPLIMIENTO DE LA NORMATIVA APLICABLE Y LA ALINEACIÓN CON LOS PLANES Y PROGRAMAS INSTITUCIONALES.</t>
  </si>
  <si>
    <t>https://community.secop.gov.co/Public/Tendering/OpportunityDetail/Index?noticeUID=CO1.NTC.7363070&amp;isFromPublicArea=True&amp;isModal=true&amp;asPopupView=true</t>
  </si>
  <si>
    <t>LOLITA  CAMARGO CORREA</t>
  </si>
  <si>
    <t>PRESTAR SERVICIOS PROFESIONALES JURÍDICOS PARA REALIZAR ACTIVIDADES QUE PERMITAN EJECUTAR POLÍTICAS, PLANES Y PROYECTOS PARA EL MEJORAMIENTO DE LA PRESTACIÓN DE LOS SERVICIOS PÚBLICOS EN EL TERRITORIO URBANO Y RURAL DEL DISTRITO CAPITAL Y LA REGIÓN</t>
  </si>
  <si>
    <t>https://community.secop.gov.co/Public/Tendering/OpportunityDetail/Index?noticeUID=CO1.NTC.7356351&amp;isFromPublicArea=True&amp;isModal=true&amp;asPopupView=true</t>
  </si>
  <si>
    <t>Subdirección de Servicios Públicos</t>
  </si>
  <si>
    <t>NEIBER YANETH PRIETO PERILLA</t>
  </si>
  <si>
    <t>JOHANNA MARINA CELEDON OÑATE</t>
  </si>
  <si>
    <t>PRESTAR SERVICIOS PROFESIONALES PARA REALIZAR METODOLOGÍAS PARA LA DIVULGACIÓN Y COMUNICACIONES DE TODOS LOS PROGRAMAS Y PROYECTOS A CARGO DE LA SUBSECRETARIA DE GESTIÓN FINANCIERA.</t>
  </si>
  <si>
    <t>https://community.secop.gov.co/Public/Tendering/OpportunityDetail/Index?noticeUID=CO1.NTC.7365585&amp;isFromPublicArea=True&amp;isModal=true&amp;asPopupView=true</t>
  </si>
  <si>
    <t>Subsecretaría de Gestion Financiera</t>
  </si>
  <si>
    <t>DANIEL EDUARDO CONTRERAS CASTRO</t>
  </si>
  <si>
    <t>JUAN DAVID PULIDO REYES</t>
  </si>
  <si>
    <t>PRESTAR SERVICIOS PARA PROMOVER ACCIONES DE ARTICULACION REGIONAL DESDE UN ENFOQUE AMBIENTAL QUE PERMITAN LA IMPLEMENTACIÓN DE POLITICAS DE SERVICIOS PUBLICOS EN EL DISTRITO CAPITAL</t>
  </si>
  <si>
    <t>https://community.secop.gov.co/Public/Tendering/OpportunityDetail/Index?noticeUID=CO1.NTC.7360155&amp;isFromPublicArea=True&amp;isModal=true&amp;asPopupView=true</t>
  </si>
  <si>
    <t>NESTOR JULIAN RAMIREZ SIERRA</t>
  </si>
  <si>
    <t>PRESTAR SERVICIOS PROFESIONALES EN DERECHO, ORIENTADOS A LA DEFENSA JUDICIAL Y EXTRAJUDICIAL EN LOS PROCESOS EN LOS QUE INTERVENGA Y/O SE VINCULE LA SECRETARÍA DISTRITAL DEL HÁBITAT, A CARGO DE LA SUBSECRETARÍA JURÍDICA.</t>
  </si>
  <si>
    <t>https://community.secop.gov.co/Public/Tendering/OpportunityDetail/Index?noticeUID=CO1.NTC.7443753&amp;isFromPublicArea=True&amp;isModal=true&amp;asPopupView=true</t>
  </si>
  <si>
    <t>Subsecretaría Juridica</t>
  </si>
  <si>
    <t>ALBA CRISTINA MELO GÓMEZ</t>
  </si>
  <si>
    <t>MARIA FERNANDA PIRABAN CAÑON</t>
  </si>
  <si>
    <t>PRESTAR SERVICIOS PROFESIONALES EN DERECHO PARA LA DEFENSA JUDICIAL Y EXTRAJUDICIAL DE LA SECRETARÍA DISTRITAL DEL HÁBITAT EN PROCESOS CONSTITUCIONALES A CARGO DE LA SUBSECRETARÍA JURÍDICA.</t>
  </si>
  <si>
    <t>https://community.secop.gov.co/Public/Tendering/OpportunityDetail/Index?noticeUID=CO1.NTC.7383710&amp;isFromPublicArea=True&amp;isModal=true&amp;asPopupView=true</t>
  </si>
  <si>
    <t>JOSE ALEXANDER MORENO PAEZ</t>
  </si>
  <si>
    <t>PRESTAR SERVICIOS PROFESIONALES ESPECIALIZADOS EN EL DESARROLLO DE LAS ACTUACIONES JURÍDICAS EN LOS TRÁMITES ADMINISTRATIVOS Y/O MISIONALES QUE ADELANTE LA SUBSECRETARÍA JURÍDICA EN EL MARCO DE SUS COMPETENCIAS.</t>
  </si>
  <si>
    <t>https://community.secop.gov.co/Public/Tendering/OpportunityDetail/Index?noticeUID=CO1.NTC.7409701&amp;isFromPublicArea=True&amp;isModal=true&amp;asPopupView=true</t>
  </si>
  <si>
    <t>MARIA CAMILA RUANO VIVEROS</t>
  </si>
  <si>
    <t>PRESTAR SERVICIOS PROFESIONALES EN DERECHO PARA LA DEFENSA JUDICIAL Y EXTRAJUDICIAL DE LA SECRETARÍA DISTRITAL DEL HÁBITAT EN PROCESOS CONSTITUCIONALES, BAJO LA RESPONSABILIDAD DE LA SUBSECRETARÍA JURÍDICA</t>
  </si>
  <si>
    <t>https://community.secop.gov.co/Public/Tendering/OpportunityDetail/Index?noticeUID=CO1.NTC.7383764&amp;isFromPublicArea=True&amp;isModal=true&amp;asPopupView=true</t>
  </si>
  <si>
    <t>DIEGO ALEJANDRO RIOS BARRERO</t>
  </si>
  <si>
    <t>PRESTAR SERVICIOS PROFESIONALES EN EL DESARROLLO DE LAS ETAPAS Y ACTUACIONES JURÍDICAS DE LOS TRÁMITES EN MATERIA ADMINISTRATIVA QUE ADELANTA LA SUBSECRETARÍA JURÍDICA</t>
  </si>
  <si>
    <t>https://community.secop.gov.co/Public/Tendering/OpportunityDetail/Index?noticeUID=CO1.NTC.7392034&amp;isFromPublicArea=True&amp;isModal=true&amp;asPopupView=true</t>
  </si>
  <si>
    <t>TATIANA LUCERO TAMAYO SILVA</t>
  </si>
  <si>
    <t>PRESTAR SERVICIOS PROFESIONALES EN DERECHO PARA REALIZAR DEFENSA JUDICIAL Y EXTRAJUDICIAL EN LOS PROCESOS A CARGO DE LA SUBSECRETARÍA JURÍDICA.</t>
  </si>
  <si>
    <t>https://community.secop.gov.co/Public/Tendering/OpportunityDetail/Index?noticeUID=CO1.NTC.7399698&amp;isFromPublicArea=True&amp;isModal=true&amp;asPopupView=true</t>
  </si>
  <si>
    <t>CARLOS ALBERTO ZULUAGA BARRERO</t>
  </si>
  <si>
    <t>https://community.secop.gov.co/Public/Tendering/OpportunityDetail/Index?noticeUID=CO1.NTC.7403692&amp;isFromPublicArea=True&amp;isModal=true&amp;asPopupView=true</t>
  </si>
  <si>
    <t>JUAN SEBASTIAN PARRA RAFFAN</t>
  </si>
  <si>
    <t>https://community.secop.gov.co/Public/Tendering/OpportunityDetail/Index?noticeUID=CO1.NTC.7401918&amp;isFromPublicArea=True&amp;isModal=true&amp;asPopupView=true</t>
  </si>
  <si>
    <t>JAIME ALEXANDER ALVAREZ ORTIZ</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</si>
  <si>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</si>
  <si>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https://community.secop.gov.co/Public/Tendering/OpportunityDetail/Index?noticeUID=CO1.NTC.7415971&amp;isFromPublicArea=True&amp;isModal=true&amp;asPopupView=true</t>
  </si>
  <si>
    <t>JOSE ALEJANDRO GARCIA GARCIA</t>
  </si>
  <si>
    <t>PRESTAR SERVICIOS PROFESIONALES ESPECIALIZADOS EN DERECHO, ENFOCADOS EN LA DEFENSA JUDICIAL Y EXTRAJUDICIAL DE LOS DISTINTOS PROCESOS QUE INTERVENGA Y/O SE VINCULE A LA SECRETARÍA DISTRITAL DEL HÁBITAT, BAJO LA RESPONSABILIDAD DE LA SUBSECRETARÍA JURÍDICA.</t>
  </si>
  <si>
    <t>https://community.secop.gov.co/Public/Tendering/OpportunityDetail/Index?noticeUID=CO1.NTC.7404979&amp;isFromPublicArea=True&amp;isModal=true&amp;asPopupView=true</t>
  </si>
  <si>
    <t>ERICK LEANDRO SANCHEZ VANEGAS</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</si>
  <si>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</si>
  <si>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https://community.secop.gov.co/Public/Tendering/OpportunityDetail/Index?noticeUID=CO1.NTC.7416902&amp;isFromPublicArea=True&amp;isModal=true&amp;asPopupView=true</t>
  </si>
  <si>
    <t>HARLEY FERNEY FERNANDEZ ALVARADO</t>
  </si>
  <si>
    <t>PRESTAR SERVICIOS PROFESIONALES, PARA LA APLICACIÓN DE MODELOS, MÉTODOS, Y MECANISMOS EN LA GENERACIÓN Y REPORTE DE INFORMES ANALITICOS, MEDIANTE EL SEGUIMIENTO A LA CALIDAD DE LAS PETICIONES CIUDADANAS Y PLANES DEL PROCESO DE GESTIÓN DE SERVICIO A LA CIUDADANÍA</t>
  </si>
  <si>
    <t>https://community.secop.gov.co/Public/Tendering/OpportunityDetail/Index?noticeUID=CO1.NTC.7426238&amp;isFromPublicArea=True&amp;isModal=true&amp;asPopupView=true</t>
  </si>
  <si>
    <t>NATALIA ANDREA ANGULO REDONDO</t>
  </si>
  <si>
    <t>PRESTACIÓN DE SERVICIOS DE APOYO A LA GESTIÓN, BRINDANDO ATENCIÓN, INFORMACIÓN Y ORIENTACIÓN A LOS CIUDADANOS QUE REQUIERAN ACCEDER A LOS SERVICIOS DE LA SECRETARÍA DISTRITAL DEL HÁBTITAT.</t>
  </si>
  <si>
    <t>https://community.secop.gov.co/Public/Tendering/OpportunityDetail/Index?noticeUID=CO1.NTC.7460707&amp;isFromPublicArea=True&amp;isModal=true&amp;asPopupView=true</t>
  </si>
  <si>
    <t>SERGIO ANDRES HERNANDEZ GOENAGA</t>
  </si>
  <si>
    <t>PRESTAR SERVICIOS DE APOYO PARA LA ATENCION OPORTUNA A LA CIUDADANÍA SOBRE LA OFERTA INSTITUCIONAL DE LA SDHT, EN LOS DIFERENTES ESCENARIOS DE INTERACCIÓN DEL DISTRITO CAPITAL Y REALIZAR EL SEGUIMIENTO DE LA CORRECTA APLICACION DEL SERVICIO EN LOS CANALES DISPUESTOS POR LA ENTIDAD.</t>
  </si>
  <si>
    <t>https://community.secop.gov.co/Public/Tendering/OpportunityDetail/Index?noticeUID=CO1.NTC.7425753&amp;isFromPublicArea=True&amp;isModal=true&amp;asPopupView=true</t>
  </si>
  <si>
    <t>JESSICA PATRICIA RODRIGUEZ ARIZA</t>
  </si>
  <si>
    <t>PRESTAR SERVICIOS PROFESIONALES PARA IMPLEMENTAR Y REALIZAR SEGUIMIENTO A LA POLÍTICA PÚBLICA DISTRITAL DE SERVICIO A LA CIUDADANÍA Y DEMÁS INSTRUMENTOS DE PLANEACIÓN DEL PROCESO DE GESTIÓN DE SERVICIO A LA CIUDADANÍA DE LA SECRETARÍA DISTRITAL DEL HÁBITAT.</t>
  </si>
  <si>
    <t>https://community.secop.gov.co/Public/Tendering/OpportunityDetail/Index?noticeUID=CO1.NTC.7437354&amp;isFromPublicArea=True&amp;isModal=true&amp;asPopupView=true</t>
  </si>
  <si>
    <t>FRANCISCO JAVIER CONTRERAS ZAMBRANO</t>
  </si>
  <si>
    <t>PRESTAR SERVICIOS PROFESIONALES RESPECTO A PROCESO DE PAGOS A CARGO DE LA SUBDIRECCIÓN FINANCIERA, ASÍ COMO LA GESTIÓN DEL REGISTRO DE LA INFORMACIÓN EXÓGENA DISTRITAL Y NACIONAL Y EL REPORTE DE CONTRIBUCIONES Y ESTAMPILLAS.</t>
  </si>
  <si>
    <t>https://community.secop.gov.co/Public/Tendering/OpportunityDetail/Index?noticeUID=CO1.NTC.7411670&amp;isFromPublicArea=True&amp;isModal=true&amp;asPopupView=true</t>
  </si>
  <si>
    <t>Subdirección Financiera</t>
  </si>
  <si>
    <t>CESAR AUGUSTO CACERES GONZALEZ</t>
  </si>
  <si>
    <t>LUIS CARLOS PARRA DIAZ</t>
  </si>
  <si>
    <t>PRESTAR SERVICIOS PROFESIONALES PARA EJECUTAR ACTIVIDADES RELACIONADAS CON EL PROCESO DE PAGOS A CARGO DE LA SUBDIRECCIÓN FINANCIERA, REVISIÓN Y LIQUIDACIÓN DE LOS PASIVOS EXIGIBLES, ASÍ COMO LA ELABORACIÓN DE ESTADOS DE PAGO.</t>
  </si>
  <si>
    <t>https://community.secop.gov.co/Public/Tendering/OpportunityDetail/Index?noticeUID=CO1.NTC.7413984&amp;isFromPublicArea=True&amp;isModal=true&amp;asPopupView=true</t>
  </si>
  <si>
    <t>PEDRO MARIO BUITRAGO MEDINA</t>
  </si>
  <si>
    <t>PRESTAR SERVICIOS PROFESIONALES EN LA SUBDIRECCIÓN FINANCIERA PARA GESTIONAR LA REVISIÓN Y VALIDACIÓN DE CUENTAS DE COBRO, ASÍ COMO LA ELABORACIÓN Y SEGUIMIENTO DE LOS ESTADOS DE PAGO.</t>
  </si>
  <si>
    <t>https://community.secop.gov.co/Public/Tendering/OpportunityDetail/Index?noticeUID=CO1.NTC.7427341&amp;isFromPublicArea=True&amp;isModal=true&amp;asPopupView=true</t>
  </si>
  <si>
    <t>ELSA  BAUTISTA SANDOVAL</t>
  </si>
  <si>
    <t>PRESTAR LOS SERVICIOS PROFESIONALES A LA SECRETARÍA DISTRITAL DEL HÁBITAT, EN EL PROCESO DE REVISIÓN, SEGUIMIENTO Y VALIDACIÓN DE LA INFORMACIÓN CONTABLE PARA EL REGISTRO Y CONTROL DE LOS SUBSIDIOS DE VIVIENDA, MANEJADOS EN LOS PATRIMONIOS AUTÓNOMOS, GARANTIZANDO EL REGISTRO CORRECTO CONFORME A LA NORMATIVA CONTABLE VIGENTE.</t>
  </si>
  <si>
    <t>https://community.secop.gov.co/Public/Tendering/OpportunityDetail/Index?noticeUID=CO1.NTC.7429771&amp;isFromPublicArea=True&amp;isModal=true&amp;asPopupView=true</t>
  </si>
  <si>
    <t>DANIELA  SEDANO SAENZ</t>
  </si>
  <si>
    <t>PRESTAR SERVICIOS PROFESIONALES PARA ADELANTAR LA  IMPLEMENTACIÓN DE LAS METODOLOGÍAS PARA LAS EVALUACIONES DE LAS POLÍTICAS, PROGRAMAS Y ESTRATEGIAS DE LA ENTIDAD, ASÍ COMO EL PROCESAMIENTO, CONSOLIDACIÓN Y ANÁLISIS DE LA INFORMACIÓN REQUERIDA EN EL MARCO DEL OBSERVATORIO DISTRITAL DEL HÁBITAT.</t>
  </si>
  <si>
    <t>https://community.secop.gov.co/Public/Tendering/OpportunityDetail/Index?noticeUID=CO1.NTC.7366751&amp;isFromPublicArea=True&amp;isModal=true&amp;asPopupView=true</t>
  </si>
  <si>
    <t>Subdirección de Información Sectorial</t>
  </si>
  <si>
    <t>MARIA PAULA SALCEDO PORRAS</t>
  </si>
  <si>
    <t>AMIRA SOFIA CASTAÑEDA CARDENAS</t>
  </si>
  <si>
    <t>PRESTAR SERVICIOS PROFESIONALES PARA LA DIFUSIÓN DEL CONOCIMIENTO Y EL DESARROLLO DE ESTRATEGIAS PEDAGÓGICAS QUE FORTALEZCAN LA PARTICIPACIÓN EN LA ESCUELA DEL HÁBITAT DE LA SDHT.</t>
  </si>
  <si>
    <t>https://community.secop.gov.co/Public/Tendering/OpportunityDetail/Index?noticeUID=CO1.NTC.7376176&amp;isFromPublicArea=True&amp;isModal=true&amp;asPopupView=true</t>
  </si>
  <si>
    <t>ANDRES FERNEY ARROYO HERRERA</t>
  </si>
  <si>
    <t>PRESTAR SERVICIOS PROFESIONALES PARA REALIZAR EL ACOMPAÑAMIENTO DE LOS ESPACIOS POBLACIONALES DISTRITALES, ASÍ COMO REALIZAR EL ANÁLISIS Y CONSOLIDACIÓN DE LA INFORMACIÓN CON ENFOQUE DE GENERO Y DIFERENCIAL.</t>
  </si>
  <si>
    <t>https://community.secop.gov.co/Public/Tendering/OpportunityDetail/Index?noticeUID=CO1.NTC.7373414&amp;isFromPublicArea=True&amp;isModal=true&amp;asPopupView=true</t>
  </si>
  <si>
    <t>OLGA BEATRIZ GUTIERREZ TOBAR</t>
  </si>
  <si>
    <t>PRESTAR SERVICIOS PROFESIONALES PARA REALIZAR LA GESTIÓN, PROMOCIÓN Y DIFUSIÓN DEL CONOCIMIENTO EN TEMAS DEL SECTOR HÁBITAT A TRAVÉS DE LAS ESTRATEGIAS PEDAGÓGICAS DE LA ESCUELA DEL HÁBITAT DE LA SECRETARÍA DISTRITAL DEL HÁBITAT.</t>
  </si>
  <si>
    <t>https://community.secop.gov.co/Public/Tendering/OpportunityDetail/Index?noticeUID=CO1.NTC.7367189&amp;isFromPublicArea=True&amp;isModal=true&amp;asPopupView=true</t>
  </si>
  <si>
    <t>JULIO MIGUEL SILVA SALAMANCA</t>
  </si>
  <si>
    <t>PRESTAR SERVICIOS PROFESIONALES ESPECIALIZADOS EN EL ANÁLISIS DE LA INFORMACIÓN ECONÓMICA Y FINANCIERA EN TEMAS DE VIVIENDA Y DESARROLLO URBANO PARA LA TOMA DE DECISIONES DEL SECTOR HÁBITAT.</t>
  </si>
  <si>
    <t>https://community.secop.gov.co/Public/Tendering/OpportunityDetail/Index?noticeUID=CO1.NTC.7367157&amp;isFromPublicArea=True&amp;isModal=true&amp;asPopupView=true</t>
  </si>
  <si>
    <t>DAVID STEVEN QUINTERO DUQUE</t>
  </si>
  <si>
    <t>PRESTAR SERVICIOS PROFESIONALES PARA APOYAR LA COORDINACIÓN DESDE EL COMPONENTE JURÍDICO EN LAS ETAPAS PRECONTRACTUALES, CONTRACTUALES Y POSCONTRACTUALES DE LOS CONTRATOS Y CONVENIOS ADELANTADOS EN EL MARCO DEL MEJORAMIENTO DE ENTORNO DE LA SECRETARÍA DISTRITAL DE HÁBITAT.</t>
  </si>
  <si>
    <t>https://community.secop.gov.co/Public/Tendering/OpportunityDetail/Index?noticeUID=CO1.NTC.7364396&amp;isFromPublicArea=True&amp;isModal=true&amp;asPopupView=true</t>
  </si>
  <si>
    <t>Subdirección de Barrios</t>
  </si>
  <si>
    <t>LINA MARIA GONZALEZ BOTERO</t>
  </si>
  <si>
    <t>CAROLINA  LOPEZ SANCHEZ</t>
  </si>
  <si>
    <t>PRESTAR SERVICIOS JURÍDICOS PROFESIONALES, PARA ACOMPAÑAR DESDE EL COMPONENTE JURÍDICO Y LEGAL LA ESTRUCTURACIÓN Y EJECUCIÓN DE LOS PROYECTOS A CARGO DE LA SDHT, EN LOS POLIGONOS DE INTERVENCION  INTEGRAL DE ESPACIO PUBLICO Y REVITALIZACION EN CADA UNA DE LAS ETAPAS (PRECONTRACTUAL, CONTRACTUAL Y POSTCONTRACTUAL).</t>
  </si>
  <si>
    <t>https://community.secop.gov.co/Public/Tendering/OpportunityDetail/Index?noticeUID=CO1.NTC.7399370&amp;isFromPublicArea=True&amp;isModal=true&amp;asPopupView=true</t>
  </si>
  <si>
    <t>Subdirección de Operaciones</t>
  </si>
  <si>
    <t>CAMILO EDUARDO TORRES MUÑOZ</t>
  </si>
  <si>
    <t>ANGELICA  QUIÑONES CARRILLO</t>
  </si>
  <si>
    <t>PRESTAR SERVICIOS DE APOYO A LA GESTIÓN PARA LA EJECUCIÓN DE ACTIVIDADES ADMINISTRATIVAS, ASISTENCIALES Y CONTABLES REQUERIDAS POR LA SDHT.</t>
  </si>
  <si>
    <t>https://community.secop.gov.co/Public/Tendering/OpportunityDetail/Index?noticeUID=CO1.NTC.7391362&amp;isFromPublicArea=True&amp;isModal=true&amp;asPopupView=true</t>
  </si>
  <si>
    <t>OSCAR JAVIER CORTES OSORIO</t>
  </si>
  <si>
    <t>PRESTAR SERVICIOS DE APOYO PARA LA  GESTIÓN DE LOS  PROCESOS ADMINISTRATIVOS,  CONTRACTUALES Y DE ARCHIVO  DE ACUERDO CON LOS PROCEDIMIENTOS ESTABLECIDOS POR LA SDHT Y LA NORMATIVIDAD VIGENTE APLICABLE.</t>
  </si>
  <si>
    <t>https://community.secop.gov.co/Public/Tendering/OpportunityDetail/Index?noticeUID=CO1.NTC.7380600&amp;isFromPublicArea=True&amp;isModal=true&amp;asPopupView=true</t>
  </si>
  <si>
    <t>JANNETH  GUZMAN ROA</t>
  </si>
  <si>
    <t>PRESTAR SERVICIOS DE APOYO EN LAS ACTIVIDADES DE GESTIÓN ADMINISTRATIVA Y DOCUMENTAL DE ACUERDO CON LOS PROCEDIMIENTOS ESTABLECIDOS POR LA SDHT Y LA NORMATIVIDAD VIGENTE APLICABLE.</t>
  </si>
  <si>
    <t>https://community.secop.gov.co/Public/Tendering/OpportunityDetail/Index?noticeUID=CO1.NTC.7381157&amp;isFromPublicArea=True&amp;isModal=true&amp;asPopupView=true</t>
  </si>
  <si>
    <t>NICOLAS JAIRO ALVAREZ GONZALEZ</t>
  </si>
  <si>
    <t>PRESTAR SERVICIOS PROFESIONALES PARA DESARROLLAR ACTIVIDADES ESTRATÉGICAS Y TÉCNICAS RELACIONADAS CON LA FORMULACIÓN, EJECUCIÓN Y SEGUIMIENTO DE LAS ESTRATEGIAS DE PARTICIPACIÓN EN EL ESPACIO PÚBLICO, LIDERADAS POR LA SECRETARÍA DISTRITAL DEL HÁBITAT.</t>
  </si>
  <si>
    <t>SIN INICIAR</t>
  </si>
  <si>
    <t>Sin Determinar</t>
  </si>
  <si>
    <t>https://community.secop.gov.co/Public/Tendering/OpportunityDetail/Index?noticeUID=CO1.NTC.7462238&amp;isFromPublicArea=True&amp;isModal=true&amp;asPopupView=true</t>
  </si>
  <si>
    <t xml:space="preserve">Subdirección de Participación y Relaciones con la Comunidad </t>
  </si>
  <si>
    <t>JOSE LUIS ALDANA ROMERO</t>
  </si>
  <si>
    <t>LINA MARCELA BERMUDEZ GRISALES</t>
  </si>
  <si>
    <t>PRESTAR SERVICIOS PROFESIONALES PARA APOYAR EL POSICIONAMIENTO, LA IMPLEMENTACIÓN Y EL SEGUIMIENTO DE ACCIONES ORIENTADAS A FORTALECER LA GESTIÓN TERRITORIAL DEL SECTOR HÁBITAT Y PROMOVER LA PARTICIPACIÓN CIUDADANA EN LAS LOCALIDADES DEL DISTRITO CAPITAL.</t>
  </si>
  <si>
    <t>https://community.secop.gov.co/Public/Tendering/OpportunityDetail/Index?noticeUID=CO1.NTC.7406710&amp;isFromPublicArea=True&amp;isModal=true&amp;asPopupView=true</t>
  </si>
  <si>
    <t>JUAN CARLOS CASTILLO QUINTANA</t>
  </si>
  <si>
    <t>https://community.secop.gov.co/Public/Tendering/OpportunityDetail/Index?noticeUID=CO1.NTC.7407313&amp;isFromPublicArea=True&amp;isModal=true&amp;asPopupView=true</t>
  </si>
  <si>
    <t>JOSE DAVID URBINA TORRES</t>
  </si>
  <si>
    <t>https://community.secop.gov.co/Public/Tendering/OpportunityDetail/Index?noticeUID=CO1.NTC.7410934&amp;isFromPublicArea=True&amp;isModal=true&amp;asPopupView=true</t>
  </si>
  <si>
    <t>JANNETH ANGELICA RIVERA GONZALEZ</t>
  </si>
  <si>
    <t>https://community.secop.gov.co/Public/Tendering/OpportunityDetail/Index?noticeUID=CO1.NTC.7410986&amp;isFromPublicArea=True&amp;isModal=true&amp;asPopupView=true</t>
  </si>
  <si>
    <t>ISMAEL ANTONIO RAMIREZ CAMARGO</t>
  </si>
  <si>
    <t>PRESTAR SERVICIOS DE APOYO A LA GESTIÓN EN LAS ACTIVIDADES LOGÍSTICAS Y OPERATIVAS PARA LA PROMOCIÓN E IMPLEMENTACIÓN DE LAS ESTRATEGIAS DE PARTICIPACIÓN Y RELACIONAMIENTO CON LA CIUDADANÍA.</t>
  </si>
  <si>
    <t>https://community.secop.gov.co/Public/Tendering/OpportunityDetail/Index?noticeUID=CO1.NTC.7411714&amp;isFromPublicArea=True&amp;isModal=true&amp;asPopupView=true</t>
  </si>
  <si>
    <t>DIANA MILENA RUBIO VARGAS</t>
  </si>
  <si>
    <t>PRESTAR SERVICIOS PROFESIONALES PARA APOYAR LA FORMULACIÓN, SEGUIMIENTO Y ELABORACIÓN DE REPORTES DE LAS ACTIVIDADES RELACIONADAS CON LA PLANEACIÓN, PRESUPUESTO, CONTRATACIÓN, IMPLEMENTACIÓN Y SEGUIMIENTO EN EL COMPONENTE DE PARTICIPACIÓN Y RELACIONAMIENTO CON LA CIUDADANÍA.</t>
  </si>
  <si>
    <t>https://community.secop.gov.co/Public/Tendering/OpportunityDetail/Index?noticeUID=CO1.NTC.7367330&amp;isFromPublicArea=True&amp;isModal=true&amp;asPopupView=true</t>
  </si>
  <si>
    <t>CARLOS ANDRES MARTINEZ MONTENEGRO</t>
  </si>
  <si>
    <t>PRESTAR SERVICIOS PROFESIONALES PARA APOYAR EL POSICIONAMIENTO, LA IMPLEMENTACIÓN Y EL SEGUIMIENTO DE ACCIONES ORIENTADAS A FORTALECER LA GESTIÓN TERRITORIAL DEL SECTOR HÁBITAT Y PROMOVER LA PARTICIPACIÓN CIUDADANA EN LAS LOCALIDADES DEL DISTRITO CAPITAL</t>
  </si>
  <si>
    <t>https://community.secop.gov.co/Public/Tendering/OpportunityDetail/Index?noticeUID=CO1.NTC.7411428&amp;isFromPublicArea=True&amp;isModal=true&amp;asPopupView=true</t>
  </si>
  <si>
    <t>ANA AMELIA AVILA PALACIOS</t>
  </si>
  <si>
    <t>https://community.secop.gov.co/Public/Tendering/OpportunityDetail/Index?noticeUID=CO1.NTC.7411463&amp;isFromPublicArea=True&amp;isModal=true&amp;asPopupView=true</t>
  </si>
  <si>
    <t>EDDNA VANESSA NUÑEZ ORDOÑEZ</t>
  </si>
  <si>
    <t>PRESTAR SERVICIOS PROFESIONALES JURIDICOS PARA REALIZAR LA REVISIÓN Y ESTRUCTURACION DE LOS DOCUMENTOS QUE COMPONEN LA GESTION CONTRACTUAL DE LA SECRETARIA DISTRITAL DEL HABITAT, ASÍ COMO DE LOS PROCESOS DE SELECCIÓN ADELANTADOS EN EL MARCO DE LOS CONTRATOS DE FIDUCIA MERCANTIL SUSCRITOS POR LA SECRETARIA.</t>
  </si>
  <si>
    <t>https://community.secop.gov.co/Public/Tendering/OpportunityDetail/Index?noticeUID=CO1.NTC.7368413&amp;isFromPublicArea=True&amp;isModal=true&amp;asPopupView=true</t>
  </si>
  <si>
    <t>JUAN FELIPE GIRALDO ROJAS</t>
  </si>
  <si>
    <t>PRESTAR SERVICIOS PROFESIONALES EN LA ELABORACIÓN DE DOCUMENTOS TÉCNICOS Y ANÁLISIS, ASÍ COMO LA ELABORACIÓN DE EVALUACIONES A PARTIR DE METODOLOGÍAS CUALITATIVAS QUE SE GENEREN EN EL MARCO DE LA INFORMACIÓN MISIONAL Y ESTRATÉGICA DE LA SDHT.</t>
  </si>
  <si>
    <t>https://community.secop.gov.co/Public/Tendering/OpportunityDetail/Index?noticeUID=CO1.NTC.7370765&amp;isFromPublicArea=True&amp;isModal=true&amp;asPopupView=true</t>
  </si>
  <si>
    <t>ANDRES MAURICIO BENAVIDES BONILLA</t>
  </si>
  <si>
    <t>https://community.secop.gov.co/Public/Tendering/OpportunityDetail/Index?noticeUID=CO1.NTC.7388975&amp;isFromPublicArea=True&amp;isModal=true&amp;asPopupView=true</t>
  </si>
  <si>
    <t>IVAN DARIO JARA VILLALBA</t>
  </si>
  <si>
    <t>PRESTAR SERVICIOS PROFESIONALES PARA IMPLEMENTAR EL MODELO DE ECONOMÍA CIRCULAR EN LOS ACUEDUCTOS COMUNITARIOS, DESARROLLANDO LA VERIFICACIÓN DE LA OPERACIÓN DE LOS SISTEMAS DE POTABILIZACIÓN PARA LA MEJORA DE LA PRESTACIÓN DEL SERVICIO PÚBLICO.</t>
  </si>
  <si>
    <t>https://community.secop.gov.co/Public/Tendering/OpportunityDetail/Index?noticeUID=CO1.NTC.7373185&amp;isFromPublicArea=True&amp;isModal=true&amp;asPopupView=true</t>
  </si>
  <si>
    <t>ANDREA JULIETH PAVA GOMEZ</t>
  </si>
  <si>
    <t>PRESTAR SERVICIOS PROFESIONALES PARA APOYAR LA COORDINACIÓN DE LA FORMULACIÓN Y SEGUIMIENTO DE LOS PLANES DE INTERVENCIÓN PARA EL MEJORAMIENTO INTEGRAL DEL HÁBITAT EN LOS TERRITORIOS PRIORIZADOS POR LA SECRETARÍA DISTRITAL DEL HÁBITAT.</t>
  </si>
  <si>
    <t>https://community.secop.gov.co/Public/Tendering/OpportunityDetail/Index?noticeUID=CO1.NTC.7372284&amp;isFromPublicArea=True&amp;isModal=true&amp;asPopupView=true</t>
  </si>
  <si>
    <t>EDITH JULIETH CAMARGO PARDO</t>
  </si>
  <si>
    <t>PRESTAR SERVICIOS PROFESIONALES PARA APOYAR LAS ACTIVIDADES RELACIONADAS CON LA GESTIÓN Y PUESTA EN MARCHA DEL LABORATORIO DE INNOVACIÓN DE POLÍTICAS E INSTRUMENTOS DEL SECTOR HÁBITAT, ASÍ COMO EL SEGUIMIENTO A POLÍTICAS PÚBLICAS .</t>
  </si>
  <si>
    <t>https://community.secop.gov.co/Public/Tendering/OpportunityDetail/Index?noticeUID=CO1.NTC.7376783&amp;isFromPublicArea=True&amp;isModal=true&amp;asPopupView=true</t>
  </si>
  <si>
    <t>LUIS EDUARDO MONTENEGRO CHARRY</t>
  </si>
  <si>
    <t>PRESTAR SERVICIOS PROFESIONALES PARA REALIZAR EL SEGUIMIENTO AL PLAN DE HÁBITAT Y SERVICIOS PÚBLICOS, ASÍ COMO LA ELABORACIÓN DE ANÁLISIS EN TEMAS DEL HÁBITAT Y LA REGIÓN.</t>
  </si>
  <si>
    <t>https://community.secop.gov.co/Public/Tendering/OpportunityDetail/Index?noticeUID=CO1.NTC.7381114&amp;isFromPublicArea=True&amp;isModal=true&amp;asPopupView=true</t>
  </si>
  <si>
    <t>JUAN CAMILO PEÑA URBINA</t>
  </si>
  <si>
    <t>PRESTAR SERVICIOS PROFESIONALES EN EL PROCESAMIENTO, ANÁLISIS, CONSOLIDACIÓN DE INFORMACIÓN ALFANUMÉRICA Y GEOGRÁFICA INSUMO DEL SISTEMA DE INFORMACIÓN DEL SECTOR HÁBITAT.</t>
  </si>
  <si>
    <t>https://community.secop.gov.co/Public/Tendering/OpportunityDetail/Index?noticeUID=CO1.NTC.7378889&amp;isFromPublicArea=True&amp;isModal=true&amp;asPopupView=true</t>
  </si>
  <si>
    <t>MAIA  GARCIA CARDOSO</t>
  </si>
  <si>
    <t>PRESTAR SERVICIOS PROFESIONALES PARA REALIZAR LA GESTIÓN Y ANALISIS TÉCNICO REQUERIDO EN LOS PROYECTOS, Y PROGRAMAS DEFINIDOS POR LA SUBSECRETARIA DE GESTION FINANCIERA</t>
  </si>
  <si>
    <t>https://community.secop.gov.co/Public/Tendering/OpportunityDetail/Index?noticeUID=CO1.NTC.7379914&amp;isFromPublicArea=True&amp;isModal=true&amp;asPopupView=true</t>
  </si>
  <si>
    <t>ANGELA NATALY QUIROGA ORIGUA</t>
  </si>
  <si>
    <t>PRESTAR SERVICIOS DE APOYO A LA GESTIÓN PARA REALIZAR ACTIVIDADES TENDIENTES A DAR RESPUESTA A DERECHOS DE PETICIÓN Y SOLICITUDES DE TIPO JURÍDICO QUE SE PRESENTEN EN EL MARCO DE LOS PROGRAMAS Y PROYECTOS A CARGO DE LA SUBSECRETARÍA DE GESTIÓN FINANCIERA.</t>
  </si>
  <si>
    <t>https://community.secop.gov.co/Public/Tendering/OpportunityDetail/Index?noticeUID=CO1.NTC.7379966&amp;isFromPublicArea=True&amp;isModal=true&amp;asPopupView=true</t>
  </si>
  <si>
    <t>BELLANITH PAULINA VARGAS GARZON</t>
  </si>
  <si>
    <t>PRESTAR SERVICIOS PROFESIONALES ESPECIALIZADOS PARA REVISAR Y ACOMPAÑAR A LA COMISIÓN DE VEEDURÍA DE LAS CURADURÍAS URBANAS DE BOGOTÁ EN EL ANÁLISIS Y SEGUIMIENTO DE LOS CASOS QUE LE SEAN ASIGNADOS EN LOS ASPECTOS TÉCNICOS Y/O ARQUITECTÓNICOS.</t>
  </si>
  <si>
    <t>https://community.secop.gov.co/Public/Tendering/OpportunityDetail/Index?noticeUID=CO1.NTC.7380200&amp;isFromPublicArea=True&amp;isModal=true&amp;asPopupView=true</t>
  </si>
  <si>
    <t>Subsecretaria de Inspección, Vigilancia y Control de Vivienda</t>
  </si>
  <si>
    <t>CARLOS ANDRES DANIELS JARAMILLO</t>
  </si>
  <si>
    <t>LUIS ALFONSO ZARATE VILLARREAL</t>
  </si>
  <si>
    <t>PRESTAR SERVICIOS PROFESIONALES PARA DESARROLLAR LAS ACTIVIDADES JURÍDICAS DERIVADAS DE LAS ETAPAS PRECONTRACTUAL, CONTRACTUAL Y POSTCONTRACTUAL DE LOS PROCESOS DE SELECCIÓN ADELANTADOS POR LA SECRETARÍA DISTRITAL DEL HÁBITAT</t>
  </si>
  <si>
    <t>https://community.secop.gov.co/Public/Tendering/OpportunityDetail/Index?noticeUID=CO1.NTC.7399755&amp;isFromPublicArea=True&amp;isModal=true&amp;asPopupView=true</t>
  </si>
  <si>
    <t>ANDRES FELIPE TAPIAS MACIAS</t>
  </si>
  <si>
    <t>https://community.secop.gov.co/Public/Tendering/OpportunityDetail/Index?noticeUID=CO1.NTC.7399779&amp;isFromPublicArea=True&amp;isModal=true&amp;asPopupView=true</t>
  </si>
  <si>
    <t>OSCAR ANDRES ROBAYO CASTELLANOS</t>
  </si>
  <si>
    <t>PRESTAR SERVICIOS PROFESIONALES ESPECIALIZADOS, PARA APOYAR EL COMPONENTE TÉCNICO INTEGRAL A CADA COMPONENTE DE LOS PROYECTOS DERIVADOS DEL PROGRAMA DE MEJORAMIENTO INTEGRAL DEL HÁBITAT DE LA SUBDIRECCIÓN BARRIOS.</t>
  </si>
  <si>
    <t>https://community.secop.gov.co/Public/Tendering/OpportunityDetail/Index?noticeUID=CO1.NTC.7393041&amp;isFromPublicArea=True&amp;isModal=true&amp;asPopupView=true</t>
  </si>
  <si>
    <t>EDUARDO  ESPAÑA POLO</t>
  </si>
  <si>
    <t>PRESTAR SERVICIOS DE APOYO A LA GESTIÓN A LA OFICINA ASESORA DE COMUNICACIONES EN LOS PROCESOS ADMINISTRATIVOS DE COMUNICACIÓN INTERNA Y GESTIÓN DOCUMENTAL</t>
  </si>
  <si>
    <t>https://community.secop.gov.co/Public/Tendering/OpportunityDetail/Index?noticeUID=CO1.NTC.7411325&amp;isFromPublicArea=True&amp;isModal=true&amp;asPopupView=true</t>
  </si>
  <si>
    <t>Oficina Asesora de Comunicaciones</t>
  </si>
  <si>
    <t>MANUEL ALFONSO RINCON RAMIREZ</t>
  </si>
  <si>
    <t>MARIA XIMENA MESA CARDENAS</t>
  </si>
  <si>
    <t>PRESTAR SERVICIOS PROFESIONALES&lt;(&gt;,&lt;)&gt; PARA APOYAR EN LA IMPLEMENTACIÓN DE ESTRATEGIAS DE COMUNICACIÓN INTERNA Y EXTERNA QUE FORTALEZCAN LA CULTURA ORGANIZACIONAL DE LA SECRETARÍA DISTRITAL DEL HÁBITAT.</t>
  </si>
  <si>
    <t>https://community.secop.gov.co/Public/Tendering/OpportunityDetail/Index?noticeUID=CO1.NTC.7405495&amp;isFromPublicArea=True&amp;isModal=true&amp;asPopupView=true</t>
  </si>
  <si>
    <t>JAVIER DE JESUS DELGADO CARCAMO</t>
  </si>
  <si>
    <t>PRESTAR SERVICIOS PROFESIONALES DESDE EL COMPONENTE SOCIAL PARA BRINDAR ACOMPAÑAMIENTO AL PROGRAMA DE EDUCACIÓN E INCLUSIÓN FINANCIERA Y  DEMÁS PROYECTOS Y PROGRAMAS A CARGO DE LA SUBSECRETARÍA DE GESTIÓN FINANCIERA.</t>
  </si>
  <si>
    <t>https://community.secop.gov.co/Public/Tendering/OpportunityDetail/Index?noticeUID=CO1.NTC.7404355&amp;isFromPublicArea=True&amp;isModal=true&amp;asPopupView=true</t>
  </si>
  <si>
    <t>Subdirección de Recursos Privados</t>
  </si>
  <si>
    <t>IVAN MAURICIO MEJIA CASTRO</t>
  </si>
  <si>
    <t>WENDY PAOLA QUEVEDO MORENO</t>
  </si>
  <si>
    <t>PRESTAR SERVICIOS PROFESIONALES DESDE EL COMPONENTE SOCIAL PARA BRINDAR ACOMPAÑAMIENTO  AL PROGRAMA DE EDUCACIÓN E INCLUSIÓN FINANCIERA Y  DEMÁS PROYECTOS Y PROGRAMAS A CARGO DE LA SUBSECRETARÍA DE GESTIÓN FINANCIERA</t>
  </si>
  <si>
    <t>https://community.secop.gov.co/Public/Tendering/OpportunityDetail/Index?noticeUID=CO1.NTC.7408804&amp;isFromPublicArea=True&amp;isModal=true&amp;asPopupView=true</t>
  </si>
  <si>
    <t>PAULA CLEIRY LOPEZ GONZALEZ</t>
  </si>
  <si>
    <t>PRESTAR SERVICIOS PROFESIONALES DESDE EL COMPONENTE SOCIAL PARA BRINDAR ACOMPAÑAMIENTO AL PROGRAMA DE EDUCACIÓN E INCLUSIÓN FINANCIERA Y DEMÁS PROYECTOS Y PROGRAMAS A CARGO DE LA SUBSECRETARÍA DE GESTIÓN FINANCIERA</t>
  </si>
  <si>
    <t>https://community.secop.gov.co/Public/Tendering/OpportunityDetail/Index?noticeUID=CO1.NTC.7429559&amp;isFromPublicArea=True&amp;isModal=true&amp;asPopupView=true</t>
  </si>
  <si>
    <t>ERIKA JULIEHT SANCHEZ TRIVIÑO</t>
  </si>
  <si>
    <t>https://community.secop.gov.co/Public/Tendering/OpportunityDetail/Index?noticeUID=CO1.NTC.7423183&amp;isFromPublicArea=True&amp;isModal=true&amp;asPopupView=true</t>
  </si>
  <si>
    <t>MARIA CATALINA RODRIGUEZ PALACIOS</t>
  </si>
  <si>
    <t>PRESTAR SERVICIOS PROFESIONALES PARA REALIZAR ACTIVIDADES DE FORTALECIMIENTO, SOSTENIBILIDAD Y OTORGAMIENTO DE BENEFICIOS ECONÓMICOS A LOS PEQUEÑOS PRESTADORES DE LOS SERVICIOS PÚBLICOS EN EL AREA RURAL EL DISTRITO CAPITAL, ASI COMO PROMOVER LA PARTICIPACION CIUDADANA EN LAS AREAS URBANAS Y RURALES DE LA CIUDAD</t>
  </si>
  <si>
    <t>https://community.secop.gov.co/Public/Tendering/OpportunityDetail/Index?noticeUID=CO1.NTC.7391171&amp;isFromPublicArea=True&amp;isModal=true&amp;asPopupView=true</t>
  </si>
  <si>
    <t>LAURA JULIANA SANCHEZ SIACHOQUE</t>
  </si>
  <si>
    <t>PRESTAR SERVICIOS PROFESIONALES PARA APOYAR EN LA SUPERVISIÓN TÉCNICA INTEGRAL DE LOS PROYECTOS Y/O CONTRATOS PRIORIZADOS POR LA SDHT, EN  LOS POLIGONOS DE INTERVENCION  INTEGRAL DE ESPACIO PUBLICO Y REVITALIZACION A FIN DE ASEGURAR SU ADECUADA EJECUCIÓN EN CADA UNA DE SUS ETAPAS (PRECONTRACTUAL, CONTRACTUAL Y POSTCONTRACTUAL), CUMPLIR CON LAS METAS PROPUESTAS Y ALINEAR LOS RESULTADOS CON LOS OBJETIVOS ASUMIDOS POR LA ENTIDAD.</t>
  </si>
  <si>
    <t>https://community.secop.gov.co/Public/Tendering/OpportunityDetail/Index?noticeUID=CO1.NTC.7391751&amp;isFromPublicArea=True&amp;isModal=true&amp;asPopupView=true</t>
  </si>
  <si>
    <t>ZAHIMIS  MORENO VERGARA</t>
  </si>
  <si>
    <t>PRESTAR SERVICIOS PROFESIONALES ESPECIALIZADOS PARA ACOMPAÑAR A LA COMISIÓN DE VEEDURÍA DE LAS CURADURÍAS URBANAS DE BOGOTÁ EN EL ANÁLISIS Y SEGUIMIENTO DE LOS CASOS QUE LE SEAN ASIGNADOS EN LOS ASPECTOS TÉCNICOS Y/O ARQUITECTONICOS.</t>
  </si>
  <si>
    <t>https://community.secop.gov.co/Public/Tendering/OpportunityDetail/Index?noticeUID=CO1.NTC.7392254&amp;isFromPublicArea=True&amp;isModal=true&amp;asPopupView=true</t>
  </si>
  <si>
    <t>JOHN CARLOS JARAMILLO TORRES</t>
  </si>
  <si>
    <t>PRESTAR SERVICIOS DE APOYO A LA GESTIÓN EN PROCESOS ADMINISTRATIVOS Y DE GESTIÓN DOCUMENTAL DE  CONFORMIDAD CON LOS PROCEDIMIENTOS ESTABLECIDOS POR LA SDHT Y LA NORMATIVIDAD VIGENTE APLICABLE.</t>
  </si>
  <si>
    <t>https://community.secop.gov.co/Public/Tendering/OpportunityDetail/Index?noticeUID=CO1.NTC.7444656&amp;isFromPublicArea=True&amp;isModal=true&amp;asPopupView=true</t>
  </si>
  <si>
    <t>CESAR AUGUSTO POVEDA HERNANDEZ</t>
  </si>
  <si>
    <t>PRESTAR SERVICIOS PROFESIONALES PARA BRINDAR APOYO Y ACOMPAÑAMIENTO DE TIPO JURÍDICO EN EL MARCO DE LOS PROYECTOS DE ACCESO A LA VIVIENDA GESTIONADOS POR LA SUBSECRETARÍA DE GESTIÓN FINANCIERA.</t>
  </si>
  <si>
    <t>https://community.secop.gov.co/Public/Tendering/OpportunityDetail/Index?noticeUID=CO1.NTC.7395491&amp;isFromPublicArea=True&amp;isModal=true&amp;asPopupView=true</t>
  </si>
  <si>
    <t>CIRO LEONARDO MARTINEZ SANCHEZ</t>
  </si>
  <si>
    <t>PRESTAR SERVICIOS PROFESIONALES ESPECIALIZADOS PARA EL DESARROLLO DE ACTIVIDADES EN LOS PROCESOS DE PLANEACIÓN PRESUPUESTAL Y SEGUIMIENTO FINANCIERO DE LOS PROGRAMAS Y PROYECTOS DE ACCESO A LA VIVIENDA A CARGO DE LA SUBSECRETARÍA DE GESTIÓN FINANCIERA.</t>
  </si>
  <si>
    <t>https://community.secop.gov.co/Public/Tendering/OpportunityDetail/Index?noticeUID=CO1.NTC.7485179&amp;isFromPublicArea=True&amp;isModal=true&amp;asPopupView=true</t>
  </si>
  <si>
    <t>NICOL MELISSA MENDIETA CORTES</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</si>
  <si>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</si>
  <si>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https://community.secop.gov.co/Public/Tendering/OpportunityDetail/Index?noticeUID=CO1.NTC.7399016&amp;isFromPublicArea=True&amp;isModal=true&amp;asPopupView=true</t>
  </si>
  <si>
    <t>ANYIE GABRIELA GUERRERO RIAÑO</t>
  </si>
  <si>
    <t>PRESTAR SERVICIOS PROFESIONALES PARA FORTALECER LAS ALIANZAS Y EL RELACIONAMIENTO ESTRATÉGICO DE LA SECRETARÍA DISTRITAL DEL HÁBITAT, INCLUYENDO LOS PROCESOS DE PLANEACIÓN ESTRATÉGICA, ARTICULACIÓN CON LAS ENTIDADES DEL SECTOR Y GESTIÓN DEL RELACIONAMIENTO, LA COORDINACIÓN DE EVENTOS DE GRAN FORMATO, Y SUPERVISIÓN DEL PROTOCOLO INSTITUCIONAL.</t>
  </si>
  <si>
    <t>https://community.secop.gov.co/Public/Tendering/OpportunityDetail/Index?noticeUID=CO1.NTC.7399605&amp;isFromPublicArea=True&amp;isModal=true&amp;asPopupView=true</t>
  </si>
  <si>
    <t>Despacho - Asuntos Misionales</t>
  </si>
  <si>
    <t>JORGE ALBERTO MORENO VILLAREAL</t>
  </si>
  <si>
    <t>LAURA CAMILA ORDUÑA MONCADA</t>
  </si>
  <si>
    <t>PRESTAR SERVICIOS PROFESIONALES DE APOYO A LA SUPERVISIÓN TÉCNICA INTEGRAL, PARA EL SEGUIMIENTO Y CONTROL EN  LOS POLIGONOS DE INTERVENCION  INTEGRAL DE ESPACIO PUBLICO Y REVITALIZACION CON EL OBJETIVO DE ASEGURAR SU CORRECTA EJECUCIÓN, CUMPLIMIENTO DE METAS Y ALINEACIÓN CON LOS OBJETIVOS DE LA SDHT.</t>
  </si>
  <si>
    <t>https://community.secop.gov.co/Public/Tendering/OpportunityDetail/Index?noticeUID=CO1.NTC.7402839&amp;isFromPublicArea=True&amp;isModal=true&amp;asPopupView=true</t>
  </si>
  <si>
    <t>MARLENY  ESPITIA CALDERON</t>
  </si>
  <si>
    <t>PRESTAR SERVICIOS PROFESIONALES REQUERIDOS PARA LA GESTIÓN DE RECURSOS PARA LA FINANCIACIÓN DE PROGRAMAS Y PROYECTOS GESTIONADOS POR LA SUBSECRETARIA DE GESTIÓN FINANCIERA</t>
  </si>
  <si>
    <t>https://community.secop.gov.co/Public/Tendering/OpportunityDetail/Index?noticeUID=CO1.NTC.7406810&amp;isFromPublicArea=True&amp;isModal=true&amp;asPopupView=true</t>
  </si>
  <si>
    <t>GIOVANNI  RODRIGUEZ NAVA</t>
  </si>
  <si>
    <t>PRESTAR SERVICIOS DE APOYO A LA GESTIÓN DE LAS ACTIVIDADES OPERATIVAS DEL PROCESO DE SERVICIO A LA CIUDADANÍA EN EL NIVEL CENTRAL Y TERRITORIAL DE LA SDHT.</t>
  </si>
  <si>
    <t>https://community.secop.gov.co/Public/Tendering/OpportunityDetail/Index?noticeUID=CO1.NTC.7466900&amp;isFromPublicArea=True&amp;isModal=true&amp;asPopupView=true</t>
  </si>
  <si>
    <t>WILLIAM RICARDO NIÑO SILVA</t>
  </si>
  <si>
    <t>PRESTAR SERVICIOS PROFESIONALES PARA DESARROLLAR ACTIVIDADES RELACIONADAS CON LA GESTIÓN Y ANÁLISIS DE INFORMACIÓN, CON EL FIN DE ELABORAR ESTRATEGIAS E INSTRUMENTOS DE PLANIFICACIÓN QUE MEJOREN LA PRESTACIÓN DE LOS SERVICIOS PÚBLICOS INCLUYENDO SU ENFOQUE REGIONAL</t>
  </si>
  <si>
    <t>https://community.secop.gov.co/Public/Tendering/OpportunityDetail/Index?noticeUID=CO1.NTC.7407929&amp;isFromPublicArea=True&amp;isModal=true&amp;asPopupView=true</t>
  </si>
  <si>
    <t>JOSUE LUIS ELIAS MERCHAN CARDENAS</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</si>
  <si>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</si>
  <si>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https://community.secop.gov.co/Public/Tendering/OpportunityDetail/Index?noticeUID=CO1.NTC.7408502&amp;isFromPublicArea=True&amp;isModal=true&amp;asPopupView=true</t>
  </si>
  <si>
    <t>Oficina de Control Interno Disciplinario</t>
  </si>
  <si>
    <t>FRANCISCO GUILLERMO PEREZ MARTINEZ</t>
  </si>
  <si>
    <t>MARTHA YANETH ALBORNOZ SANABRIA</t>
  </si>
  <si>
    <t>PRESTAR SERVICIOS PROFESIONALES PARA ADELANTAR JURIDICAMENTE LOS PROCESOS DISCIPLINARIOS QUE SE ADELANTEN EN LA OFICINA DE CONTROL DISCIPLINARIO INTERNO GARANTIZANDO EL FORTALECIMIENTO DE LA GESTIÓN DE LOS PROCESOS DURANTE LA ETAPA DE INSTRUCCIÓN.</t>
  </si>
  <si>
    <t>https://community.secop.gov.co/Public/Tendering/OpportunityDetail/Index?noticeUID=CO1.NTC.7409642&amp;isFromPublicArea=True&amp;isModal=true&amp;asPopupView=true</t>
  </si>
  <si>
    <t>LINA CONSTANZA JAIMES TORRES</t>
  </si>
  <si>
    <t>PRESTAR SERVICIOS PROFESIONALES PARA EL SEGUIMIENTO Y OPERACIÓN DE LOS CANALES DE ATENCION VIRTUAL DEL PROCESO DE GESTIÓN DE SERVICIO A LA CIUDADANÍA DE LA SDHT.</t>
  </si>
  <si>
    <t>https://community.secop.gov.co/Public/Tendering/OpportunityDetail/Index?noticeUID=CO1.NTC.7428255&amp;isFromPublicArea=True&amp;isModal=true&amp;asPopupView=true</t>
  </si>
  <si>
    <t>LAURA STEFANNY GARAY CASTELLANOS</t>
  </si>
  <si>
    <t>PRESTAR SERVICIOS PROFESIONALES PARA APOYAR TÉCNICAMENTE LABORES DE RECOLECCIÓN DE INFORMACIÓN ARQUITECTÓNICA DE LOS PROYECTOS DE ACCESO A LA VIVIENDA GESTIONADOS POR LA SUBSECRETARIA DE GESTIÓN FINANCIERA.</t>
  </si>
  <si>
    <t>https://community.secop.gov.co/Public/Tendering/OpportunityDetail/Index?noticeUID=CO1.NTC.7411072&amp;isFromPublicArea=True&amp;isModal=true&amp;asPopupView=true</t>
  </si>
  <si>
    <t>LEON DARIO ESPINOSA RESTREPO</t>
  </si>
  <si>
    <t>PRESTAR SERVICIOS PROFESIONALES PARA REALIZAR ACTIVIDADES TRANSVERSALES RELACIONADAS CON ORDENAMIENTO TERRITORIAL Y CON EL SEGUIMIENTO AL COMPONENTE URBANÍSTICO DE LOS INSTRUMENTOS DE GESTIÓN Y/O PLANEACIÓN QUE PERMITAN VIABILIZAR LOS PLANES, PROGRAMAS Y PROYECTOS A CARGO DE LA ENTIDAD.</t>
  </si>
  <si>
    <t>https://community.secop.gov.co/Public/Tendering/OpportunityDetail/Index?noticeUID=CO1.NTC.7416272&amp;isFromPublicArea=True&amp;isModal=true&amp;asPopupView=true</t>
  </si>
  <si>
    <t>Subsecretaría de Planeación y Política</t>
  </si>
  <si>
    <t>REDY ADOLFO LÓPEZ LÓPEZ</t>
  </si>
  <si>
    <t>SAMUEL EDUARDO MEZA MORENO</t>
  </si>
  <si>
    <t>PRESTAR SERVICIOS PROFESIONALES PARA APOYAR EN EL ANÁLISIS, REVISIÓN, SEGUIMIENTO Y CONCEPTUALIZACIÓN JURÍDICA DE TEMAS RELATIVOS A LA FORMULACIÓN Y SEGUIMIENTO DE LOS INSTRUMENTOS DE PLANEACIÓN Y GESTIÓN DE SUELO A CARGO DE LA ENTIDAD.</t>
  </si>
  <si>
    <t>https://community.secop.gov.co/Public/Tendering/OpportunityDetail/Index?noticeUID=CO1.NTC.7412305&amp;isFromPublicArea=True&amp;isModal=true&amp;asPopupView=true</t>
  </si>
  <si>
    <t>JUAN CARLOS LOZANO MAHECHA</t>
  </si>
  <si>
    <t>PRESTAR SERVICIOS PROFESIONALES PARA REALIZAR ANÁLISIS GEOGRÁFICO, Y ESTADÍSTICO QUE CONTRIBUYAN AL DISEÑO Y PLANIFICACIÓN DEL COMPONENTE URBANÍSTICO EN PROYECTOS DESTINADOS A HABILITAR SUELO PARA VIVIENDA VIS Y VIP EN LA CIUDAD.</t>
  </si>
  <si>
    <t>https://community.secop.gov.co/Public/Tendering/OpportunityDetail/Index?noticeUID=CO1.NTC.7412304&amp;isFromPublicArea=True&amp;isModal=true&amp;asPopupView=true</t>
  </si>
  <si>
    <t>JORGE ARMANDO DOMINGUEZ LOPEZ</t>
  </si>
  <si>
    <t>PRESTAR SERVICIOS PROFESIONALES PARA EL ANÁLISIS Y GENERACIÓN DE INFORMACIÓN ALFANUMÉRICA Y CARTOGRAFÍA GEORREFERENCIADA, QUE PERMITAN LA ELABORACIÓN DE ESTADÍSTICAS PARA LOS ANÁLISIS URBANÍSTICOS DE LOS PROYECTOS QUE SE GENERAN A PARTIR DE LA IMPLEMENTACIÓN DE INSTRUMENTOS DE PLANEACIÓN Y GESTIÓN DEL SUELO.</t>
  </si>
  <si>
    <t>https://community.secop.gov.co/Public/Tendering/OpportunityDetail/Index?noticeUID=CO1.NTC.7412303&amp;isFromPublicArea=True&amp;isModal=true&amp;asPopupView=true</t>
  </si>
  <si>
    <t>LEIDY YADIRA ESCAMILLA TRIANA</t>
  </si>
  <si>
    <t>PRESTAR SERVICIOS PROFESIONALES PARA REALIZAR LAS ACCIONES QUE SE REQUIERAN PARA LA IMPLEMENTACIÓN DE INSTRUMENTOS DE GESTIÓN DE SUELO Y ACTIVIDADES RELACIONADAS CON LA HABILITACIÓN DE SUELO PARA VIVIENDA VIS/VIP Y USOS COMPLEMENTARIOS.</t>
  </si>
  <si>
    <t>https://community.secop.gov.co/Public/Tendering/OpportunityDetail/Index?noticeUID=CO1.NTC.7413757&amp;isFromPublicArea=True&amp;isModal=true&amp;asPopupView=true</t>
  </si>
  <si>
    <t>GLORIA STELLA SEPULVEDA PEREZ</t>
  </si>
  <si>
    <t>PRESTAR SERVICIOS PROFESIONALES PARA APOYAR A LA DEPENDENCIA EN EL PROCESO DE ESTRUCTURACIÓN Y SEGUIMIENTO A LA APLICACIÓN DE INSTRUMENTOS DE PLANEACIÓN Y GESTIÓN DEL SUELO.</t>
  </si>
  <si>
    <t>https://community.secop.gov.co/Public/Tendering/OpportunityDetail/Index?noticeUID=CO1.NTC.7423656&amp;isFromPublicArea=True&amp;isModal=true&amp;asPopupView=true</t>
  </si>
  <si>
    <t>JHURLEY ALEXANDRA FONSECA RODRIGUEZ</t>
  </si>
  <si>
    <t>PRESTAR SERVICIOS PROFESIONALES PARA REALIZAR ACOMPAÑAMIENTO Y GESTIÓN A LOS PROYECTOS URBANÍSTICOS ENMARCADOS EN LOS INSTRUMENTOS DE PLANEACIÓN Y GESTIÓN QUE PUEDAN GENERAR VIVIENDA VIS Y VIP O USOS COMPLEMENTARIOS EN LA CIUDAD.</t>
  </si>
  <si>
    <t>https://community.secop.gov.co/Public/Tendering/OpportunityDetail/Index?noticeUID=CO1.NTC.7412307&amp;isFromPublicArea=True&amp;isModal=true&amp;asPopupView=true</t>
  </si>
  <si>
    <t>ESTEBAN  ESCOBAR PEREZ</t>
  </si>
  <si>
    <t>PRESTAR SERVICIOS PROFESIONALES PARA APOYAR EN LA ESTRUCTURACIÓN, EJECUCIÓN Y REVISIÓN TÉCNICA INTEGRAL, EN SUS DIFERENTES ETAPAS, DE LOS PROYECTOS, CONTRATOS Y/O CONVENIOS DE LA SDHT, EN  LOS POLIGONOS DE INTERVENCION  INTEGRAL DE ESPACIO PUBLICO Y REVITALIZACION ASEGURANDO EL CUMPLIMIENTO DE LOS INDICADORES DE GESTIÓN Y RESULTADOS DEFINIDOS POR LA ENTIDAD.</t>
  </si>
  <si>
    <t>https://community.secop.gov.co/Public/Tendering/OpportunityDetail/Index?noticeUID=CO1.NTC.7425664&amp;isFromPublicArea=True&amp;isModal=true&amp;asPopupView=true</t>
  </si>
  <si>
    <t>JACQUELINE  CACHAYA SANCHEZ</t>
  </si>
  <si>
    <t>PRESTAR SERVICIOS PROFESIONALES INTEGRALES PARA LA ORIENTACION Y EL ACOMPAÑAMIENTO TÉCNICO EN LA ELABORACIÓN DE CARTOGRAFÍAS, ESTUDIOS ESPECIALES Y CATASTRALES, SOPORTES NECESARIOS PARA LA FORMULACIÓN E IMPLEMENTACIÓN DE LAS INTERVENCIONES DE LOS PROYECTOS PRIORIZADOS POR LA SDHT EN  LOS POLIGONOS DE INTERVENCION  INTEGRAL DE ESPACIO PUBLICO Y REVITALIZACION</t>
  </si>
  <si>
    <t>https://community.secop.gov.co/Public/Tendering/OpportunityDetail/Index?noticeUID=CO1.NTC.7425698&amp;isFromPublicArea=True&amp;isModal=true&amp;asPopupView=true</t>
  </si>
  <si>
    <t>JUAN PABLO CELIS DUARTE</t>
  </si>
  <si>
    <t>PRESTAR SERVICIOS PROFESIONALES PARA APOYAR EN LA ELABORACIÓN, REVISIÓN Y VALIDACIÓN DEL COMPONENTE AMBIENTAL INTEGRAL, ASÍ COMO EN LA IMPLEMENTACIÓN DE LAS MEDIDAS DE SEGURIDAD INDUSTRIAL Y SALUD OCUPACIONAL PARA LA FORMULACIÓN E IMPLEMENTACIÓN DE LOS PROYECTOS PRIORIZADOS POR LA SDHT, EN LOS POLIGONOS DE INTERVENCION  INTEGRAL DE ESPACIO PUBLICO Y REVITALIZACION.</t>
  </si>
  <si>
    <t>https://community.secop.gov.co/Public/Tendering/OpportunityDetail/Index?noticeUID=CO1.NTC.7436015&amp;isFromPublicArea=True&amp;isModal=true&amp;asPopupView=true</t>
  </si>
  <si>
    <t>KEVIN SANTIAGO GOMEZ CASTRO</t>
  </si>
  <si>
    <t>PRESTAR SERVICIOS PROFESIONALES PARA APOYAR EN LA ESTRUCTURACIÓN, EJECUCIÓN Y CONTROL TÉCNICO INTEGRAL EN SUS DIFERENTES ETAPAS, PARA LOS PROYECTOS, CONTRATOS Y/O CONVENIOS DE LA SDHT, EN LOS POLIGONOS DE INTERVENCION INTEGRAL DE ESPACIO PUBLICO Y REVITALIZACION ASEGURANDO EL CUMPLIMIENTO DE LOS INDICADORES DE GESTIÓN Y RESULTADOS DEFINIDOS POR LA ENTIDAD.</t>
  </si>
  <si>
    <t>https://community.secop.gov.co/Public/Tendering/OpportunityDetail/Index?noticeUID=CO1.NTC.7426135&amp;isFromPublicArea=True&amp;isModal=true&amp;asPopupView=true</t>
  </si>
  <si>
    <t>SERGIO ARTURO SANCHEZ SALAMANCA</t>
  </si>
  <si>
    <t>PRESTAR SERVICIOS PROFESIONALES INTEGRALES PARA APOYAR EN LA ESTRUCTURACIÓN, EJECUCIÓN Y CONTROL TÉCNICO PARA LOS PROYECTOS, CONTRATOS Y/O CONVENIOS DE LA SDHT, EN  LOS POLIGONOS DE INTERVENCION  INTEGRAL DE ESPACIO PUBLICO Y REVITALIZACION EN SUS DIFERENTES ETAPAS, ASEGURANDO EL CUMPLIMIENTO DE LOS INDICADORES DE GESTIÓN Y RESULTADOS DEFINIDOS POR LA ENTIDAD.</t>
  </si>
  <si>
    <t>https://community.secop.gov.co/Public/Tendering/OpportunityDetail/Index?noticeUID=CO1.NTC.7426643&amp;isFromPublicArea=True&amp;isModal=true&amp;asPopupView=true</t>
  </si>
  <si>
    <t>SONIA LISETH GOMEZ CACERES</t>
  </si>
  <si>
    <t>PRESTAR SERVICIOS PROFESIONALES DE APOYO, PARA DESARROLLAR ACCIONES ORIENTADAS A FORTALECER LA GESTIÓN SOCIAL, TERRITORIAL Y POBLACIONAL DE LOS PROYECTOS E INTERVENCIONES PRIORIZADOS POR LA SDHT, EN  LOS POLIGONOS DE INTERVENCION  INTEGRAL DE ESPACIO PUBLICO Y REVITALIZACION CON EL FIN DE FACILITAR LA IMPLEMENTACIÓN DE LAS INTERVENCIONES PRIORIZADAS POR LA ENTIDAD.</t>
  </si>
  <si>
    <t>https://community.secop.gov.co/Public/Tendering/OpportunityDetail/Index?noticeUID=CO1.NTC.7420185&amp;isFromPublicArea=True&amp;isModal=true&amp;asPopupView=true</t>
  </si>
  <si>
    <t>JUAN GERARDO GALEANO MATEUS</t>
  </si>
  <si>
    <t>PRESTAR SERVICIOS PROFESIONALES INTEGRALES PARA APOYAR EN LA ESTRUCTURACIÓN Y  GESTION DE LOS PROCESOS CONTRACTUALES DE LOS PROYECTOS PRIORIZADOS POR LA ENTIDAD EN  LOS  POLIGONOS DE INTERVENCION  INTEGRAL DE ESPACIO PUBLICO Y REVITALIZACION.</t>
  </si>
  <si>
    <t>https://community.secop.gov.co/Public/Tendering/OpportunityDetail/Index?noticeUID=CO1.NTC.7443629&amp;isFromPublicArea=True&amp;isModal=true&amp;asPopupView=true</t>
  </si>
  <si>
    <t>LEIDY MARCELA TRUJILLO MATIZ</t>
  </si>
  <si>
    <t>PRESTAR SERVICIOS DE APOYO A LA GESTIÓN AL COMPONENTE JURÍDICO Y ACOMPAÑAMIENTO AL PROCESO DE LIQUIDACIÓN DE LOS PROYECTOS, CONTRATOS Y/O CONVENIOS PRIORIZADOS POR LA SDHT EN LOS POLIGONOS DE INTERVENCION  INTEGRAL DE ESPACIO PUBLICO Y REVITALIZACION.</t>
  </si>
  <si>
    <t>https://community.secop.gov.co/Public/Tendering/OpportunityDetail/Index?noticeUID=CO1.NTC.7421625&amp;isFromPublicArea=True&amp;isModal=true&amp;asPopupView=true</t>
  </si>
  <si>
    <t>DANIELA ANDREA JOYA MORA</t>
  </si>
  <si>
    <t>PRESTAR SERVICIOS PROFESIONALES PARA DESARROLLAR ACTIVIDADES DEL PROCESO DE PAGOS A CARGO DE LA SUBDIRECCIÓN FINANCIERA, INCLUYENDO LA ELABORACIÓN DE ESTADO DE PAGOS Y APOYO EN LA GESTIÓN DE REGALÍAS.</t>
  </si>
  <si>
    <t>https://community.secop.gov.co/Public/Tendering/OpportunityDetail/Index?noticeUID=CO1.NTC.7411694&amp;isFromPublicArea=True&amp;isModal=true&amp;asPopupView=true</t>
  </si>
  <si>
    <t>NATHALY ALEJANDRA IBARRA PRADO</t>
  </si>
  <si>
    <t>PRESTAR SERVICIOS PROFESIONALES PARA REALIZAR ACTIVIDADES RELACIONADAS CON LA GESTION DEL FONDO DE SOLIDARIDAD Y REDISTRIBUCIÓN DEL INGRESO - FSRI Y EL OTORGAMIENTO DE BENEFICIOS ECONOMICOS A LOS PRESTADORES DE LOS SERVICIOS PUBLICOS DOMICILIARIOS ACUEDUCTO, ALCANTARILLADO Y ASEO EN EL DISTRITO CAPITAL</t>
  </si>
  <si>
    <t>https://community.secop.gov.co/Public/Tendering/ContractNoticeManagement/Index?currentLanguage=es-CO&amp;Page=login&amp;Country=CO&amp;SkinName=CCE</t>
  </si>
  <si>
    <t>MARIA JULIANA CABELLO CERVANTES</t>
  </si>
  <si>
    <t>PRESTAR SERVICIOS PROFESIONALES PARA ACOMPAÑAR A LA COMISIÓN DE VEEDURÍA DE LAS CURADURÍAS URBANAS DE BOGOTÁ EN EL ANÁLISIS Y SEGUIMIENTO DE LOS CASOS QUE LE SEAN ASIGNADOS EN LOS ASPECTOS TÉCNICOS Y/O ARQUITECTÓNICOS</t>
  </si>
  <si>
    <t>https://community.secop.gov.co/Public/Tendering/OpportunityDetail/Index?noticeUID=CO1.NTC.7420340&amp;isFromPublicArea=True&amp;isModal=true&amp;asPopupView=true</t>
  </si>
  <si>
    <t>JEIMMY LILIANA GOMEZ OYOLA</t>
  </si>
  <si>
    <t>PRESTAR SERVICIOS PROFESIONALES PARA APOYAR JURÍDICAMENTE EN LA RESOLUCIÓN DE RECURSOS Y DEMÁS ACTIVIDADES JURÍDICAS RELACIONADAS CON LAS INVESTIGACIONES ADMINISTRATIVAS DE LA INSPECCIÓN VIGILANCIA Y CONTROL DE VIVIENDA</t>
  </si>
  <si>
    <t>https://community.secop.gov.co/Public/Tendering/OpportunityDetail/Index?noticeUID=CO1.NTC.7424474&amp;isFromPublicArea=True&amp;isModal=true&amp;asPopupView=true</t>
  </si>
  <si>
    <t>MARIA BELARMINA PAZ OSPINA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</si>
  <si>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</si>
  <si>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https://community.secop.gov.co/Public/Tendering/OpportunityDetail/Index?noticeUID=CO1.NTC.7422678&amp;isFromPublicArea=True&amp;isModal=true&amp;asPopupView=true</t>
  </si>
  <si>
    <t>JUAN MIGUEL VILLAMIL SANTAMARIA</t>
  </si>
  <si>
    <t>PRESTAR SERVICIOS PROFESIONALES PARA REALIZAR EL ANÁLISIS DE DATOS Y LA GENERACIÓN DE INFORMACIÓN FINANCIERA DE PROYECTOS DE VIVIENDA Y SUS USOS COMPLEMENTARIOS EN EL MARCO DE LA IMPLEMENTACIÓN DE INSTRUMENTOS DE PLANEACIÓN Y GESTIÓN DEL SUELO</t>
  </si>
  <si>
    <t>https://community.secop.gov.co/Public/Tendering/OpportunityDetail/Index?noticeUID=CO1.NTC.7428591&amp;isFromPublicArea=True&amp;isModal=true&amp;asPopupView=true</t>
  </si>
  <si>
    <t>LUIS FELIPE RAMOS RIOS</t>
  </si>
  <si>
    <t>PRESTAR SERVICIOS PROFESIONALES PARA REALIZAR LA REVISIÓN DEL COMPONENTE URBANÍSTICO, GESTIÓN Y SEGUIMIENTO DE PROYECTOS ENMARCADOS EN LOS INSTRUMENTOS DE PLANEACIÓN Y GESTIÓN NECESARIOS PARA LA HABILITACIÓN DEL SUELO CON BASE EN EL PLAN DE ORDENAMIENTO TERRITORIAL</t>
  </si>
  <si>
    <t>https://community.secop.gov.co/Public/Tendering/OpportunityDetail/Index?noticeUID=CO1.NTC.7430045&amp;isFromPublicArea=True&amp;isModal=true&amp;asPopupView=true</t>
  </si>
  <si>
    <t>GIOVANI  SALAS ARAQUE</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</si>
  <si>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</si>
  <si>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https://community.secop.gov.co/Public/Tendering/OpportunityDetail/Index?noticeUID=CO1.NTC.7425155&amp;isFromPublicArea=True&amp;isModal=true&amp;asPopupView=true</t>
  </si>
  <si>
    <t>MARIA CAMILA RODRIGUEZ RESTREPO</t>
  </si>
  <si>
    <t>PRESTAR SERVICIOS PROFESIONALES PARA REALIZAR LA GESTIÓN TÉCNICA, OPERATIVA Y DE GESTIÓN PARA TRAMITAR Y ATENDER LOS REQUERIMIENTOS FRENTE A LOS PROCESOS ASOCIADOS AL RELACIONAMIENTO CON ACTORES DE INTERÉS DEL DESPACHO DE LA SDHT</t>
  </si>
  <si>
    <t>https://community.secop.gov.co/Public/Tendering/OpportunityDetail/Index?noticeUID=CO1.NTC.7434730&amp;isFromPublicArea=True&amp;isModal=true&amp;asPopupView=true</t>
  </si>
  <si>
    <t>Despacho - Asuntos Políticos</t>
  </si>
  <si>
    <t>MILTON JAVIER LATORRE MARIÑO</t>
  </si>
  <si>
    <t>CESAR ENRIQUE GONZALEZ ARDILA</t>
  </si>
  <si>
    <t>PRESTAR SERVICIOS PROFESIONALES PARA EL APOYO EN LA IMPLEMENTACIÓN, GESTIÓN Y TRAMITE DE LAS POLÍTICAS MIPG, SISTEMA INTEGRADO DE GESTIÓN Y DEMÁS PROCESOS MISIONALES A CARGO DE LA SUBSECRETARÍA DE GESTIÓN FINANCIERA</t>
  </si>
  <si>
    <t>https://community.secop.gov.co/Public/Tendering/OpportunityDetail/Index?noticeUID=CO1.NTC.7426155&amp;isFromPublicArea=True&amp;isModal=true&amp;asPopupView=true</t>
  </si>
  <si>
    <t>MARIA DEL CARMEN SANTANA SUAREZ</t>
  </si>
  <si>
    <t>PRESTAR SERVICIOS PROFESIONALES PARA LA FORMULACIÓN, DESARROLLO Y SEGUIMIENTO DE PLANES, POLÍTICAS, PROGRAMAS Y PROYECTOS DEL SERVICIO PUBLICO DE ASEO Y LA GESTIÓN DE RESIDUOS SÓLIDOS EN EL DISTRITO CAPITAL DESDE EL COMPONENTE REGULATORIO Y NORMATIVO</t>
  </si>
  <si>
    <t>https://community.secop.gov.co/Public/Tendering/OpportunityDetail/Index?noticeUID=CO1.NTC.7427259&amp;isFromPublicArea=True&amp;isModal=true&amp;asPopupView=true</t>
  </si>
  <si>
    <t>LUISA FERNANDA MORENO LOMBANA</t>
  </si>
  <si>
    <t>PRESTAR SERVICIOS PROFESIONALES PARA APOYAR A LA SUBSECRETARÍA DE COORDINACIÓN OPERATIVA EN LA ESTRUCTURACIÓN Y SEGUIMIENTO DE LAS ESTRATEGIAS PARA LA IMPLEMENTACIÓN DE LOS PLANES, PROGRAMAS, PROYECTOS Y GESTIÓN DE SU COMPETENCIA.</t>
  </si>
  <si>
    <t>https://community.secop.gov.co/Public/Tendering/OpportunityDetail/Index?noticeUID=CO1.NTC.7427439&amp;isFromPublicArea=True&amp;isModal=true&amp;asPopupView=true</t>
  </si>
  <si>
    <t>Subsecretaría de Coordinación Operativa</t>
  </si>
  <si>
    <t>CAMILO ANDRES PEÑUELA CANO</t>
  </si>
  <si>
    <t>NADIA MARGARITA FLOREZ LOPEZ</t>
  </si>
  <si>
    <t>PRESTAR SERVICIOS PROFESIONALES PARA REALIZAR EL ANÁLISIS DE LOS COMPONENTES URBANÍSTICOS Y LA GESTIÓN DE LOS PROYECTOS ENMARCADOS EN INSTRUMENTOS DE PLANEACIÓN Y GESTIÓN QUE INVOLUCREN LA HABILITACIÓN DE SUELO PARA VIVIENDA VIS/VIP, Y USOS COMPLEMENTARIOS.</t>
  </si>
  <si>
    <t>https://community.secop.gov.co/Public/Tendering/OpportunityDetail/Index?noticeUID=CO1.NTC.7429347&amp;isFromPublicArea=True&amp;isModal=true&amp;asPopupView=true</t>
  </si>
  <si>
    <t>JULIO GUILLERMO GARCIA URICOECHEA</t>
  </si>
  <si>
    <t>PRESTAR SERVICIOS PROFESIONALES PARA LA ARTICULACIÓN DE INFORMACIÓN RELACIONADA CON POLÍTICAS, PROGRAMAS, PROYECTOS E INSTRUMENTOS DE PLANEACIÓN, GESTIÓN Y FINANCIACIÓN, EN EL MARCO DE LAS INTERVENCIONES QUE SON PRIORIZADAS POR LA SUBSECRETARÍA DE COORDINACIÓN OPERATIVA DE LA SECRETARÍA DISTRITAL DEL HÁBITAT.</t>
  </si>
  <si>
    <t>https://community.secop.gov.co/Public/Tendering/OpportunityDetail/Index?noticeUID=CO1.NTC.7429636&amp;isFromPublicArea=True&amp;isModal=true&amp;asPopupView=true</t>
  </si>
  <si>
    <t>AMBAR MILENA BARBOSA RODRIGUEZ</t>
  </si>
  <si>
    <t>PRESTAR SERVICIOS PROFESIONALES PARA LA IMPLEMENTACIÓN DE POLÍTICAS Y PLANES DE SERVICIOS PÚBLICOS, CON ÉNFASIS EN LA CREACIÓN DE ALIANZAS Y LA CONSOLIDACIÓN DE ESTRATEGIAS PARTICIPATIVAS, PARA PROMOVER UN MODELO DE ECONOMÍA CIRCULAR INCLUSIVO Y SOSTENIBLE</t>
  </si>
  <si>
    <t>https://community.secop.gov.co/Public/Tendering/OpportunityDetail/Index?noticeUID=CO1.NTC.7431686&amp;isFromPublicArea=True&amp;isModal=true&amp;asPopupView=true</t>
  </si>
  <si>
    <t>JUAN CAMILO MOYA PATIÑO</t>
  </si>
  <si>
    <t>PRESTAR  SERVICIOS PROFESIONALES PARA APOYAR A LA SUBSECRETARÍA DE COORDINACIÓN OPERATIVA EN LA IMPLEMENTACIÓN DE LOS LINEAMIENTOS DE INTERVENCIÓN Y POLÍTICAS DE ORDENAMIENTO TERRITORIAL, ASÍ COMO EN EL SEGUIMIENTO Y EJECUCIÓN DE LAS INTERVENCIONES PRIORIZADAS DE MEJORAMIENTO INTEGRAL DE LA SECRETARÍA DISTRITAL DEL HÁBITAT.</t>
  </si>
  <si>
    <t>https://community.secop.gov.co/Public/Tendering/OpportunityDetail/Index?noticeUID=CO1.NTC.7436286&amp;isFromPublicArea=True&amp;isModal=true&amp;asPopupView=true</t>
  </si>
  <si>
    <t>MARIA CAMILA TRIANA MORENO</t>
  </si>
  <si>
    <t>PRESTAR SERVICIOS PROFESIONALES PARA EL DESARROLLO DE LAS ACTIVIDADES PROPIAS DEL COMPONENTE TECNICO EN EL MARCO DE LOS PROYECTOS DE MEJORAMIENTO INTEGRAL DEL HÁBITAT DE LA SUBDIRECCIÓN DE BARRIOS.</t>
  </si>
  <si>
    <t>https://community.secop.gov.co/Public/Tendering/OpportunityDetail/Index?noticeUID=CO1.NTC.7433887&amp;isFromPublicArea=True&amp;isModal=true&amp;asPopupView=true</t>
  </si>
  <si>
    <t>MARIA CAMILA VELEZ GARCIA</t>
  </si>
  <si>
    <t>PRESTAR SERVICIOS PROFESIONALES PARA APOYAR JURÍDICAMENTE EN LA RESOLUCIÓN DE RECURSOS Y DEMÁS ACTIVIDADES JURÍDICAS RELACIONADAS CON LAS INVESTIGACIONES ADMINISTRATIVAS DE LA INSPECCIÓN, VIGILANCIA Y CONTROL DE VIVIENDA.</t>
  </si>
  <si>
    <t>https://community.secop.gov.co/Public/Tendering/OpportunityDetail/Index?noticeUID=CO1.NTC.7436031&amp;isFromPublicArea=True&amp;isModal=true&amp;asPopupView=true</t>
  </si>
  <si>
    <t>KARL HEINZ SKINNER MALDONADO</t>
  </si>
  <si>
    <t>PRESTAR SERVICIOS PROFESIONALES PARA APOYAR EN LA IMPLEMENTACIÓN DE LOS MECANISMOS DE SEGUIMIENTO Y VALIDACIÓN AL DESARROLLO Y EJECUCIÓN DE LOS PLANES PARCIALES ADOPTADOS, E INSTRUMENTOS DE PLANEACIÓN Y GESTIÓN DEL SUELO DE ACUERDO CON LA NORMATIVIDAD VIGENTE.</t>
  </si>
  <si>
    <t>https://community.secop.gov.co/Public/Tendering/OpportunityDetail/Index?noticeUID=CO1.NTC.7438637&amp;isFromPublicArea=True&amp;isModal=true&amp;asPopupView=true</t>
  </si>
  <si>
    <t>ANDRES FELIPE SUAREZ DURANGO</t>
  </si>
  <si>
    <t>PRESTAR SERVICIOS PROFESIONALES DE APOYO A LA COORDINACION PARA REALIZAR LA PLANEACIÓN ESTRATÉGICA, SEGUIMIENTO Y CONTROL DE LAS ACTIVIDADES FINANCIERAS DE LOS PROYECTOS DE INVERSIÓN DE LA SUBDIRECCION DE BARRIOS DE LA SECRETARIA DISTRITAL DEL HÁBITAT.</t>
  </si>
  <si>
    <t>https://community.secop.gov.co/Public/Tendering/OpportunityDetail/Index?noticeUID=CO1.NTC.7436879&amp;isFromPublicArea=True&amp;isModal=true&amp;asPopupView=true</t>
  </si>
  <si>
    <t>YENI CONSTANZA VARGAS NUÑEZ</t>
  </si>
  <si>
    <t>PRESTAR SERVICIOS PROFESIONALES PARA APOYAR JURÍDICAMENTE A LA SUBDIRECCIÓN DE INVESTIGACIONES Y CONTROL DE VIVIENDA EN EL PROCESO DE COBRO PERSUASIVO Y DE PURACIÓN DE LA CARTERA POR SANCIONES IMPUESTAS A LOS INFRACTORES DE LAS NORMAS DE ENAJENACIÓN Y ARRENDAMIENTO.</t>
  </si>
  <si>
    <t>https://community.secop.gov.co/Public/Tendering/OpportunityDetail/Index?noticeUID=CO1.NTC.7437443&amp;isFromPublicArea=True&amp;isModal=true&amp;asPopupView=true</t>
  </si>
  <si>
    <t>Subdirección de Investigaciones y Control de Vivienda</t>
  </si>
  <si>
    <t>JAZMIN ROCIO OROZCO RODRIGUEZ</t>
  </si>
  <si>
    <t>BRIAN FELIPE PINILLA GARZON</t>
  </si>
  <si>
    <t>PRESTAR SERVICIOS PROFESIONALES COMO GESTOR SOCIAL PARA EL ACOMPAÑAMIENTO A LOS HOGARES POTENCIALMENTE BENEFICIARIOS DE LOS PROGRAMAS DE ACCESO A LA VIVIENDA GESTIONADOS POR LA SUBSECRETARÍA DE GESTIÓN FINANCIERA.</t>
  </si>
  <si>
    <t>https://community.secop.gov.co/Public/Tendering/OpportunityDetail/Index?noticeUID=CO1.NTC.7438800&amp;isFromPublicArea=True&amp;isModal=true&amp;asPopupView=true</t>
  </si>
  <si>
    <t>LORENA  CAJAMARCA GALEANO</t>
  </si>
  <si>
    <t>PRESTAR SERVICIOS PROFESIONALES PARA BRINDAR APOYO EN DESARROLLO Y MANEJO DE LOS APLICATIVOS SIDIVIC- SISTEMA DE INFORMACIÓN DISTRITAL DE INSPECCIÓN, VIGILANCIA Y CONTROL DE VIVIENDA.</t>
  </si>
  <si>
    <t>https://community.secop.gov.co/Public/Tendering/OpportunityDetail/Index?noticeUID=CO1.NTC.7437875&amp;isFromPublicArea=True&amp;isModal=true&amp;asPopupView=true</t>
  </si>
  <si>
    <t>JUAN MANUEL FORERO VARELA</t>
  </si>
  <si>
    <t>PRESTAR SERVICIOS PROFESIONALES PARA APOYAR LOS REQUERIMIENTOS Y EL LEVANTAMIENTO DE INFORMACIÓN PARA DESARROLLOS Y PRUEBAS QUE REQUIERA LA VENTANILLA ÚNICA DE LA CONSTRUCCIÓN - VUC</t>
  </si>
  <si>
    <t>https://community.secop.gov.co/Public/Tendering/OpportunityDetail/Index?noticeUID=CO1.NTC.7439098&amp;isFromPublicArea=True&amp;isModal=true&amp;asPopupView=true</t>
  </si>
  <si>
    <t>Subdirección de Apoyo a la Construcción</t>
  </si>
  <si>
    <t>JAIME OLAYA AMADO</t>
  </si>
  <si>
    <t>DIEGO CAMILO BECERRA CHAPARRO</t>
  </si>
  <si>
    <t>PRESTAR SERVICIOS PROFESIONALES PARA LA IMPLEMENTACIÓN Y ARTICULACIÓN DE PROGRAMAS, PROYECTOS E INSTRUMENTOS PARA EL FORTALECIMIENTO DE LOS PRESTADORES DE LOS SERVICIOS PÚBLICOS EN EL TERRRITORIO URBANO Y RURAL DEL DISTRITO CAPITAL</t>
  </si>
  <si>
    <t>https://community.secop.gov.co/Public/Tendering/OpportunityDetail/Index?noticeUID=CO1.NTC.7438893&amp;isFromPublicArea=True&amp;isModal=true&amp;asPopupView=true</t>
  </si>
  <si>
    <t>OMAR ELIECER MORENO VERA</t>
  </si>
  <si>
    <t>PRESTAR LOS SERVICIOS PROFESIONALES EN EL PROCESO DE GESTIÓN DOCUMENTAL CON LA EJECUCIÓN Y SEGUIMIENTO DE LAS ACTIVIDADES DE CORRESPONDENCIA EN LA SDHT.</t>
  </si>
  <si>
    <t>https://community.secop.gov.co/Public/Tendering/OpportunityDetail/Index?noticeUID=CO1.NTC.7449089&amp;isFromPublicArea=True&amp;isModal=true&amp;asPopupView=true</t>
  </si>
  <si>
    <t>BLANCA CECILIA CORTES CRUZ</t>
  </si>
  <si>
    <t>ROXIE NATALIA MONTILLA FERNANDEZ</t>
  </si>
  <si>
    <t>PRESTAR SERVICIOS PROFESIONALES PARA APOYAR JURÍDICAMENTE EN LA PROYECCIÓN Y/O REVISIÓN DE LAS RESPUESTAS A LAS PETICIONES, QUEJAS Y SOLICITUDES RELACIONADAS CON LA ENAJENACIÓN DE VIVIENDA Y DEMÁS ACTIVIDADES ORIENTADAS A LA INSPECCIÓN, VIGILANCIA Y CONTROL DE VIVIENDA.</t>
  </si>
  <si>
    <t>https://community.secop.gov.co/Public/Tendering/OpportunityDetail/Index?noticeUID=CO1.NTC.7440964&amp;isFromPublicArea=True&amp;isModal=true&amp;asPopupView=true</t>
  </si>
  <si>
    <t>INGRID VIVIANA LAGUADO ENDEMANN</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</si>
  <si>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</si>
  <si>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https://community.secop.gov.co/Public/Tendering/OpportunityDetail/Index?noticeUID=CO1.NTC.7445151&amp;isFromPublicArea=True&amp;isModal=true&amp;asPopupView=true</t>
  </si>
  <si>
    <t>JUAN SEBASTIAN LOPEZ VENEGAS</t>
  </si>
  <si>
    <t>PRESTAR SERVICIOS PROFESIONALES PARA APOYAR JURÍDICAMENTE EN LA PROYECCIÓN DE LAS RESPUESTAS A LAS PETICIONES, QUEJAS Y SOLICITUDES RELACIONADAS CON LA ENAJENACIÓN DE VIVIENDA Y DEMÁS ACTIVIDADES ORIENTADAS A LA INSPECCIÓN, VIGILANCIA Y CONTROL DE VIVIENDA.</t>
  </si>
  <si>
    <t>https://community.secop.gov.co/Public/Tendering/OpportunityDetail/Index?noticeUID=CO1.NTC.7453702&amp;isFromPublicArea=True&amp;isModal=true&amp;asPopupView=true</t>
  </si>
  <si>
    <t>DIEGO ALEXANDER PRIETO RINCON</t>
  </si>
  <si>
    <t>PRESTACIÓN DE SERVICIOS DE APOYO A LA GESTIÓN, BRINDANDO ATENCIÓN, INFORMACIÓN Y ORIENTACIÓN A LOS CIUDADANOS QUE REQUIERAN ACCEDER A LOS SERVICIOS DE LA SECRETARÍA DISTRITAL DEL HÁBITAT.</t>
  </si>
  <si>
    <t>https://community.secop.gov.co/Public/Tendering/OpportunityDetail/Index?noticeUID=CO1.NTC.7449368&amp;isFromPublicArea=True&amp;isModal=true&amp;asPopupView=true</t>
  </si>
  <si>
    <t>OLGA LUCIA QUINTERO GALEANO</t>
  </si>
  <si>
    <t>PRESTAR LOS SERVICIOS PROFESIONALES EN EL PROCESO DE GESTION DOCUMENTAL CON INSTRUMENTOS ARCHIVISTICOS Y LOS PROTOCOLOS DE ARCHIVOS DE DDHH, DE LA SDHT.</t>
  </si>
  <si>
    <t>https://community.secop.gov.co/Public/Tendering/OpportunityDetail/Index?noticeUID=CO1.NTC.7451973&amp;isFromPublicArea=True&amp;isModal=true&amp;asPopupView=true</t>
  </si>
  <si>
    <t>CARLOS ARTURO SARMIENTO ROYERO</t>
  </si>
  <si>
    <t>PRESTAR SERVICIOS PROFESIONALES PARA REALIZAR EL ANÁLISIS, DESARROLLO E IMPLEMENTACIÓN DEL SISTEMA DE INFORMACIÓN DE GESTIÓN DEL SUELO Y DE LOS DEMÁS PRODUCTOS TECNOLÓGICOS QUE REQUIERA LA DEPENDENCIA.</t>
  </si>
  <si>
    <t>https://community.secop.gov.co/Public/Tendering/OpportunityDetail/Index?noticeUID=CO1.NTC.7451940&amp;isFromPublicArea=True&amp;isModal=true&amp;asPopupView=true</t>
  </si>
  <si>
    <t>EDWIN EMIR GARZON GARZON</t>
  </si>
  <si>
    <t>PRESTAR SERVICIOS PROFESIONALES PARA REALIZAR EL ANÁLISIS, LA REVISIÓN Y LA ELABORACIÓN DE CONCEPTOS, ACTOS ADMINISTRATIVOS Y DOCUMENTACIÓN CON COMPONENTE JURÍDICO, A PARTIR DE LA IMPLEMENTACIÓN DE INSTRUMENTOS DE PLANEACIÓN Y GESTIÓN DEL SUELO.</t>
  </si>
  <si>
    <t>https://community.secop.gov.co/Public/Tendering/OpportunityDetail/Index?noticeUID=CO1.NTC.7451945&amp;isFromPublicArea=True&amp;isModal=true&amp;asPopupView=true</t>
  </si>
  <si>
    <t>EDGAR DANIEL CASTILLO MENDIETA</t>
  </si>
  <si>
    <t>PRESTAR SERVICIOS PROFESIONALES PARA LA IMPLEMENTACIÓN Y SEGUIMIENTO DEL SISTEMA INTEGRADO DE GESTIÓN, EN EL MARCO DEL MODELO INTEGRADO DE PLANEACIÓN Y GESTIÓN MIPG DE LA SUBSECRETARÍA DE INSPECCIÓN, VIGILANCIA Y CONTROL DE VIVIENDA.</t>
  </si>
  <si>
    <t>https://community.secop.gov.co/Public/Tendering/OpportunityDetail/Index?noticeUID=CO1.NTC.7457458&amp;isFromPublicArea=True&amp;isModal=true&amp;asPopupView=true</t>
  </si>
  <si>
    <t>YENNY LIZETH HERRERA HERNANDEZ</t>
  </si>
  <si>
    <t>PRESTAR SERVICIOS DE APOYO A LA GESTIÓN EN LAS ACTIVIDADES ADMINISTRATIVAS GENERADAS CON OCASIÓN A LAS ACTUACIONES ADMINISTRATIVAS A CARGO DE LA SUBDIRECCIÓN DE PREVENCIÓN Y SEGUIMIENTO</t>
  </si>
  <si>
    <t>https://community.secop.gov.co/Public/Tendering/OpportunityDetail/Index?noticeUID=CO1.NTC.7460122&amp;isFromPublicArea=True&amp;isModal=true&amp;asPopupView=true</t>
  </si>
  <si>
    <t>EMMA CECILIA BAUTISTA IBARRA</t>
  </si>
  <si>
    <t>PRESTAR SERVICIOS PROFESIONALES PARA LA REVISIÓN Y/O ELABORACIÓN DE INFORMES TÉCNICOS QUE DEN IMPULSO A LOS TRÁMITES QUE SE ADELANTAN EN LA SUBDIRECCIÓN DE PREVENCIÓN Y SEGUIMIENTO</t>
  </si>
  <si>
    <t>https://community.secop.gov.co/Public/Tendering/OpportunityDetail/Index?noticeUID=CO1.NTC.7463078&amp;isFromPublicArea=True&amp;isModal=true&amp;asPopupView=true</t>
  </si>
  <si>
    <t>JORGE IVAN NIÑO NOVA</t>
  </si>
  <si>
    <t>https://community.secop.gov.co/Public/Tendering/OpportunityDetail/Index?noticeUID=CO1.NTC.7454943&amp;isFromPublicArea=True&amp;isModal=true&amp;asPopupView=true</t>
  </si>
  <si>
    <t>MARIA ANGELICA SANCHEZ SIERRA</t>
  </si>
  <si>
    <t>PRESTAR SERVICIOS PROFESIONALES PARA APOYAR TÉCNICAMENTE LAS ACTIVIDADES DE MONITOREO Y PREVENCIÓN DE DESARROLLOS ILEGALES EN LAS AREAS SUSCEPTIBLES DE OCUPACIÓN ILEGAL O INFORMAL DEL DISTRITO CAPITAL</t>
  </si>
  <si>
    <t>https://community.secop.gov.co/Public/Tendering/OpportunityDetail/Index?noticeUID=CO1.NTC.7453580&amp;isFromPublicArea=True&amp;isModal=true&amp;asPopupView=true</t>
  </si>
  <si>
    <t>PAULA ANDREA GONZALEZ RODRIGUEZ</t>
  </si>
  <si>
    <t>https://community.secop.gov.co/Public/Tendering/OpportunityDetail/Index?noticeUID=CO1.NTC.7455226&amp;isFromPublicArea=True&amp;isModal=true&amp;asPopupView=true</t>
  </si>
  <si>
    <t>CARLOS ARTURO LOPEZ SUAREZ</t>
  </si>
  <si>
    <t>PRESTAR SERVICIOS DE APOYO A LA GESTIÓN AL PROCESO DE BIENES, SERVICIOS E INFRAESTRUCTURA, EN LO RELACIONADO CON EL PLAN DE MANTENIMIENTO PREVENTIVO Y CORRECTIVO DE LA INFRAESTRUCTURA FÍSICA DE LA ENTIDAD Y TEMAS ADMINISTRATIVOS DEL AREA, SEGUIMIENTO Y RESPUESTA A LAS MESAS DE AYUDA DEL PROCESO</t>
  </si>
  <si>
    <t>https://community.secop.gov.co/Public/Tendering/OpportunityDetail/Index?noticeUID=CO1.NTC.7456431&amp;isFromPublicArea=True&amp;isModal=true&amp;asPopupView=true</t>
  </si>
  <si>
    <t>INGRID YULIETH RUIZ LEMUS</t>
  </si>
  <si>
    <t>https://community.secop.gov.co/Public/Tendering/OpportunityDetail/Index?noticeUID=CO1.NTC.7459793&amp;isFromPublicArea=True&amp;isModal=true&amp;asPopupView=true</t>
  </si>
  <si>
    <t>SANTIAGO  HINCAPIE GARCIA</t>
  </si>
  <si>
    <t>PRESTAR SERVICIOS PROFESIONALES PARA DESARROLLAR ACTIVIDADES DE GESTIÓN AMBIENTAL Y SOCIAL DE LAS ACTIVIDADES LIDERADAS POR LA SUBDIRECCION DE SERVICIOS PUBLICOS EN EL TERRRITORIO URBANO Y RURAL DEL DISTRITO CAPITAL</t>
  </si>
  <si>
    <t>https://community.secop.gov.co/Public/Tendering/OpportunityDetail/Index?noticeUID=CO1.NTC.7460690&amp;isFromPublicArea=True&amp;isModal=true&amp;asPopupView=true</t>
  </si>
  <si>
    <t>KAROLL VALENTINA ESTEVEZ VARGAS</t>
  </si>
  <si>
    <t>PRESTAR SERVICIOS PROFESIONALES PARA EL SEGUIMIENTO Y LA IMPLEMENTACIÓN DE LA ESTRATEGIA DE RELACIONAMIENTO INSTITUCIONAL E INTERINSTITUCIONAL, INCLUYENDO IDENTIFICACIÓN DE OPORTUNIDADES DE COOPERACIÓN, LA GESTIÓN DE LA INFORMACIÓN RELEVANTE, LA ACTUALIZACIÓN DE LOS INSTRUMENTOS DE SEGUIMIENTO, LA PARTICIPACIÓN EN REUNIONES Y LA ELABORACIÓN DE DOCUMENTOS NECESARIOS PARA ALCANZAR LOS OBJETIVOS DE LA ESTRATEGIA.</t>
  </si>
  <si>
    <t>https://community.secop.gov.co/Public/Tendering/OpportunityDetail/Index?noticeUID=CO1.NTC.7466853&amp;isFromPublicArea=True&amp;isModal=true&amp;asPopupView=true</t>
  </si>
  <si>
    <t>DIANA CAROLINA MERCHAN BAQUERO</t>
  </si>
  <si>
    <t>PRESTAR SERVICIOS PROFESIONALES JURÍDICOS PARA REALIZAR REVISIÓN Y SEGUIMIENTO A RESPUESTAS DE DERECHOS DE PETICION Y DEMAS REQUERIMIENTOS EN EL MARCO DE LOS PROGRAMAS Y PROYECTOS DE ACCESO A LA VIVIENDA A CARGO DE LA SUBSECRETARIA DE GESTIÓN FINANCIERA</t>
  </si>
  <si>
    <t>https://community.secop.gov.co/Public/Tendering/OpportunityDetail/Index?noticeUID=CO1.NTC.7465261&amp;isFromPublicArea=True&amp;isModal=true&amp;asPopupView=true</t>
  </si>
  <si>
    <t>COOPERATIVA DE TRABAJO ASOCIADO SEJARPI C.T.A</t>
  </si>
  <si>
    <t>Prestación de Servicios</t>
  </si>
  <si>
    <t>PRESTAR EL SERVICIO INTEGRAL DE VIGILANCIA Y SEGURIDAD PRIVADA CON ARMA Y MEDIOS TECNOLOGICOS, PARA LA SEDE DE ARCHIVO CENTRAL DE LA SECRETARÍA DISTRITAL DEL HABITAT.</t>
  </si>
  <si>
    <t>https://community.secop.gov.co/Public/Tendering/OpportunityDetail/Index?noticeUID=CO1.NTC.7354214&amp;isFromPublicArea=True&amp;isModal=true&amp;asPopupView=true</t>
  </si>
  <si>
    <t>FUNCIONAMIENTO</t>
  </si>
  <si>
    <t>PAULA ANDREA BUITRAGO AVILA</t>
  </si>
  <si>
    <t>PRESTAR SERVICIOS PROFESIONALES PARA LA IMPLEMENTACIÓN Y SEGUIMIENTO DE LAS ESTRATEGIAS DE PARTICIPACIÓN CON ENFOQUE DIFERENCIAL, ASÍ COMO PARA EL SEGUIMIENTO Y REPORTE DE LOS COMPROMISOS DERIVADOS DE LAS POLÍTICAS PÚBLICAS RELACIONADAS CON LA PARTICIPACIÓN Y EL RELACIONAMIENTO CON LA CIUDADANÍA DEL SECTOR HÁBITAT</t>
  </si>
  <si>
    <t>https://community.secop.gov.co/Public/Tendering/OpportunityDetail/Index?noticeUID=CO1.NTC.7462258&amp;isFromPublicArea=True&amp;isModal=true&amp;asPopupView=true</t>
  </si>
  <si>
    <t>SARA NATALIA CASALLAS RODRIGUEZ</t>
  </si>
  <si>
    <t>PRESTAR SERVICIOS PROFESIONALES PARA EL DESARROLLO DE LAS ACTIVIDADES ADMINISTRATIVAS Y OPERATIVAS EN GESTIÓN DE CALIDAD QUE CONTRIBUYAN AL CUMPLIMIENTO DE LAS FUNCIONES ASIGNADAS A LA SUBDIRECCIÓN DE APOYO A LA CONSTRUCCIÓN EN LA SECRETARÍA DISTRITAL DEL HÁBITAT.</t>
  </si>
  <si>
    <t>https://community.secop.gov.co/Public/Tendering/OpportunityDetail/Index?noticeUID=CO1.NTC.7462223&amp;isFromPublicArea=True&amp;isModal=true&amp;asPopupView=true</t>
  </si>
  <si>
    <t>ANA LUCIA PRIETO VASQUEZ</t>
  </si>
  <si>
    <t>PRESTAR SERVICIOS DE APOYO A LA GESTIÓN EN LAS ACTIVIDADES ADMINISTRATIVAS GENERADASCON OCASIÓN A LAS ACTUACIONES ADMINISTRATIVAS A  CARGO DE LA SUBDIRECCIÓN DE INVESTIGACIONES</t>
  </si>
  <si>
    <t>https://community.secop.gov.co/Public/Tendering/OpportunityDetail/Index?noticeUID=CO1.NTC.7464197&amp;isFromPublicArea=True&amp;isModal=true&amp;asPopupView=true</t>
  </si>
  <si>
    <t>NURY ANDREA LUIS ALVAREZ</t>
  </si>
  <si>
    <t>PRESTAR SERVICIOS DE APOYO A LA GESTIÓN EN LAS ACTIVIDADES ADMINISTRATIVAS GENERADAS CON OCASIÓN A LAS ACTUACIONES ADMINISTRATIVAS A CARGO DE LA SUBDIRECCIÓN DE INVESTIGACIONES</t>
  </si>
  <si>
    <t>https://community.secop.gov.co/Public/Tendering/OpportunityDetail/Index?noticeUID=CO1.NTC.7473917&amp;isFromPublicArea=True&amp;isModal=true&amp;asPopupView=true</t>
  </si>
  <si>
    <t>ANDRES FELIPE AGUILAR SUAREZ</t>
  </si>
  <si>
    <t>PRESTAR SERVICIOS PROFESIONALES PARA APOYAR EN LA MEJORA Y ACTUALIZACIÓN DE LOS PROCESOS Y PROCEDIMIENTOS DE LA SUBDIRECCIÓN FINANCIERA, ADEMÁS DE REALIZAR INFORMES Y REPORTES DE SEGUIMIENTO Y CONTROL DE LA EJECUCIÓN FINANCIERA Y PRESUPUESTAL DE LA ENTIDAD.</t>
  </si>
  <si>
    <t>https://community.secop.gov.co/Public/Tendering/OpportunityDetail/Index?noticeUID=CO1.NTC.7470983&amp;isFromPublicArea=True&amp;isModal=true&amp;asPopupView=true</t>
  </si>
  <si>
    <t>SEBASTIAN  SAAD GIOVANNETTI</t>
  </si>
  <si>
    <t>PRESTAR SERVICIOS PROFESIONALES EN RELACIÓN AL SEGUIMIENTO, IMPLEMENTACIÓN Y TRAZABILIDAD DEL PROYECTO DE INVERSIÓN Y/O LAS METAS A CARGO DE LA SUBSECRETARÍA JURÍDICA</t>
  </si>
  <si>
    <t>https://community.secop.gov.co/Public/Tendering/OpportunityDetail/Index?noticeUID=CO1.NTC.7465186&amp;isFromPublicArea=True&amp;isModal=true&amp;asPopupView=true</t>
  </si>
  <si>
    <t>HECTOR MAURICIO GARCIA LOZADA</t>
  </si>
  <si>
    <t>PRESTAR SERVICIOS PROFESIONALES PARA LA SUSTANCIACIÓN DE LOS ACTOS ADMINISTRATIVOS Y DEMÁS ACTUACIONES QUE DEN IMPULSO A LOS PROCESOS ADMINISTRATIVOS SANCIONATORIOS.</t>
  </si>
  <si>
    <t>https://community.secop.gov.co/Public/Tendering/OpportunityDetail/Index?noticeUID=CO1.NTC.7466413&amp;isFromPublicArea=True&amp;isModal=true&amp;asPopupView=true</t>
  </si>
  <si>
    <t>MARITZA  POVEDA GONZALEZ</t>
  </si>
  <si>
    <t>PRESTAR SERVICIOS PROFESIONALES PARA BRINDAR APOYO ADMINISTRATIVO EN LO RELACIONADO CON LOS TRÁMITES E INFORMES DE SEGUIMIENTO Y EN LA IMPLEMENTACIÓN DEL SIG EN DE LA SUBDIRECCIÓN DE PREVENCIÓN Y SEGUIMIENTO.</t>
  </si>
  <si>
    <t>https://community.secop.gov.co/Public/Tendering/OpportunityDetail/Index?noticeUID=CO1.NTC.7466878&amp;isFromPublicArea=True&amp;isModal=true&amp;asPopupView=true</t>
  </si>
  <si>
    <t>ANGELA LILIANA NIETO SANCHEZ</t>
  </si>
  <si>
    <t>https://community.secop.gov.co/Public/Tendering/OpportunityDetail/Index?noticeUID=CO1.NTC.7467804&amp;isFromPublicArea=True&amp;isModal=true&amp;asPopupView=true</t>
  </si>
  <si>
    <t>MAURICIO  GARCIA ESGUERRA</t>
  </si>
  <si>
    <t>PRESTACIÓN DE SERVICIOS DE APOYO A LA GESTIÓN EN LA TOMA DEL INVENTARIO FÍSICO, REALIZANDO ACTIVIDADES OPERATIVAS Y DE CONTROL DE LOS BIENES PROPIEDAD DE LA ENTIDA, PROCESO DE BIENES, SERVICIOS E INFRAESTRUCTURA DE LA SECRETARÍA DISTRITAL DEL HÁBITAT</t>
  </si>
  <si>
    <t>https://community.secop.gov.co/Public/Tendering/OpportunityDetail/Index?noticeUID=CO1.NTC.7474565&amp;isFromPublicArea=True&amp;isModal=true&amp;asPopupView=true</t>
  </si>
  <si>
    <t>CLAUDIA  LEONEL CEDANO</t>
  </si>
  <si>
    <t>PRESTAR SERVICIOS PROFESIONALES PARA REALIZAR ACTIVIDADES RELACIONADAS CON EL FONDO DE SOLIDARIDAD Y REDISTRIBUCION DE INGRESOS, OTORGAMIENTO DEL BENEFICIO MINIMO VITAL Y OTROS BENEFICIOS ECONOMICOS EN MATERIA FINANCIERA EN EL AMBITO DE LOS SERVICIOS PUBLICOS DOMICILIARIOS</t>
  </si>
  <si>
    <t>https://community.secop.gov.co/Public/Tendering/OpportunityDetail/Index?noticeUID=CO1.NTC.7470167&amp;isFromPublicArea=True&amp;isModal=true&amp;asPopupView=true</t>
  </si>
  <si>
    <t>ANDREA FERNANDA GUZMAN RAMOS</t>
  </si>
  <si>
    <t>PRESTAR SERVICIOS PROFESIONALES DE APOYO A LA SUPERVISIÓN TÉCNICA  ESPECIALIZADA, PARA LA ESTRUCTURACIÓN, GESTION, CONTROL Y SEGUIMIENTO DE LOS PROYECTOS EN EL COMPONENTE DE PRACTICAS SOSTENIBLES Y ECOBARRIOS A CARGO DE LA SDHT, EN LOS POLIGONOS DE INTERVENCION  INTEGRAL DE ESPACIO PUBLICO Y REVITALIZACION EN SUS ETAPAS PRECONTRACTUAL, CONTRACTUAL Y POSTCONTRACTUAL, CON EL FIN DE GARANTIZAR EL DESARROLLO, EJECUCIÓN, Y CUMPLIMIENTO DE METAS Y OBJETIVOS DE LA ENTIDAD.</t>
  </si>
  <si>
    <t>https://community.secop.gov.co/Public/Tendering/OpportunityDetail/Index?noticeUID=CO1.NTC.7470879&amp;isFromPublicArea=True&amp;isModal=true&amp;asPopupView=true</t>
  </si>
  <si>
    <t>DANILO JOSE VILLAZON ESCOBAR</t>
  </si>
  <si>
    <t>PRESTAR SERVICIOS PROFESIONALES PARA PRESTAR APOYO A LA SUPERVISIÓN EN LA ELABORACIÓN, REVISIÓN Y VALIDACIÓN DEL COMPONENTE AMBIENTAL, ASÍ COMO EN LA IMPLEMENTACIÓN DE LAS MEDIDAS DE SEGURIDAD INDUSTRIAL Y SALUD OCUPACIONAL PARA LA FORMULACIÓN E IMPLEMENTACIÓN DE LOS PROYECTOS PRIORIZADOS POR LA SDHT, EN  LOS POLIGONOS DE INTERVENCION  INTEGRAL DE ESPACIO PUBLICO Y REVITALIZACION.</t>
  </si>
  <si>
    <t>https://community.secop.gov.co/Public/Tendering/OpportunityDetail/Index?noticeUID=CO1.NTC.7476377&amp;isFromPublicArea=True&amp;isModal=true&amp;asPopupView=true</t>
  </si>
  <si>
    <t>DIEGO FERNANDO NEUTA NIÑO</t>
  </si>
  <si>
    <t>PRESTAR SERVICIOS PROFESIONALES PARA EL ACOMPAÑAMIENTO TÉCNICO E INTEGRAL PARA APOYAR EN LA ELABORACIÓN DE ESTUDIOS ESPECIALIZADOS, CARTOGRAFÍAS Y SOPORTES TÉCNICOS CATASTRALES NECESARIOS PARA LA FORMULACIÓN, DISEÑO E IMPLEMENTACIÓN DE LAS INTERVENCIONES EN LOS PROYECTOS PRIORIZADOS POR LA SDHT.</t>
  </si>
  <si>
    <t>https://community.secop.gov.co/Public/Tendering/OpportunityDetail/Index?noticeUID=CO1.NTC.7478264&amp;isFromPublicArea=True&amp;isModal=true&amp;asPopupView=true</t>
  </si>
  <si>
    <t>LINA MARIA RAMIREZ FLOREZ</t>
  </si>
  <si>
    <t>PRESTAR SERVICIOS PROFESIONALES DE APOYO AL COMPONENTE SOCIAL DE LA SDHT, PARA ACOMPAÑAR LAS ACTIVIDADES DE ARTICULACIÓN, SEGUIMIENTO Y VINCULACIÓN CON COMUNIDADES, ENTIDADES E INTERESADOS, CON EL PROPÓSITO DE IMPLEMENTAR Y SOCIALIZAR CON LOS INTERESADOS LAS INTERVENCIONES PRIORIZADAS POR LA ENTIDAD</t>
  </si>
  <si>
    <t>https://community.secop.gov.co/Public/Tendering/OpportunityDetail/Index?noticeUID=CO1.NTC.7483710&amp;isFromPublicArea=True&amp;isModal=true&amp;asPopupView=true</t>
  </si>
  <si>
    <t>DANIEL FELIPE DUARTE HERNANDEZ</t>
  </si>
  <si>
    <t>PRESTAR SERVICIOS PROFESIONALES TÉCNICOS INTEGRALES PARA APOYAR EN LA ELABORACIÓN DE CARTOGRAFÍAS, ESTUDIOS TÉCNICOS Y CATASTRALES, ASÍ COMO LOS SOPORTES NECESARIOS QUE PERMITAN LA FORMULACIÓN Y EJECUCIÓN DE LAS INTERVENCIONES CORRESPONDIENTES A LOS PROYECTOS PRIORIZADOS POR LA SDHT EN LOS POLIGONOS DE INTERVENCION INTEGRAL DE ESPACIO PUBLICO Y REVITALIZACION.</t>
  </si>
  <si>
    <t>https://community.secop.gov.co/Public/Tendering/OpportunityDetail/Index?noticeUID=CO1.NTC.7484212&amp;isFromPublicArea=True&amp;isModal=true&amp;asPopupView=true</t>
  </si>
  <si>
    <t>LIZETH KATHERINE BERMUDEZ GOMEZ</t>
  </si>
  <si>
    <t>PRESTAR SERVICIOS PROFESIONALES PARA APOYAR LA SUPERVISIÓN TÉCNICA INTEGRAL DE LOS PROYECTOS Y/O CONTRATOS A CARGO DE LA SDHT, EN LOS POLIGONOS DE INTERVENCION INTEGRAL DE ESPACIO PUBLICO Y REVITALIZACION CON EL PROPÓSITO DE GARANTIZAR SU CORRECTA EJECUCIÓN EN CADA UNA DE SUS ETAPAS (PRECONTRACTUAL, CONTRACTUAL Y POSTCONTRACTUAL), PARA EL CUMPLIMIENTO DE LAS METAS Y OBJETIVOS ESTABLECIDOS POR LA ADMINISTRACIÓN.</t>
  </si>
  <si>
    <t>https://community.secop.gov.co/Public/Tendering/OpportunityDetail/Index?noticeUID=CO1.NTC.7476303&amp;isFromPublicArea=True&amp;isModal=true&amp;asPopupView=true</t>
  </si>
  <si>
    <t>BRAHAM STUART HERNANDEZ GONZALEZ</t>
  </si>
  <si>
    <t>PRESTAR SERVICIOS PROFESIONALES PARA BRINDAR ACOMPAÑAMIENTO TÉCNICO EN EL SEGUIMIENTO Y CONTROL DE PROYECTOS MISIONALES DE COMPETENCIA DE LA SUBSECRETARIA DE COORDINACIÓN OPERATIVA QUE SEAN PRIORIZADOS POR LA SECRETARÍA DISTRITAL DEL HÁBITAT.</t>
  </si>
  <si>
    <t>https://community.secop.gov.co/Public/Tendering/OpportunityDetail/Index?noticeUID=CO1.NTC.7473887&amp;isFromPublicArea=True&amp;isModal=true&amp;asPopupView=true</t>
  </si>
  <si>
    <t>LUCERO  TORRES TORO</t>
  </si>
  <si>
    <t>PRESTAR SERVICIOS DE APOYO A LA GESTIÓN PARA REALIZAR ACTIVIDADES PROPIAS DE LOS PROCESOS ADMINISTRATIVOS DERIVADOS DE LA ESTRUCTURACIÓN DE LAS ESTRATEGIAS EN LA IMPLEMENTACIÓN DE PLANES, PROGRAMAS Y PROYECTOS PRIORIZADOS POR LA SUBSECRETARIA DE COORDINACIÓN OPERATIVA</t>
  </si>
  <si>
    <t>https://community.secop.gov.co/Public/Tendering/OpportunityDetail/Index?noticeUID=CO1.NTC.7481809&amp;isFromPublicArea=True&amp;isModal=true&amp;asPopupView=true</t>
  </si>
  <si>
    <t>ANIBAL DAVID MARIN CASTAÑO</t>
  </si>
  <si>
    <t>PRESTAR SERVICIOS PROFESIONALES A LA OFICINA ASESORA DE COMUNICACIONES PARA EL MANEJO DE REDES Y LA GENERACIÓN DE CONTENIDOS Y TEXTOS DE ALTA CALIDAD, RELACIONADOS CON LOS PROGRAMAS, PLANES Y PROYECTOS DE LA SDHT, PARA PUBLICOS EXTERNOS Y MEDIOS DE COMUNICACIÓN.</t>
  </si>
  <si>
    <t>https://community.secop.gov.co/Public/Tendering/OpportunityDetail/Index?noticeUID=CO1.NTC.7487608&amp;isFromPublicArea=True&amp;isModal=true&amp;asPopupView=true</t>
  </si>
  <si>
    <t>YERALDIN  MATEUS CHACON</t>
  </si>
  <si>
    <t>PRESTAR LOS SERVICIOS DE APOYO ADMINISTRATIVO INHERENTES AL PROCESO DE GESTION DOCUMENTAL.</t>
  </si>
  <si>
    <t>https://community.secop.gov.co/Public/Tendering/OpportunityDetail/Index?noticeUID=CO1.NTC.7478949&amp;isFromPublicArea=True&amp;isModal=true&amp;asPopupView=true</t>
  </si>
  <si>
    <t>EDNA JACQUELINE ARDILA FLOREZ</t>
  </si>
  <si>
    <t>PRESTAR SERVICIOS PROFESIONALES PARA ACOMPAÑAR DESDE EL ASPECTOFINANCIERO Y CONTABLE LOS PROCESOS DE INTERVENCIÓN QUE SE ADELANTAN CONOCASIÓN DE LA INSPECCIÓN, VIGILANCIA Y CONTROL DE VIVIENDA</t>
  </si>
  <si>
    <t>https://community.secop.gov.co/Public/Tendering/OpportunityDetail/Index?noticeUID=CO1.NTC.7479798&amp;isFromPublicArea=True&amp;isModal=true&amp;asPopupView=true</t>
  </si>
  <si>
    <t>GLADYS  LUNA GAONA</t>
  </si>
  <si>
    <t>PRESTAR SERVICIOS DE APOYO A LA GESTIÓN EN ACTIVIDADES ADMINISTRATIVAS Y OPERATIVAS REQUERIDAS EN LA SUBSECRETARÍA DE GESTIÓN FINANCIERA DE LA SECRETARÍA DISTRITAL DEL HÁBITAT</t>
  </si>
  <si>
    <t>https://community.secop.gov.co/Public/Tendering/OpportunityDetail/Index?noticeUID=CO1.NTC.7478972&amp;isFromPublicArea=True&amp;isModal=true&amp;asPopupView=true</t>
  </si>
  <si>
    <t>CAROLA  GONZALEZ LEON</t>
  </si>
  <si>
    <t>PRESTAR SERVICIOS PROFESIONALES PARA APOYAR LAS ACTIVIDADES REQUERIDAS EN EL COMPONENTE TÉCNICO TOPOGRAFICO NECESARIO PARA LOS INSTRUMENTOS URBANISTICOS DE LEGALIZACIÓN Y FORMALIZACIÓN EN SU ETAPA DE GESTIÓN Y ESTUDIOS PREVIOS EN EL ÁMBITO DE LAS INTERVENCIONES INTEGRALES DE LA SECRETARÍA DISTRITAL DEL HÁBITAT.</t>
  </si>
  <si>
    <t>https://community.secop.gov.co/Public/Tendering/OpportunityDetail/Index?noticeUID=CO1.NTC.7481142&amp;isFromPublicArea=True&amp;isModal=False</t>
  </si>
  <si>
    <t>MYRIAM STELLA DIAZ OSORIO</t>
  </si>
  <si>
    <t>PRESTAR SERVICIOS PROFESIONALES PARA REALIZAR LA GESTIÓN ADMINISTRATIVA Y ACTIVIDADES TECNICAS QUE ADELANTEN EN LOS PROCESOS QUE TIENE A CARGO LA SUBDIRECCIÓN DE BARRIOS DE LA SECRETARÍA DISTRITAL DEL HÁBITAT.</t>
  </si>
  <si>
    <t>https://community.secop.gov.co/Public/Tendering/OpportunityDetail/Index?noticeUID=CO1.NTC.7484737&amp;isFromPublicArea=True&amp;isModal=true&amp;asPopupView=true</t>
  </si>
  <si>
    <t>ANDRES CAMILO OSORIO MARTINEZ</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</si>
  <si>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</si>
  <si>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https://community.secop.gov.co/Public/Tendering/OpportunityDetail/Index?noticeUID=CO1.NTC.7489175&amp;isFromPublicArea=True&amp;isModal=true&amp;asPopupView=true</t>
  </si>
  <si>
    <t>1-2025</t>
  </si>
  <si>
    <t>2-2025</t>
  </si>
  <si>
    <t>3-2025</t>
  </si>
  <si>
    <t>4-2025</t>
  </si>
  <si>
    <t>5-2025</t>
  </si>
  <si>
    <t>6-2025</t>
  </si>
  <si>
    <t>7-2025</t>
  </si>
  <si>
    <t>8-2025</t>
  </si>
  <si>
    <t>9-2025</t>
  </si>
  <si>
    <t>10-2025</t>
  </si>
  <si>
    <t>11-2025</t>
  </si>
  <si>
    <t>12-2025</t>
  </si>
  <si>
    <t>13-2025</t>
  </si>
  <si>
    <t>14-2025</t>
  </si>
  <si>
    <t>15-2025</t>
  </si>
  <si>
    <t>16-2025</t>
  </si>
  <si>
    <t>18-2025</t>
  </si>
  <si>
    <t>19-2025</t>
  </si>
  <si>
    <t>20-2025</t>
  </si>
  <si>
    <t>21-2025</t>
  </si>
  <si>
    <t>22-2025</t>
  </si>
  <si>
    <t>23-2025</t>
  </si>
  <si>
    <t>24-2025</t>
  </si>
  <si>
    <t>25-2025</t>
  </si>
  <si>
    <t>26-2025</t>
  </si>
  <si>
    <t>27-2025</t>
  </si>
  <si>
    <t>28-2025</t>
  </si>
  <si>
    <t>29-2025</t>
  </si>
  <si>
    <t>30-2025</t>
  </si>
  <si>
    <t>31-2025</t>
  </si>
  <si>
    <t>32-2025</t>
  </si>
  <si>
    <t>33-2025</t>
  </si>
  <si>
    <t>34-2025</t>
  </si>
  <si>
    <t>35-2025</t>
  </si>
  <si>
    <t>36-2025</t>
  </si>
  <si>
    <t>37-2025</t>
  </si>
  <si>
    <t>38-2025</t>
  </si>
  <si>
    <t>39-2025</t>
  </si>
  <si>
    <t>40-2025</t>
  </si>
  <si>
    <t>41-2025</t>
  </si>
  <si>
    <t>43-2025</t>
  </si>
  <si>
    <t>44-2025</t>
  </si>
  <si>
    <t>45-2025</t>
  </si>
  <si>
    <t>46-2025</t>
  </si>
  <si>
    <t>47-2025</t>
  </si>
  <si>
    <t>48-2025</t>
  </si>
  <si>
    <t>49-2025</t>
  </si>
  <si>
    <t>50-2025</t>
  </si>
  <si>
    <t>51-2025</t>
  </si>
  <si>
    <t>52-2025</t>
  </si>
  <si>
    <t>53-2025</t>
  </si>
  <si>
    <t>54-2025</t>
  </si>
  <si>
    <t>55-2025</t>
  </si>
  <si>
    <t>56-2025</t>
  </si>
  <si>
    <t>57-2025</t>
  </si>
  <si>
    <t>58-2025</t>
  </si>
  <si>
    <t>59-2025</t>
  </si>
  <si>
    <t>60-2025</t>
  </si>
  <si>
    <t>61-2025</t>
  </si>
  <si>
    <t>62-2025</t>
  </si>
  <si>
    <t>63-2025</t>
  </si>
  <si>
    <t>64-2025</t>
  </si>
  <si>
    <t>65-2025</t>
  </si>
  <si>
    <t>66-2025</t>
  </si>
  <si>
    <t>67-2025</t>
  </si>
  <si>
    <t>68-2025</t>
  </si>
  <si>
    <t>69-2025</t>
  </si>
  <si>
    <t>70-2025</t>
  </si>
  <si>
    <t>71-2025</t>
  </si>
  <si>
    <t>72-2025</t>
  </si>
  <si>
    <t>73-2025</t>
  </si>
  <si>
    <t>74-2025</t>
  </si>
  <si>
    <t>75-2025</t>
  </si>
  <si>
    <t>76-2025</t>
  </si>
  <si>
    <t>77-2025</t>
  </si>
  <si>
    <t>78-2025</t>
  </si>
  <si>
    <t>79-2025</t>
  </si>
  <si>
    <t>80-2025</t>
  </si>
  <si>
    <t>81-2025</t>
  </si>
  <si>
    <t>82-2025</t>
  </si>
  <si>
    <t>86-2025</t>
  </si>
  <si>
    <t>87-2025</t>
  </si>
  <si>
    <t>88-2025</t>
  </si>
  <si>
    <t>89-2025</t>
  </si>
  <si>
    <t>90-2025</t>
  </si>
  <si>
    <t>91-2025</t>
  </si>
  <si>
    <t>92-2025</t>
  </si>
  <si>
    <t>93-2025</t>
  </si>
  <si>
    <t>94-2025</t>
  </si>
  <si>
    <t>95-2025</t>
  </si>
  <si>
    <t>96-2025</t>
  </si>
  <si>
    <t>97-2025</t>
  </si>
  <si>
    <t>98-2025</t>
  </si>
  <si>
    <t>99-2025</t>
  </si>
  <si>
    <t>100-2025</t>
  </si>
  <si>
    <t>101-2025</t>
  </si>
  <si>
    <t>102-2025</t>
  </si>
  <si>
    <t>103-2025</t>
  </si>
  <si>
    <t>104-2025</t>
  </si>
  <si>
    <t>105-2025</t>
  </si>
  <si>
    <t>106-2025</t>
  </si>
  <si>
    <t>107-2025</t>
  </si>
  <si>
    <t>108-2025</t>
  </si>
  <si>
    <t>109-2025</t>
  </si>
  <si>
    <t>110-2025</t>
  </si>
  <si>
    <t>111-2025</t>
  </si>
  <si>
    <t>112-2025</t>
  </si>
  <si>
    <t>113-2025</t>
  </si>
  <si>
    <t>114-2025</t>
  </si>
  <si>
    <t>115-2025</t>
  </si>
  <si>
    <t>116-2025</t>
  </si>
  <si>
    <t>117-2025</t>
  </si>
  <si>
    <t>118-2025</t>
  </si>
  <si>
    <t>119-2025</t>
  </si>
  <si>
    <t>120-2025</t>
  </si>
  <si>
    <t>121-2025</t>
  </si>
  <si>
    <t>122-2025</t>
  </si>
  <si>
    <t>123-2025</t>
  </si>
  <si>
    <t>124-2025</t>
  </si>
  <si>
    <t>125-2025</t>
  </si>
  <si>
    <t>126-2025</t>
  </si>
  <si>
    <t>127-2025</t>
  </si>
  <si>
    <t>128-2025</t>
  </si>
  <si>
    <t>129-2025</t>
  </si>
  <si>
    <t>130-2025</t>
  </si>
  <si>
    <t>131-2025</t>
  </si>
  <si>
    <t>132-2025</t>
  </si>
  <si>
    <t>133-2025</t>
  </si>
  <si>
    <t>134-2025</t>
  </si>
  <si>
    <t>135-2025</t>
  </si>
  <si>
    <t>136-2025</t>
  </si>
  <si>
    <t>137-2025</t>
  </si>
  <si>
    <t>138-2025</t>
  </si>
  <si>
    <t>139-2025</t>
  </si>
  <si>
    <t>140-2025</t>
  </si>
  <si>
    <t>141-2025</t>
  </si>
  <si>
    <t>142-2025</t>
  </si>
  <si>
    <t>143-2025</t>
  </si>
  <si>
    <t>144-2025</t>
  </si>
  <si>
    <t>145-2025</t>
  </si>
  <si>
    <t>146-2025</t>
  </si>
  <si>
    <t>147-2025</t>
  </si>
  <si>
    <t>148-2025</t>
  </si>
  <si>
    <t>149-2025</t>
  </si>
  <si>
    <t>150-2025</t>
  </si>
  <si>
    <t>152-2025</t>
  </si>
  <si>
    <t>153-2025</t>
  </si>
  <si>
    <t>154-2025</t>
  </si>
  <si>
    <t>155-2025</t>
  </si>
  <si>
    <t>156-2025</t>
  </si>
  <si>
    <t>158-2025</t>
  </si>
  <si>
    <t>160-2025</t>
  </si>
  <si>
    <t>162-2025</t>
  </si>
  <si>
    <t>163-2025</t>
  </si>
  <si>
    <t>165-2025</t>
  </si>
  <si>
    <t>166-2025</t>
  </si>
  <si>
    <t>167-2025</t>
  </si>
  <si>
    <t>168-2025</t>
  </si>
  <si>
    <t>170-2025</t>
  </si>
  <si>
    <t>171-2025</t>
  </si>
  <si>
    <t>175-2025</t>
  </si>
  <si>
    <t>176-2025</t>
  </si>
  <si>
    <t>177-2025</t>
  </si>
  <si>
    <t>178-2025</t>
  </si>
  <si>
    <t>180-2025</t>
  </si>
  <si>
    <t>182-2025</t>
  </si>
  <si>
    <t>185-2025</t>
  </si>
  <si>
    <t>186-2025</t>
  </si>
  <si>
    <t>187-2025</t>
  </si>
  <si>
    <t>188-2025</t>
  </si>
  <si>
    <t>189-2025</t>
  </si>
  <si>
    <t>190-2025</t>
  </si>
  <si>
    <t>193-2025</t>
  </si>
  <si>
    <t>194-2025</t>
  </si>
  <si>
    <t>195-2025</t>
  </si>
  <si>
    <t>196-2025</t>
  </si>
  <si>
    <t>198-2025</t>
  </si>
  <si>
    <t>200-2025</t>
  </si>
  <si>
    <t>201-2025</t>
  </si>
  <si>
    <t>202-2025</t>
  </si>
  <si>
    <t>204-2025</t>
  </si>
  <si>
    <t>208-2025</t>
  </si>
  <si>
    <t>212-2025</t>
  </si>
  <si>
    <t>214-2025</t>
  </si>
  <si>
    <t>215-2025</t>
  </si>
  <si>
    <t>218-2025</t>
  </si>
  <si>
    <t>220-2025</t>
  </si>
  <si>
    <t>AREA</t>
  </si>
  <si>
    <t>SUPERVISOR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</si>
</sst>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 #,##0"/>
    <numFmt numFmtId="165" formatCode="_-* #,##0_-;\-* #,##0_-;_-* &quot;-&quot;??_-;_-@_-"/>
    <numFmt numFmtId="166" formatCode="[$$-240A]\ #,##0.00"/>
    <numFmt numFmtId="167" formatCode="&quot;$&quot;\ #,##0.00"/>
    <numFmt numFmtId="168" formatCode="000"/>
  </numFmts>
  <fonts count="18" x14ac:knownFonts="1">
    <font>
      <sz val="10"/>
      <name val="Arial"/>
    </font>
    <font>
      <sz val="11"/>
      <color theme="1"/>
      <name val="Calibri"/>
      <family val="2"/>
      <scheme val="minor"/>
    </font>
    <font>
      <sz val="10"/>
      <name val="Arial"/>
      <family val="2"/>
    </font>
    <font>
      <sz val="10"/>
      <name val="Calibri Light"/>
      <family val="2"/>
      <scheme val="major"/>
    </font>
    <font>
      <sz val="10"/>
      <color theme="1"/>
      <name val="Calibri Light"/>
      <family val="2"/>
      <scheme val="major"/>
    </font>
    <font>
      <b/>
      <sz val="10"/>
      <name val="Calibri Light"/>
      <family val="2"/>
      <scheme val="major"/>
    </font>
    <font>
      <b/>
      <sz val="10"/>
      <color theme="0"/>
      <name val="Calibri Light"/>
      <family val="2"/>
      <scheme val="major"/>
    </font>
    <font>
      <sz val="9"/>
      <color theme="1"/>
      <name val="Calibri Light"/>
      <family val="2"/>
      <scheme val="major"/>
    </font>
    <font>
      <u/>
      <sz val="10"/>
      <color theme="10"/>
      <name val="Arial"/>
      <family val="2"/>
    </font>
    <font>
      <u/>
      <sz val="11"/>
      <color theme="10"/>
      <name val="Calibri"/>
      <family val="2"/>
      <scheme val="minor"/>
    </font>
    <font>
      <sz val="10"/>
      <name val="Arial"/>
      <family val="2"/>
    </font>
    <font>
      <sz val="11"/>
      <name val="Calibri Light"/>
      <family val="2"/>
      <scheme val="major"/>
    </font>
    <font>
      <b/>
      <u/>
      <sz val="11"/>
      <color theme="4"/>
      <name val="Calibri Light"/>
      <family val="2"/>
      <scheme val="major"/>
    </font>
    <font>
      <sz val="11"/>
      <color theme="1"/>
      <name val="Calibri Light"/>
      <family val="2"/>
      <scheme val="major"/>
    </font>
    <font>
      <b/>
      <sz val="11"/>
      <name val="Calibri Light"/>
      <family val="2"/>
      <scheme val="major"/>
    </font>
    <font>
      <sz val="9"/>
      <name val="Calibri Light"/>
      <family val="2"/>
      <scheme val="major"/>
    </font>
    <font>
      <u/>
      <sz val="9"/>
      <name val="Calibri Light"/>
      <family val="2"/>
      <scheme val="major"/>
    </font>
    <font>
      <sz val="10"/>
      <name val="Calibri Light"/>
      <family val="2"/>
    </font>
  </fonts>
  <fills count="3">
    <fill>
      <patternFill patternType="none"/>
    </fill>
    <fill>
      <patternFill patternType="gray125"/>
    </fill>
    <fill>
      <patternFill patternType="solid">
        <fgColor theme="4" tint="0.39997558519241921"/>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2" fillId="0" borderId="0" applyFont="0" applyFill="0" applyBorder="0" applyAlignment="0" applyProtection="0"/>
    <xf numFmtId="0" fontId="2" fillId="0" borderId="0"/>
    <xf numFmtId="0" fontId="1" fillId="0" borderId="0"/>
    <xf numFmtId="0" fontId="8" fillId="0" borderId="0" applyNumberFormat="0" applyFill="0" applyBorder="0" applyAlignment="0" applyProtection="0"/>
    <xf numFmtId="0" fontId="9" fillId="0" borderId="0" applyNumberFormat="0" applyFill="0" applyBorder="0" applyAlignment="0" applyProtection="0"/>
    <xf numFmtId="9" fontId="10" fillId="0" borderId="0" applyFont="0" applyFill="0" applyBorder="0" applyAlignment="0" applyProtection="0"/>
  </cellStyleXfs>
  <cellXfs count="59">
    <xf numFmtId="0" fontId="0" fillId="0" borderId="0" xfId="0" applyAlignment="1">
      <alignmen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right" vertical="center" wrapText="1"/>
    </xf>
    <xf numFmtId="0" fontId="4" fillId="0" borderId="0" xfId="0" applyFont="1" applyAlignment="1">
      <alignment vertical="center"/>
    </xf>
    <xf numFmtId="164" fontId="3" fillId="0" borderId="0" xfId="0" applyNumberFormat="1" applyFont="1" applyAlignment="1">
      <alignment horizontal="center" vertical="center"/>
    </xf>
    <xf numFmtId="165" fontId="3" fillId="0" borderId="0" xfId="1" applyNumberFormat="1" applyFont="1" applyFill="1" applyBorder="1" applyAlignment="1" applyProtection="1">
      <alignment horizontal="right" vertical="center"/>
    </xf>
    <xf numFmtId="165" fontId="3" fillId="0" borderId="0" xfId="1" applyNumberFormat="1" applyFont="1" applyFill="1" applyBorder="1" applyAlignment="1" applyProtection="1">
      <alignment vertical="center"/>
    </xf>
    <xf numFmtId="0" fontId="5" fillId="0" borderId="0" xfId="0" applyFont="1" applyAlignment="1">
      <alignment horizontal="center" vertical="center" wrapText="1"/>
    </xf>
    <xf numFmtId="0" fontId="3" fillId="0" borderId="0" xfId="0" applyFont="1" applyAlignment="1">
      <alignment vertical="top"/>
    </xf>
    <xf numFmtId="14" fontId="3" fillId="0" borderId="0" xfId="0" applyNumberFormat="1" applyFont="1" applyAlignment="1">
      <alignment horizontal="center" vertical="center"/>
    </xf>
    <xf numFmtId="0" fontId="3" fillId="0" borderId="0" xfId="0" applyFont="1" applyAlignment="1">
      <alignment horizontal="center" vertical="top"/>
    </xf>
    <xf numFmtId="14" fontId="3" fillId="0" borderId="0" xfId="0" applyNumberFormat="1" applyFont="1" applyAlignment="1">
      <alignment vertical="top"/>
    </xf>
    <xf numFmtId="0" fontId="11" fillId="0" borderId="0" xfId="0" applyFont="1" applyAlignment="1">
      <alignment vertical="top"/>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4" fontId="11" fillId="0" borderId="0" xfId="0" applyNumberFormat="1" applyFont="1" applyAlignment="1">
      <alignment horizontal="center" vertical="center"/>
    </xf>
    <xf numFmtId="0" fontId="12" fillId="0" borderId="0" xfId="0" applyFont="1" applyAlignment="1">
      <alignment horizontal="left" vertical="top"/>
    </xf>
    <xf numFmtId="164" fontId="11" fillId="0" borderId="0" xfId="0" applyNumberFormat="1" applyFont="1" applyAlignment="1">
      <alignment horizontal="center" vertical="center"/>
    </xf>
    <xf numFmtId="164" fontId="11" fillId="0" borderId="0" xfId="0" applyNumberFormat="1" applyFont="1" applyAlignment="1">
      <alignment horizontal="center" vertical="center" wrapText="1"/>
    </xf>
    <xf numFmtId="164" fontId="4" fillId="0" borderId="1" xfId="0" applyNumberFormat="1" applyFont="1" applyBorder="1" applyAlignment="1">
      <alignment vertical="center"/>
    </xf>
    <xf numFmtId="164" fontId="3" fillId="0" borderId="1" xfId="0" applyNumberFormat="1" applyFont="1" applyBorder="1" applyAlignment="1">
      <alignment vertical="top"/>
    </xf>
    <xf numFmtId="0" fontId="4" fillId="0" borderId="1" xfId="0" applyFont="1" applyBorder="1" applyAlignment="1">
      <alignment horizontal="right" vertical="center"/>
    </xf>
    <xf numFmtId="164" fontId="5" fillId="0" borderId="0" xfId="0" applyNumberFormat="1" applyFont="1" applyAlignment="1">
      <alignment horizontal="right" vertical="center" wrapText="1"/>
    </xf>
    <xf numFmtId="164" fontId="11" fillId="0" borderId="0" xfId="0" applyNumberFormat="1" applyFont="1" applyAlignment="1">
      <alignment horizontal="right" vertical="center" wrapText="1"/>
    </xf>
    <xf numFmtId="0" fontId="13" fillId="0" borderId="0" xfId="0" applyFont="1" applyAlignment="1">
      <alignment vertical="center"/>
    </xf>
    <xf numFmtId="164" fontId="14" fillId="0" borderId="0" xfId="0" applyNumberFormat="1" applyFont="1" applyAlignment="1">
      <alignment horizontal="right" vertical="center" wrapText="1"/>
    </xf>
    <xf numFmtId="14" fontId="7" fillId="0" borderId="0" xfId="0" applyNumberFormat="1" applyFont="1" applyAlignment="1">
      <alignment vertical="center"/>
    </xf>
    <xf numFmtId="9" fontId="7" fillId="0" borderId="0" xfId="6" applyFont="1" applyFill="1" applyAlignment="1">
      <alignment vertical="center"/>
    </xf>
    <xf numFmtId="43" fontId="7" fillId="0" borderId="0" xfId="1" applyFont="1" applyFill="1" applyAlignment="1">
      <alignment vertical="center"/>
    </xf>
    <xf numFmtId="1" fontId="7" fillId="0" borderId="3" xfId="0" applyNumberFormat="1" applyFont="1" applyBorder="1" applyAlignment="1">
      <alignment horizontal="center" vertical="center"/>
    </xf>
    <xf numFmtId="0" fontId="15" fillId="0" borderId="3" xfId="0" applyFont="1" applyBorder="1" applyAlignment="1">
      <alignment horizontal="left" vertical="center"/>
    </xf>
    <xf numFmtId="0" fontId="15" fillId="0" borderId="3" xfId="2" applyFont="1" applyBorder="1" applyAlignment="1">
      <alignment horizontal="left" vertical="center"/>
    </xf>
    <xf numFmtId="165" fontId="7" fillId="0" borderId="0" xfId="1" applyNumberFormat="1" applyFont="1" applyFill="1" applyAlignment="1">
      <alignment vertical="center"/>
    </xf>
    <xf numFmtId="9" fontId="3" fillId="0" borderId="0" xfId="6" applyFont="1" applyAlignment="1">
      <alignment horizontal="center" vertical="center"/>
    </xf>
    <xf numFmtId="9" fontId="11" fillId="0" borderId="0" xfId="6" applyFont="1" applyAlignment="1">
      <alignment horizontal="center" vertical="center"/>
    </xf>
    <xf numFmtId="9" fontId="3" fillId="0" borderId="0" xfId="6" applyFont="1" applyAlignment="1">
      <alignment vertical="top"/>
    </xf>
    <xf numFmtId="49" fontId="6" fillId="2" borderId="1" xfId="2" applyNumberFormat="1" applyFont="1" applyFill="1" applyBorder="1" applyAlignment="1">
      <alignment horizontal="center" vertical="center" wrapText="1"/>
    </xf>
    <xf numFmtId="14" fontId="6" fillId="2" borderId="1" xfId="2" applyNumberFormat="1" applyFont="1" applyFill="1" applyBorder="1" applyAlignment="1">
      <alignment horizontal="center" vertical="center" wrapText="1"/>
    </xf>
    <xf numFmtId="9" fontId="6" fillId="2" borderId="2" xfId="6" applyFont="1" applyFill="1" applyBorder="1" applyAlignment="1">
      <alignment horizontal="center" vertical="center" wrapText="1"/>
    </xf>
    <xf numFmtId="14" fontId="15" fillId="0" borderId="3" xfId="0" applyNumberFormat="1" applyFont="1" applyBorder="1" applyAlignment="1">
      <alignment horizontal="center" vertical="center"/>
    </xf>
    <xf numFmtId="14" fontId="7" fillId="0" borderId="3" xfId="0" applyNumberFormat="1" applyFont="1" applyBorder="1" applyAlignment="1">
      <alignment horizontal="center" vertical="center"/>
    </xf>
    <xf numFmtId="167" fontId="7" fillId="0" borderId="3" xfId="0" applyNumberFormat="1" applyFont="1" applyBorder="1" applyAlignment="1">
      <alignment vertical="center"/>
    </xf>
    <xf numFmtId="164" fontId="7" fillId="0" borderId="3" xfId="0" applyNumberFormat="1" applyFont="1" applyBorder="1" applyAlignment="1">
      <alignment horizontal="right" vertical="center"/>
    </xf>
    <xf numFmtId="0" fontId="16" fillId="0" borderId="3" xfId="4" applyFont="1" applyFill="1" applyBorder="1" applyAlignment="1" applyProtection="1">
      <alignment horizontal="left" vertical="center"/>
    </xf>
    <xf numFmtId="166" fontId="7" fillId="0" borderId="3" xfId="0" applyNumberFormat="1" applyFont="1" applyBorder="1" applyAlignment="1">
      <alignment horizontal="center" vertical="center"/>
    </xf>
    <xf numFmtId="9" fontId="3" fillId="0" borderId="3" xfId="6" applyFont="1" applyBorder="1" applyAlignment="1">
      <alignment horizontal="center" vertical="center"/>
    </xf>
    <xf numFmtId="3" fontId="15" fillId="0" borderId="3" xfId="0" applyNumberFormat="1" applyFont="1" applyBorder="1" applyAlignment="1">
      <alignment horizontal="left" vertical="center"/>
    </xf>
    <xf numFmtId="0" fontId="16" fillId="0" borderId="3" xfId="0" applyFont="1" applyBorder="1"/>
    <xf numFmtId="0" fontId="16" fillId="0" borderId="3" xfId="5" applyFont="1" applyFill="1" applyBorder="1" applyAlignment="1" applyProtection="1">
      <alignment horizontal="left" vertical="center"/>
    </xf>
    <xf numFmtId="1" fontId="15" fillId="0" borderId="3" xfId="0" applyNumberFormat="1" applyFont="1" applyBorder="1" applyAlignment="1">
      <alignment horizontal="left" vertical="center"/>
    </xf>
    <xf numFmtId="43" fontId="17" fillId="0" borderId="3" xfId="0" applyNumberFormat="1" applyFont="1" applyBorder="1" applyAlignment="1">
      <alignment vertical="center" wrapText="1"/>
    </xf>
    <xf numFmtId="168" fontId="7" fillId="0" borderId="3" xfId="0" applyNumberFormat="1" applyFont="1" applyBorder="1" applyAlignment="1">
      <alignment horizontal="center" vertical="center"/>
    </xf>
    <xf numFmtId="9" fontId="6" fillId="2" borderId="3" xfId="6" applyFont="1" applyFill="1" applyBorder="1" applyAlignment="1">
      <alignment horizontal="center" vertical="center" wrapText="1"/>
    </xf>
    <xf numFmtId="0" fontId="13" fillId="0" borderId="0" xfId="0" applyFont="1" applyAlignment="1">
      <alignment horizontal="left" vertical="center"/>
    </xf>
  </cellXfs>
  <cellStyles count="7">
    <cellStyle name="Hipervínculo" xfId="4" builtinId="8"/>
    <cellStyle name="Hyperlink" xfId="5" xr:uid="{00000000-0005-0000-0000-000001000000}"/>
    <cellStyle name="Millares" xfId="1" builtinId="3"/>
    <cellStyle name="Normal" xfId="0" builtinId="0"/>
    <cellStyle name="Normal 2 2 2" xfId="2" xr:uid="{00000000-0005-0000-0000-000007000000}"/>
    <cellStyle name="Normal 3" xfId="3" xr:uid="{00000000-0005-0000-0000-000008000000}"/>
    <cellStyle name="Porcentaje" xfId="6" builtinId="5"/>
  </cellStyles>
  <dxfs count="2">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dht-my.sharepoint.com/Users/Adriana.cristiano/OneDrive%20-%20habitatbogota/05.%20BASE%20DE%20DATOS%20ADRIANA/2023-23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748114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199"/>
  <sheetViews>
    <sheetView showGridLines="0" tabSelected="1" topLeftCell="G1" zoomScale="80" zoomScaleNormal="80" workbookViewId="0">
      <selection activeCell="L14" sqref="L14"/>
    </sheetView>
  </sheetViews>
  <sheetFormatPr baseColWidth="10" defaultColWidth="11.44140625" defaultRowHeight="13.8" x14ac:dyDescent="0.25"/>
  <cols>
    <col min="1" max="1" width="1.6640625" style="12" customWidth="1"/>
    <col min="2" max="2" width="14.44140625" style="12" customWidth="1"/>
    <col min="3" max="3" width="15.33203125" style="12" customWidth="1"/>
    <col min="4" max="5" width="32" style="12" customWidth="1"/>
    <col min="6" max="6" width="34.33203125" style="12" customWidth="1"/>
    <col min="7" max="7" width="14.44140625" style="15" customWidth="1"/>
    <col min="8" max="9" width="20.109375" style="12" customWidth="1"/>
    <col min="10" max="10" width="17.88671875" style="12" customWidth="1"/>
    <col min="11" max="11" width="20.33203125" style="12" customWidth="1"/>
    <col min="12" max="12" width="20.109375" style="12" customWidth="1"/>
    <col min="13" max="13" width="18" style="14" customWidth="1"/>
    <col min="14" max="14" width="25.33203125" style="12" customWidth="1"/>
    <col min="15" max="15" width="17.109375" style="12" customWidth="1"/>
    <col min="16" max="17" width="20.44140625" style="40" customWidth="1"/>
    <col min="18" max="18" width="45.44140625" style="12" customWidth="1"/>
    <col min="19" max="22" width="11.44140625" style="12" hidden="1" customWidth="1"/>
    <col min="23" max="16384" width="11.44140625" style="12"/>
  </cols>
  <sheetData>
    <row r="1" spans="2:22" s="1" customFormat="1" ht="14.1" customHeight="1" x14ac:dyDescent="0.25">
      <c r="B1" s="12"/>
      <c r="D1" s="2"/>
      <c r="E1" s="2"/>
      <c r="F1" s="3"/>
      <c r="G1" s="13"/>
      <c r="H1" s="4"/>
      <c r="I1" s="4"/>
      <c r="J1" s="5"/>
      <c r="K1" s="6"/>
      <c r="P1" s="38"/>
      <c r="Q1" s="38"/>
    </row>
    <row r="2" spans="2:22" s="17" customFormat="1" ht="19.350000000000001" customHeight="1" x14ac:dyDescent="0.25">
      <c r="B2" s="21" t="s">
        <v>24</v>
      </c>
      <c r="D2" s="18"/>
      <c r="E2" s="18"/>
      <c r="F2" s="19"/>
      <c r="G2" s="20"/>
      <c r="H2" s="58" t="s">
        <v>0</v>
      </c>
      <c r="I2" s="58"/>
      <c r="J2" s="58"/>
      <c r="K2" s="58"/>
      <c r="L2" s="28">
        <f>SUMIF(O13:O1000,"INVERSION",L13:L1000)</f>
        <v>13257718602</v>
      </c>
      <c r="M2" s="23"/>
      <c r="N2" s="22"/>
      <c r="P2" s="39"/>
      <c r="Q2" s="39"/>
    </row>
    <row r="3" spans="2:22" s="17" customFormat="1" ht="19.350000000000001" customHeight="1" x14ac:dyDescent="0.25">
      <c r="B3" s="16"/>
      <c r="D3" s="18"/>
      <c r="E3" s="18"/>
      <c r="F3" s="19"/>
      <c r="G3" s="20"/>
      <c r="H3" s="58" t="s">
        <v>1</v>
      </c>
      <c r="I3" s="58"/>
      <c r="J3" s="58"/>
      <c r="K3" s="58"/>
      <c r="L3" s="28">
        <f>SUMIF(O13:O1000,"FUNCIONAMIENTO",L13:L1000)</f>
        <v>88782967</v>
      </c>
      <c r="M3" s="23"/>
      <c r="P3" s="39"/>
      <c r="Q3" s="39"/>
    </row>
    <row r="4" spans="2:22" s="17" customFormat="1" ht="19.350000000000001" customHeight="1" x14ac:dyDescent="0.25">
      <c r="B4" s="16"/>
      <c r="D4" s="18"/>
      <c r="E4" s="18"/>
      <c r="F4" s="19"/>
      <c r="G4" s="20"/>
      <c r="H4" s="58" t="s">
        <v>14</v>
      </c>
      <c r="I4" s="58"/>
      <c r="J4" s="58"/>
      <c r="K4" s="58"/>
      <c r="L4" s="28">
        <f>SUMIF(O13:O1000,"RECURSO EXTERNO",L13:L1000)</f>
        <v>0</v>
      </c>
      <c r="M4" s="23"/>
      <c r="P4" s="39"/>
      <c r="Q4" s="39"/>
    </row>
    <row r="5" spans="2:22" s="17" customFormat="1" ht="19.350000000000001" customHeight="1" x14ac:dyDescent="0.25">
      <c r="B5" s="16"/>
      <c r="D5" s="18"/>
      <c r="E5" s="18"/>
      <c r="F5" s="19"/>
      <c r="G5" s="20"/>
      <c r="H5" s="58" t="s">
        <v>15</v>
      </c>
      <c r="I5" s="58"/>
      <c r="J5" s="58"/>
      <c r="K5" s="58"/>
      <c r="L5" s="28">
        <f>SUMIF(O13:O1000,"FONDIGER",L13:L1000)</f>
        <v>0</v>
      </c>
      <c r="P5" s="39"/>
      <c r="Q5" s="39"/>
    </row>
    <row r="6" spans="2:22" s="17" customFormat="1" ht="19.350000000000001" customHeight="1" x14ac:dyDescent="0.25">
      <c r="B6" s="16"/>
      <c r="D6" s="18"/>
      <c r="E6" s="18"/>
      <c r="F6" s="19"/>
      <c r="G6" s="20"/>
      <c r="H6" s="58" t="s">
        <v>2</v>
      </c>
      <c r="I6" s="58"/>
      <c r="J6" s="58"/>
      <c r="K6" s="58"/>
      <c r="L6" s="28">
        <f>SUMIF(O13:O1000,"APORTE EN ESPECIE",L13:L1000)</f>
        <v>0</v>
      </c>
      <c r="M6" s="22"/>
      <c r="P6" s="39"/>
      <c r="Q6" s="39"/>
    </row>
    <row r="7" spans="2:22" s="17" customFormat="1" ht="19.350000000000001" customHeight="1" x14ac:dyDescent="0.25">
      <c r="B7" s="16"/>
      <c r="D7" s="18"/>
      <c r="E7" s="18"/>
      <c r="F7" s="19"/>
      <c r="G7" s="20"/>
      <c r="H7" s="58" t="s">
        <v>3</v>
      </c>
      <c r="I7" s="58"/>
      <c r="J7" s="58"/>
      <c r="K7" s="58"/>
      <c r="L7" s="28">
        <f>SUMIF(O13:O1000,"VIGENCIA FUTURA",L13:L1000)</f>
        <v>0</v>
      </c>
      <c r="M7" s="22"/>
      <c r="P7" s="39"/>
      <c r="Q7" s="39"/>
    </row>
    <row r="8" spans="2:22" s="17" customFormat="1" ht="19.350000000000001" customHeight="1" x14ac:dyDescent="0.25">
      <c r="B8" s="16"/>
      <c r="D8" s="18"/>
      <c r="E8" s="18"/>
      <c r="F8" s="19"/>
      <c r="G8" s="20"/>
      <c r="H8" s="58" t="s">
        <v>4</v>
      </c>
      <c r="I8" s="58"/>
      <c r="J8" s="58"/>
      <c r="K8" s="58"/>
      <c r="L8" s="28">
        <f>SUMIF(O13:O1000,"REGALIAS",L13:L1000)</f>
        <v>0</v>
      </c>
      <c r="M8" s="22"/>
      <c r="P8" s="39"/>
      <c r="Q8" s="39"/>
    </row>
    <row r="9" spans="2:22" s="17" customFormat="1" ht="18.899999999999999" customHeight="1" x14ac:dyDescent="0.25">
      <c r="B9" s="16"/>
      <c r="D9" s="18"/>
      <c r="E9" s="18"/>
      <c r="F9" s="19"/>
      <c r="G9" s="20"/>
      <c r="J9" s="29"/>
      <c r="L9" s="30">
        <f>SUM(L2:L8)</f>
        <v>13346501569</v>
      </c>
      <c r="M9" s="22"/>
      <c r="P9" s="39"/>
      <c r="Q9" s="39"/>
    </row>
    <row r="10" spans="2:22" s="1" customFormat="1" ht="18.899999999999999" customHeight="1" x14ac:dyDescent="0.25">
      <c r="B10" s="12"/>
      <c r="E10" s="2"/>
      <c r="F10" s="3"/>
      <c r="G10" s="13"/>
      <c r="J10" s="7"/>
      <c r="L10" s="27"/>
      <c r="M10" s="8"/>
      <c r="P10" s="38"/>
      <c r="Q10" s="38"/>
    </row>
    <row r="11" spans="2:22" s="1" customFormat="1" ht="16.5" customHeight="1" x14ac:dyDescent="0.25">
      <c r="B11" s="12"/>
      <c r="D11" s="2"/>
      <c r="E11" s="2"/>
      <c r="F11" s="3"/>
      <c r="G11" s="13"/>
      <c r="H11" s="9"/>
      <c r="I11" s="9"/>
      <c r="J11" s="10"/>
      <c r="K11" s="9"/>
      <c r="P11" s="38"/>
      <c r="Q11" s="38"/>
    </row>
    <row r="12" spans="2:22" s="11" customFormat="1" ht="46.5" customHeight="1" x14ac:dyDescent="0.25">
      <c r="B12" s="41" t="s">
        <v>16</v>
      </c>
      <c r="C12" s="41" t="s">
        <v>5</v>
      </c>
      <c r="D12" s="41" t="s">
        <v>6</v>
      </c>
      <c r="E12" s="41" t="s">
        <v>19</v>
      </c>
      <c r="F12" s="41" t="s">
        <v>7</v>
      </c>
      <c r="G12" s="42" t="s">
        <v>8</v>
      </c>
      <c r="H12" s="41" t="s">
        <v>9</v>
      </c>
      <c r="I12" s="41" t="s">
        <v>22</v>
      </c>
      <c r="J12" s="41" t="s">
        <v>10</v>
      </c>
      <c r="K12" s="41" t="s">
        <v>11</v>
      </c>
      <c r="L12" s="41" t="s">
        <v>12</v>
      </c>
      <c r="M12" s="41" t="s">
        <v>18</v>
      </c>
      <c r="N12" s="41" t="s">
        <v>13</v>
      </c>
      <c r="O12" s="41" t="s">
        <v>23</v>
      </c>
      <c r="P12" s="43" t="s">
        <v>17</v>
      </c>
      <c r="Q12" s="57" t="s">
        <v>815</v>
      </c>
      <c r="R12" s="57" t="s">
        <v>816</v>
      </c>
    </row>
    <row r="13" spans="2:22" ht="15" customHeight="1" x14ac:dyDescent="0.25">
      <c r="B13" s="44">
        <v>45670</v>
      </c>
      <c r="C13" s="56" t="s">
        <v>628</v>
      </c>
      <c r="D13" s="35" t="s">
        <v>25</v>
      </c>
      <c r="E13" s="36" t="s">
        <v>20</v>
      </c>
      <c r="F13" s="35" t="s">
        <v>26</v>
      </c>
      <c r="G13" s="45">
        <v>45672</v>
      </c>
      <c r="H13" s="46">
        <v>97345890</v>
      </c>
      <c r="I13" s="26">
        <v>0</v>
      </c>
      <c r="J13" s="24">
        <v>0</v>
      </c>
      <c r="K13" s="25">
        <v>0</v>
      </c>
      <c r="L13" s="47">
        <f>H13+J13-K13</f>
        <v>97345890</v>
      </c>
      <c r="M13" s="45">
        <v>46022</v>
      </c>
      <c r="N13" s="48" t="s">
        <v>27</v>
      </c>
      <c r="O13" s="49" t="s">
        <v>21</v>
      </c>
      <c r="P13" s="50">
        <v>4.5714285714285714E-2</v>
      </c>
      <c r="Q13" s="51" t="s">
        <v>28</v>
      </c>
      <c r="R13" s="51" t="s">
        <v>29</v>
      </c>
      <c r="S13" s="31">
        <v>45322</v>
      </c>
      <c r="T13" s="37">
        <f t="shared" ref="T13:T18" si="0">M13-G13</f>
        <v>350</v>
      </c>
      <c r="U13" s="33">
        <f t="shared" ref="U13:U18" si="1">S13-G13</f>
        <v>-350</v>
      </c>
      <c r="V13" s="32">
        <f>U13/T13</f>
        <v>-1</v>
      </c>
    </row>
    <row r="14" spans="2:22" ht="15" customHeight="1" x14ac:dyDescent="0.25">
      <c r="B14" s="44">
        <v>45667</v>
      </c>
      <c r="C14" s="56" t="s">
        <v>629</v>
      </c>
      <c r="D14" s="35" t="s">
        <v>30</v>
      </c>
      <c r="E14" s="36" t="s">
        <v>20</v>
      </c>
      <c r="F14" s="35" t="s">
        <v>31</v>
      </c>
      <c r="G14" s="45">
        <v>45667</v>
      </c>
      <c r="H14" s="46">
        <v>26323650</v>
      </c>
      <c r="I14" s="26">
        <v>0</v>
      </c>
      <c r="J14" s="24">
        <v>0</v>
      </c>
      <c r="K14" s="25">
        <v>0</v>
      </c>
      <c r="L14" s="47">
        <f t="shared" ref="L14:L77" si="2">H14+J14-K14</f>
        <v>26323650</v>
      </c>
      <c r="M14" s="45">
        <v>45756</v>
      </c>
      <c r="N14" s="48" t="s">
        <v>32</v>
      </c>
      <c r="O14" s="49" t="s">
        <v>21</v>
      </c>
      <c r="P14" s="50">
        <v>0.23595505617977527</v>
      </c>
      <c r="Q14" s="51" t="s">
        <v>33</v>
      </c>
      <c r="R14" s="51" t="s">
        <v>34</v>
      </c>
      <c r="S14" s="31">
        <v>45322</v>
      </c>
      <c r="T14" s="37">
        <f t="shared" si="0"/>
        <v>89</v>
      </c>
      <c r="U14" s="33">
        <f t="shared" si="1"/>
        <v>-345</v>
      </c>
      <c r="V14" s="32">
        <f t="shared" ref="V14:V18" si="3">U14/T14</f>
        <v>-3.8764044943820224</v>
      </c>
    </row>
    <row r="15" spans="2:22" ht="15" customHeight="1" x14ac:dyDescent="0.25">
      <c r="B15" s="44">
        <v>45667</v>
      </c>
      <c r="C15" s="56" t="s">
        <v>630</v>
      </c>
      <c r="D15" s="35" t="s">
        <v>35</v>
      </c>
      <c r="E15" s="36" t="s">
        <v>20</v>
      </c>
      <c r="F15" s="35" t="s">
        <v>36</v>
      </c>
      <c r="G15" s="45">
        <v>45667</v>
      </c>
      <c r="H15" s="46">
        <v>26400000</v>
      </c>
      <c r="I15" s="26">
        <v>0</v>
      </c>
      <c r="J15" s="24">
        <v>0</v>
      </c>
      <c r="K15" s="25">
        <v>0</v>
      </c>
      <c r="L15" s="47">
        <f t="shared" si="2"/>
        <v>26400000</v>
      </c>
      <c r="M15" s="45">
        <v>45786</v>
      </c>
      <c r="N15" s="52" t="s">
        <v>37</v>
      </c>
      <c r="O15" s="49" t="s">
        <v>21</v>
      </c>
      <c r="P15" s="50">
        <v>0.17647058823529413</v>
      </c>
      <c r="Q15" s="51" t="s">
        <v>33</v>
      </c>
      <c r="R15" s="51" t="s">
        <v>34</v>
      </c>
      <c r="S15" s="31">
        <v>45322</v>
      </c>
      <c r="T15" s="37">
        <f t="shared" si="0"/>
        <v>119</v>
      </c>
      <c r="U15" s="33">
        <f t="shared" si="1"/>
        <v>-345</v>
      </c>
      <c r="V15" s="32">
        <f t="shared" si="3"/>
        <v>-2.8991596638655461</v>
      </c>
    </row>
    <row r="16" spans="2:22" ht="15" customHeight="1" x14ac:dyDescent="0.25">
      <c r="B16" s="44">
        <v>45670</v>
      </c>
      <c r="C16" s="56" t="s">
        <v>631</v>
      </c>
      <c r="D16" s="35" t="s">
        <v>38</v>
      </c>
      <c r="E16" s="36" t="s">
        <v>20</v>
      </c>
      <c r="F16" s="35" t="s">
        <v>39</v>
      </c>
      <c r="G16" s="45">
        <v>45672</v>
      </c>
      <c r="H16" s="46">
        <v>28904400</v>
      </c>
      <c r="I16" s="26">
        <v>0</v>
      </c>
      <c r="J16" s="24">
        <v>0</v>
      </c>
      <c r="K16" s="25">
        <v>0</v>
      </c>
      <c r="L16" s="47">
        <f t="shared" si="2"/>
        <v>28904400</v>
      </c>
      <c r="M16" s="45">
        <v>45822</v>
      </c>
      <c r="N16" s="48" t="s">
        <v>40</v>
      </c>
      <c r="O16" s="49" t="s">
        <v>21</v>
      </c>
      <c r="P16" s="50">
        <v>0.10666666666666667</v>
      </c>
      <c r="Q16" s="51" t="s">
        <v>33</v>
      </c>
      <c r="R16" s="51" t="s">
        <v>41</v>
      </c>
      <c r="S16" s="31">
        <v>45322</v>
      </c>
      <c r="T16" s="37">
        <f t="shared" si="0"/>
        <v>150</v>
      </c>
      <c r="U16" s="33">
        <f t="shared" si="1"/>
        <v>-350</v>
      </c>
      <c r="V16" s="32">
        <f t="shared" si="3"/>
        <v>-2.3333333333333335</v>
      </c>
    </row>
    <row r="17" spans="2:22" ht="15" customHeight="1" x14ac:dyDescent="0.25">
      <c r="B17" s="44">
        <v>45673</v>
      </c>
      <c r="C17" s="56" t="s">
        <v>632</v>
      </c>
      <c r="D17" s="35" t="s">
        <v>42</v>
      </c>
      <c r="E17" s="36" t="s">
        <v>20</v>
      </c>
      <c r="F17" s="35" t="s">
        <v>43</v>
      </c>
      <c r="G17" s="45">
        <v>45674</v>
      </c>
      <c r="H17" s="46">
        <v>109250000</v>
      </c>
      <c r="I17" s="26">
        <v>0</v>
      </c>
      <c r="J17" s="24">
        <v>0</v>
      </c>
      <c r="K17" s="25">
        <v>0</v>
      </c>
      <c r="L17" s="47">
        <f t="shared" si="2"/>
        <v>109250000</v>
      </c>
      <c r="M17" s="45">
        <v>46022</v>
      </c>
      <c r="N17" s="48" t="s">
        <v>44</v>
      </c>
      <c r="O17" s="49" t="s">
        <v>21</v>
      </c>
      <c r="P17" s="50">
        <v>4.0229885057471264E-2</v>
      </c>
      <c r="Q17" s="51" t="s">
        <v>45</v>
      </c>
      <c r="R17" s="51" t="s">
        <v>46</v>
      </c>
      <c r="S17" s="31">
        <v>45322</v>
      </c>
      <c r="T17" s="37">
        <f t="shared" si="0"/>
        <v>348</v>
      </c>
      <c r="U17" s="33">
        <f t="shared" si="1"/>
        <v>-352</v>
      </c>
      <c r="V17" s="32">
        <f t="shared" si="3"/>
        <v>-1.0114942528735633</v>
      </c>
    </row>
    <row r="18" spans="2:22" ht="15" customHeight="1" x14ac:dyDescent="0.25">
      <c r="B18" s="44">
        <v>45679</v>
      </c>
      <c r="C18" s="56" t="s">
        <v>633</v>
      </c>
      <c r="D18" s="35" t="s">
        <v>47</v>
      </c>
      <c r="E18" s="36" t="s">
        <v>20</v>
      </c>
      <c r="F18" s="35" t="s">
        <v>48</v>
      </c>
      <c r="G18" s="45">
        <v>45686</v>
      </c>
      <c r="H18" s="46">
        <v>85593155</v>
      </c>
      <c r="I18" s="26">
        <v>0</v>
      </c>
      <c r="J18" s="24">
        <v>0</v>
      </c>
      <c r="K18" s="25">
        <v>0</v>
      </c>
      <c r="L18" s="47">
        <f t="shared" si="2"/>
        <v>85593155</v>
      </c>
      <c r="M18" s="45">
        <v>46022</v>
      </c>
      <c r="N18" s="48" t="s">
        <v>49</v>
      </c>
      <c r="O18" s="49" t="s">
        <v>21</v>
      </c>
      <c r="P18" s="50">
        <v>5.9523809523809521E-3</v>
      </c>
      <c r="Q18" s="51" t="s">
        <v>45</v>
      </c>
      <c r="R18" s="51" t="s">
        <v>46</v>
      </c>
      <c r="S18" s="31">
        <v>45322</v>
      </c>
      <c r="T18" s="37">
        <f t="shared" si="0"/>
        <v>336</v>
      </c>
      <c r="U18" s="33">
        <f t="shared" si="1"/>
        <v>-364</v>
      </c>
      <c r="V18" s="32">
        <f t="shared" si="3"/>
        <v>-1.0833333333333333</v>
      </c>
    </row>
    <row r="19" spans="2:22" x14ac:dyDescent="0.25">
      <c r="B19" s="44">
        <v>45674</v>
      </c>
      <c r="C19" s="56" t="s">
        <v>634</v>
      </c>
      <c r="D19" s="35" t="s">
        <v>50</v>
      </c>
      <c r="E19" s="36" t="s">
        <v>20</v>
      </c>
      <c r="F19" s="35" t="s">
        <v>51</v>
      </c>
      <c r="G19" s="45">
        <v>45674</v>
      </c>
      <c r="H19" s="46">
        <v>70897497</v>
      </c>
      <c r="I19" s="26">
        <v>0</v>
      </c>
      <c r="J19" s="24">
        <v>0</v>
      </c>
      <c r="K19" s="25">
        <v>0</v>
      </c>
      <c r="L19" s="47">
        <f t="shared" si="2"/>
        <v>70897497</v>
      </c>
      <c r="M19" s="45">
        <v>46007</v>
      </c>
      <c r="N19" s="48" t="s">
        <v>52</v>
      </c>
      <c r="O19" s="49" t="s">
        <v>21</v>
      </c>
      <c r="P19" s="50">
        <v>4.2042042042042045E-2</v>
      </c>
      <c r="Q19" s="51" t="s">
        <v>53</v>
      </c>
      <c r="R19" s="51" t="s">
        <v>54</v>
      </c>
    </row>
    <row r="20" spans="2:22" x14ac:dyDescent="0.25">
      <c r="B20" s="44">
        <v>45673</v>
      </c>
      <c r="C20" s="56" t="s">
        <v>635</v>
      </c>
      <c r="D20" s="35" t="s">
        <v>55</v>
      </c>
      <c r="E20" s="36" t="s">
        <v>20</v>
      </c>
      <c r="F20" s="35" t="s">
        <v>56</v>
      </c>
      <c r="G20" s="45">
        <v>45674</v>
      </c>
      <c r="H20" s="46">
        <v>92000000</v>
      </c>
      <c r="I20" s="26">
        <v>0</v>
      </c>
      <c r="J20" s="24">
        <v>0</v>
      </c>
      <c r="K20" s="25">
        <v>0</v>
      </c>
      <c r="L20" s="47">
        <f t="shared" si="2"/>
        <v>92000000</v>
      </c>
      <c r="M20" s="45">
        <v>46022</v>
      </c>
      <c r="N20" s="48" t="s">
        <v>57</v>
      </c>
      <c r="O20" s="49" t="s">
        <v>21</v>
      </c>
      <c r="P20" s="50">
        <v>4.0229885057471264E-2</v>
      </c>
      <c r="Q20" s="51" t="s">
        <v>45</v>
      </c>
      <c r="R20" s="51" t="s">
        <v>46</v>
      </c>
    </row>
    <row r="21" spans="2:22" x14ac:dyDescent="0.25">
      <c r="B21" s="44">
        <v>45673</v>
      </c>
      <c r="C21" s="56" t="s">
        <v>636</v>
      </c>
      <c r="D21" s="35" t="s">
        <v>58</v>
      </c>
      <c r="E21" s="36" t="s">
        <v>59</v>
      </c>
      <c r="F21" s="35" t="s">
        <v>60</v>
      </c>
      <c r="G21" s="45">
        <v>45674</v>
      </c>
      <c r="H21" s="46">
        <v>57695247</v>
      </c>
      <c r="I21" s="26">
        <v>0</v>
      </c>
      <c r="J21" s="24">
        <v>0</v>
      </c>
      <c r="K21" s="25">
        <v>0</v>
      </c>
      <c r="L21" s="47">
        <f t="shared" si="2"/>
        <v>57695247</v>
      </c>
      <c r="M21" s="45">
        <v>46022</v>
      </c>
      <c r="N21" s="48" t="s">
        <v>61</v>
      </c>
      <c r="O21" s="49" t="s">
        <v>21</v>
      </c>
      <c r="P21" s="50">
        <v>4.0229885057471264E-2</v>
      </c>
      <c r="Q21" s="51" t="s">
        <v>45</v>
      </c>
      <c r="R21" s="51" t="s">
        <v>46</v>
      </c>
    </row>
    <row r="22" spans="2:22" x14ac:dyDescent="0.25">
      <c r="B22" s="44">
        <v>45673</v>
      </c>
      <c r="C22" s="56" t="s">
        <v>637</v>
      </c>
      <c r="D22" s="35" t="s">
        <v>62</v>
      </c>
      <c r="E22" s="36" t="s">
        <v>20</v>
      </c>
      <c r="F22" s="35" t="s">
        <v>63</v>
      </c>
      <c r="G22" s="45">
        <v>45674</v>
      </c>
      <c r="H22" s="46">
        <v>71875000</v>
      </c>
      <c r="I22" s="26">
        <v>0</v>
      </c>
      <c r="J22" s="24">
        <v>0</v>
      </c>
      <c r="K22" s="25">
        <v>0</v>
      </c>
      <c r="L22" s="47">
        <f t="shared" si="2"/>
        <v>71875000</v>
      </c>
      <c r="M22" s="45">
        <v>46022</v>
      </c>
      <c r="N22" s="48" t="s">
        <v>64</v>
      </c>
      <c r="O22" s="49" t="s">
        <v>21</v>
      </c>
      <c r="P22" s="50">
        <v>4.0229885057471264E-2</v>
      </c>
      <c r="Q22" s="51" t="s">
        <v>45</v>
      </c>
      <c r="R22" s="51" t="s">
        <v>46</v>
      </c>
    </row>
    <row r="23" spans="2:22" x14ac:dyDescent="0.25">
      <c r="B23" s="44">
        <v>45674</v>
      </c>
      <c r="C23" s="56" t="s">
        <v>638</v>
      </c>
      <c r="D23" s="35" t="s">
        <v>65</v>
      </c>
      <c r="E23" s="36" t="s">
        <v>20</v>
      </c>
      <c r="F23" s="35" t="s">
        <v>66</v>
      </c>
      <c r="G23" s="45">
        <v>45674</v>
      </c>
      <c r="H23" s="46">
        <v>58841100</v>
      </c>
      <c r="I23" s="26">
        <v>0</v>
      </c>
      <c r="J23" s="24">
        <v>0</v>
      </c>
      <c r="K23" s="25">
        <v>0</v>
      </c>
      <c r="L23" s="47">
        <f t="shared" si="2"/>
        <v>58841100</v>
      </c>
      <c r="M23" s="45">
        <v>45854</v>
      </c>
      <c r="N23" s="48" t="s">
        <v>67</v>
      </c>
      <c r="O23" s="49" t="s">
        <v>21</v>
      </c>
      <c r="P23" s="50">
        <v>7.7777777777777779E-2</v>
      </c>
      <c r="Q23" s="51" t="s">
        <v>45</v>
      </c>
      <c r="R23" s="51" t="s">
        <v>46</v>
      </c>
    </row>
    <row r="24" spans="2:22" x14ac:dyDescent="0.25">
      <c r="B24" s="44">
        <v>45679</v>
      </c>
      <c r="C24" s="56" t="s">
        <v>639</v>
      </c>
      <c r="D24" s="35" t="s">
        <v>68</v>
      </c>
      <c r="E24" s="36" t="s">
        <v>20</v>
      </c>
      <c r="F24" s="35" t="s">
        <v>69</v>
      </c>
      <c r="G24" s="45">
        <v>45680</v>
      </c>
      <c r="H24" s="46">
        <v>85096962</v>
      </c>
      <c r="I24" s="26">
        <v>0</v>
      </c>
      <c r="J24" s="24">
        <v>0</v>
      </c>
      <c r="K24" s="25">
        <v>0</v>
      </c>
      <c r="L24" s="47">
        <f t="shared" si="2"/>
        <v>85096962</v>
      </c>
      <c r="M24" s="45">
        <v>46022</v>
      </c>
      <c r="N24" s="48" t="s">
        <v>70</v>
      </c>
      <c r="O24" s="49" t="s">
        <v>21</v>
      </c>
      <c r="P24" s="50">
        <v>2.3391812865497075E-2</v>
      </c>
      <c r="Q24" s="51" t="s">
        <v>45</v>
      </c>
      <c r="R24" s="51" t="s">
        <v>46</v>
      </c>
    </row>
    <row r="25" spans="2:22" x14ac:dyDescent="0.25">
      <c r="B25" s="44">
        <v>45674</v>
      </c>
      <c r="C25" s="56" t="s">
        <v>640</v>
      </c>
      <c r="D25" s="35" t="s">
        <v>71</v>
      </c>
      <c r="E25" s="36" t="s">
        <v>20</v>
      </c>
      <c r="F25" s="35" t="s">
        <v>72</v>
      </c>
      <c r="G25" s="45">
        <v>45679</v>
      </c>
      <c r="H25" s="46">
        <v>120000000</v>
      </c>
      <c r="I25" s="26">
        <v>0</v>
      </c>
      <c r="J25" s="24">
        <v>0</v>
      </c>
      <c r="K25" s="25">
        <v>0</v>
      </c>
      <c r="L25" s="47">
        <f t="shared" si="2"/>
        <v>120000000</v>
      </c>
      <c r="M25" s="45">
        <v>45982</v>
      </c>
      <c r="N25" s="48" t="s">
        <v>73</v>
      </c>
      <c r="O25" s="49" t="s">
        <v>21</v>
      </c>
      <c r="P25" s="50">
        <v>2.9702970297029702E-2</v>
      </c>
      <c r="Q25" s="51" t="s">
        <v>28</v>
      </c>
      <c r="R25" s="51" t="s">
        <v>29</v>
      </c>
    </row>
    <row r="26" spans="2:22" x14ac:dyDescent="0.25">
      <c r="B26" s="44">
        <v>45674</v>
      </c>
      <c r="C26" s="56" t="s">
        <v>641</v>
      </c>
      <c r="D26" s="35" t="s">
        <v>74</v>
      </c>
      <c r="E26" s="36" t="s">
        <v>20</v>
      </c>
      <c r="F26" s="35" t="s">
        <v>75</v>
      </c>
      <c r="G26" s="45">
        <v>45679</v>
      </c>
      <c r="H26" s="46">
        <v>79177410</v>
      </c>
      <c r="I26" s="26">
        <v>0</v>
      </c>
      <c r="J26" s="24">
        <v>0</v>
      </c>
      <c r="K26" s="25">
        <v>0</v>
      </c>
      <c r="L26" s="47">
        <f t="shared" si="2"/>
        <v>79177410</v>
      </c>
      <c r="M26" s="45">
        <v>46022</v>
      </c>
      <c r="N26" s="48" t="s">
        <v>76</v>
      </c>
      <c r="O26" s="49" t="s">
        <v>21</v>
      </c>
      <c r="P26" s="50">
        <v>2.6239067055393587E-2</v>
      </c>
      <c r="Q26" s="51" t="s">
        <v>77</v>
      </c>
      <c r="R26" s="51" t="s">
        <v>78</v>
      </c>
    </row>
    <row r="27" spans="2:22" x14ac:dyDescent="0.25">
      <c r="B27" s="44">
        <v>45674</v>
      </c>
      <c r="C27" s="56" t="s">
        <v>642</v>
      </c>
      <c r="D27" s="35" t="s">
        <v>79</v>
      </c>
      <c r="E27" s="36" t="s">
        <v>20</v>
      </c>
      <c r="F27" s="35" t="s">
        <v>80</v>
      </c>
      <c r="G27" s="45">
        <v>45674</v>
      </c>
      <c r="H27" s="46">
        <v>73086840</v>
      </c>
      <c r="I27" s="26">
        <v>0</v>
      </c>
      <c r="J27" s="24">
        <v>0</v>
      </c>
      <c r="K27" s="25">
        <v>0</v>
      </c>
      <c r="L27" s="47">
        <f t="shared" si="2"/>
        <v>73086840</v>
      </c>
      <c r="M27" s="45">
        <v>46022</v>
      </c>
      <c r="N27" s="48" t="s">
        <v>81</v>
      </c>
      <c r="O27" s="49" t="s">
        <v>21</v>
      </c>
      <c r="P27" s="50">
        <v>4.0229885057471264E-2</v>
      </c>
      <c r="Q27" s="51" t="s">
        <v>77</v>
      </c>
      <c r="R27" s="51" t="s">
        <v>78</v>
      </c>
    </row>
    <row r="28" spans="2:22" x14ac:dyDescent="0.25">
      <c r="B28" s="44">
        <v>45678</v>
      </c>
      <c r="C28" s="56" t="s">
        <v>643</v>
      </c>
      <c r="D28" s="35" t="s">
        <v>82</v>
      </c>
      <c r="E28" s="36" t="s">
        <v>20</v>
      </c>
      <c r="F28" s="35" t="s">
        <v>83</v>
      </c>
      <c r="G28" s="45">
        <v>45681</v>
      </c>
      <c r="H28" s="46">
        <v>88500000</v>
      </c>
      <c r="I28" s="26">
        <v>0</v>
      </c>
      <c r="J28" s="24">
        <v>0</v>
      </c>
      <c r="K28" s="25">
        <v>0</v>
      </c>
      <c r="L28" s="47">
        <f t="shared" si="2"/>
        <v>88500000</v>
      </c>
      <c r="M28" s="45">
        <v>46022</v>
      </c>
      <c r="N28" s="48" t="s">
        <v>84</v>
      </c>
      <c r="O28" s="49" t="s">
        <v>21</v>
      </c>
      <c r="P28" s="50">
        <v>2.0527859237536656E-2</v>
      </c>
      <c r="Q28" s="51" t="s">
        <v>77</v>
      </c>
      <c r="R28" s="51" t="s">
        <v>78</v>
      </c>
    </row>
    <row r="29" spans="2:22" x14ac:dyDescent="0.25">
      <c r="B29" s="44">
        <v>45679</v>
      </c>
      <c r="C29" s="56" t="s">
        <v>644</v>
      </c>
      <c r="D29" s="35" t="s">
        <v>85</v>
      </c>
      <c r="E29" s="36" t="s">
        <v>20</v>
      </c>
      <c r="F29" s="35" t="s">
        <v>86</v>
      </c>
      <c r="G29" s="45">
        <v>45681</v>
      </c>
      <c r="H29" s="46">
        <v>100772000</v>
      </c>
      <c r="I29" s="26">
        <v>0</v>
      </c>
      <c r="J29" s="24">
        <v>0</v>
      </c>
      <c r="K29" s="25">
        <v>0</v>
      </c>
      <c r="L29" s="47">
        <f t="shared" si="2"/>
        <v>100772000</v>
      </c>
      <c r="M29" s="45">
        <v>46022</v>
      </c>
      <c r="N29" s="48" t="s">
        <v>87</v>
      </c>
      <c r="O29" s="49" t="s">
        <v>21</v>
      </c>
      <c r="P29" s="50">
        <v>2.0527859237536656E-2</v>
      </c>
      <c r="Q29" s="51" t="s">
        <v>77</v>
      </c>
      <c r="R29" s="51" t="s">
        <v>78</v>
      </c>
    </row>
    <row r="30" spans="2:22" x14ac:dyDescent="0.25">
      <c r="B30" s="44">
        <v>45681</v>
      </c>
      <c r="C30" s="56" t="s">
        <v>645</v>
      </c>
      <c r="D30" s="35" t="s">
        <v>88</v>
      </c>
      <c r="E30" s="36" t="s">
        <v>20</v>
      </c>
      <c r="F30" s="35" t="s">
        <v>89</v>
      </c>
      <c r="G30" s="45">
        <v>45686</v>
      </c>
      <c r="H30" s="46">
        <v>112100000</v>
      </c>
      <c r="I30" s="26">
        <v>0</v>
      </c>
      <c r="J30" s="24">
        <v>0</v>
      </c>
      <c r="K30" s="25">
        <v>0</v>
      </c>
      <c r="L30" s="47">
        <f t="shared" si="2"/>
        <v>112100000</v>
      </c>
      <c r="M30" s="45">
        <v>46022</v>
      </c>
      <c r="N30" s="48" t="s">
        <v>90</v>
      </c>
      <c r="O30" s="49" t="s">
        <v>21</v>
      </c>
      <c r="P30" s="50">
        <v>5.9523809523809521E-3</v>
      </c>
      <c r="Q30" s="51" t="s">
        <v>77</v>
      </c>
      <c r="R30" s="51" t="s">
        <v>78</v>
      </c>
    </row>
    <row r="31" spans="2:22" x14ac:dyDescent="0.25">
      <c r="B31" s="44">
        <v>45678</v>
      </c>
      <c r="C31" s="56" t="s">
        <v>646</v>
      </c>
      <c r="D31" s="35" t="s">
        <v>91</v>
      </c>
      <c r="E31" s="36" t="s">
        <v>20</v>
      </c>
      <c r="F31" s="35" t="s">
        <v>92</v>
      </c>
      <c r="G31" s="45">
        <v>45681</v>
      </c>
      <c r="H31" s="46">
        <v>82600000</v>
      </c>
      <c r="I31" s="26">
        <v>0</v>
      </c>
      <c r="J31" s="24">
        <v>0</v>
      </c>
      <c r="K31" s="25">
        <v>0</v>
      </c>
      <c r="L31" s="47">
        <f t="shared" si="2"/>
        <v>82600000</v>
      </c>
      <c r="M31" s="45">
        <v>46022</v>
      </c>
      <c r="N31" s="48" t="s">
        <v>93</v>
      </c>
      <c r="O31" s="49" t="s">
        <v>21</v>
      </c>
      <c r="P31" s="50">
        <v>2.0527859237536656E-2</v>
      </c>
      <c r="Q31" s="51" t="s">
        <v>77</v>
      </c>
      <c r="R31" s="51" t="s">
        <v>78</v>
      </c>
    </row>
    <row r="32" spans="2:22" x14ac:dyDescent="0.25">
      <c r="B32" s="44">
        <v>45680</v>
      </c>
      <c r="C32" s="56" t="s">
        <v>647</v>
      </c>
      <c r="D32" s="35" t="s">
        <v>94</v>
      </c>
      <c r="E32" s="36" t="s">
        <v>20</v>
      </c>
      <c r="F32" s="35" t="s">
        <v>95</v>
      </c>
      <c r="G32" s="45">
        <v>45681</v>
      </c>
      <c r="H32" s="46">
        <v>44801820</v>
      </c>
      <c r="I32" s="26">
        <v>0</v>
      </c>
      <c r="J32" s="24">
        <v>0</v>
      </c>
      <c r="K32" s="25">
        <v>0</v>
      </c>
      <c r="L32" s="47">
        <f t="shared" si="2"/>
        <v>44801820</v>
      </c>
      <c r="M32" s="45">
        <v>45892</v>
      </c>
      <c r="N32" s="48" t="s">
        <v>96</v>
      </c>
      <c r="O32" s="49" t="s">
        <v>21</v>
      </c>
      <c r="P32" s="50">
        <v>3.3175355450236969E-2</v>
      </c>
      <c r="Q32" s="51" t="s">
        <v>33</v>
      </c>
      <c r="R32" s="51" t="s">
        <v>41</v>
      </c>
    </row>
    <row r="33" spans="2:18" x14ac:dyDescent="0.25">
      <c r="B33" s="44">
        <v>45679</v>
      </c>
      <c r="C33" s="56" t="s">
        <v>648</v>
      </c>
      <c r="D33" s="35" t="s">
        <v>97</v>
      </c>
      <c r="E33" s="36" t="s">
        <v>20</v>
      </c>
      <c r="F33" s="35" t="s">
        <v>98</v>
      </c>
      <c r="G33" s="45">
        <v>45680</v>
      </c>
      <c r="H33" s="46">
        <v>24775200</v>
      </c>
      <c r="I33" s="26">
        <v>0</v>
      </c>
      <c r="J33" s="24">
        <v>0</v>
      </c>
      <c r="K33" s="25">
        <v>0</v>
      </c>
      <c r="L33" s="47">
        <f t="shared" si="2"/>
        <v>24775200</v>
      </c>
      <c r="M33" s="45">
        <v>45799</v>
      </c>
      <c r="N33" s="48" t="s">
        <v>99</v>
      </c>
      <c r="O33" s="49" t="s">
        <v>21</v>
      </c>
      <c r="P33" s="50">
        <v>6.7226890756302518E-2</v>
      </c>
      <c r="Q33" s="51" t="s">
        <v>33</v>
      </c>
      <c r="R33" s="51" t="s">
        <v>34</v>
      </c>
    </row>
    <row r="34" spans="2:18" x14ac:dyDescent="0.25">
      <c r="B34" s="44">
        <v>45673</v>
      </c>
      <c r="C34" s="56" t="s">
        <v>649</v>
      </c>
      <c r="D34" s="35" t="s">
        <v>100</v>
      </c>
      <c r="E34" s="36" t="s">
        <v>20</v>
      </c>
      <c r="F34" s="35" t="s">
        <v>101</v>
      </c>
      <c r="G34" s="45">
        <v>45673</v>
      </c>
      <c r="H34" s="46">
        <v>119400000</v>
      </c>
      <c r="I34" s="26">
        <v>0</v>
      </c>
      <c r="J34" s="24">
        <v>0</v>
      </c>
      <c r="K34" s="25">
        <v>0</v>
      </c>
      <c r="L34" s="47">
        <f t="shared" si="2"/>
        <v>119400000</v>
      </c>
      <c r="M34" s="45">
        <v>45977</v>
      </c>
      <c r="N34" s="48" t="s">
        <v>102</v>
      </c>
      <c r="O34" s="49" t="s">
        <v>21</v>
      </c>
      <c r="P34" s="50">
        <v>4.9342105263157895E-2</v>
      </c>
      <c r="Q34" s="51" t="s">
        <v>103</v>
      </c>
      <c r="R34" s="51" t="s">
        <v>104</v>
      </c>
    </row>
    <row r="35" spans="2:18" x14ac:dyDescent="0.25">
      <c r="B35" s="44">
        <v>45673</v>
      </c>
      <c r="C35" s="56" t="s">
        <v>650</v>
      </c>
      <c r="D35" s="35" t="s">
        <v>105</v>
      </c>
      <c r="E35" s="36" t="s">
        <v>20</v>
      </c>
      <c r="F35" s="35" t="s">
        <v>106</v>
      </c>
      <c r="G35" s="45">
        <v>45673</v>
      </c>
      <c r="H35" s="46">
        <v>120000000</v>
      </c>
      <c r="I35" s="26">
        <v>0</v>
      </c>
      <c r="J35" s="24">
        <v>0</v>
      </c>
      <c r="K35" s="25">
        <v>0</v>
      </c>
      <c r="L35" s="47">
        <f t="shared" si="2"/>
        <v>120000000</v>
      </c>
      <c r="M35" s="45">
        <v>45976</v>
      </c>
      <c r="N35" s="48" t="s">
        <v>107</v>
      </c>
      <c r="O35" s="49" t="s">
        <v>21</v>
      </c>
      <c r="P35" s="50">
        <v>4.9504950495049507E-2</v>
      </c>
      <c r="Q35" s="51" t="s">
        <v>103</v>
      </c>
      <c r="R35" s="51" t="s">
        <v>104</v>
      </c>
    </row>
    <row r="36" spans="2:18" x14ac:dyDescent="0.25">
      <c r="B36" s="44">
        <v>45673</v>
      </c>
      <c r="C36" s="56" t="s">
        <v>651</v>
      </c>
      <c r="D36" s="35" t="s">
        <v>108</v>
      </c>
      <c r="E36" s="36" t="s">
        <v>20</v>
      </c>
      <c r="F36" s="35" t="s">
        <v>109</v>
      </c>
      <c r="G36" s="45">
        <v>45673</v>
      </c>
      <c r="H36" s="46">
        <v>95520000</v>
      </c>
      <c r="I36" s="26">
        <v>0</v>
      </c>
      <c r="J36" s="24">
        <v>0</v>
      </c>
      <c r="K36" s="25">
        <v>0</v>
      </c>
      <c r="L36" s="47">
        <f t="shared" si="2"/>
        <v>95520000</v>
      </c>
      <c r="M36" s="45">
        <v>45915</v>
      </c>
      <c r="N36" s="48" t="s">
        <v>110</v>
      </c>
      <c r="O36" s="49" t="s">
        <v>21</v>
      </c>
      <c r="P36" s="50">
        <v>6.1983471074380167E-2</v>
      </c>
      <c r="Q36" s="51" t="s">
        <v>103</v>
      </c>
      <c r="R36" s="51" t="s">
        <v>104</v>
      </c>
    </row>
    <row r="37" spans="2:18" x14ac:dyDescent="0.25">
      <c r="B37" s="44">
        <v>45673</v>
      </c>
      <c r="C37" s="56" t="s">
        <v>652</v>
      </c>
      <c r="D37" s="35" t="s">
        <v>111</v>
      </c>
      <c r="E37" s="36" t="s">
        <v>20</v>
      </c>
      <c r="F37" s="35" t="s">
        <v>112</v>
      </c>
      <c r="G37" s="45">
        <v>45679</v>
      </c>
      <c r="H37" s="46">
        <v>90484185</v>
      </c>
      <c r="I37" s="26">
        <v>0</v>
      </c>
      <c r="J37" s="24">
        <v>0</v>
      </c>
      <c r="K37" s="25">
        <v>0</v>
      </c>
      <c r="L37" s="47">
        <f t="shared" si="2"/>
        <v>90484185</v>
      </c>
      <c r="M37" s="45">
        <v>46022</v>
      </c>
      <c r="N37" s="48" t="s">
        <v>113</v>
      </c>
      <c r="O37" s="49" t="s">
        <v>21</v>
      </c>
      <c r="P37" s="50">
        <v>2.6239067055393587E-2</v>
      </c>
      <c r="Q37" s="51" t="s">
        <v>114</v>
      </c>
      <c r="R37" s="51" t="s">
        <v>115</v>
      </c>
    </row>
    <row r="38" spans="2:18" x14ac:dyDescent="0.25">
      <c r="B38" s="44">
        <v>45674</v>
      </c>
      <c r="C38" s="56" t="s">
        <v>653</v>
      </c>
      <c r="D38" s="35" t="s">
        <v>116</v>
      </c>
      <c r="E38" s="36" t="s">
        <v>20</v>
      </c>
      <c r="F38" s="35" t="s">
        <v>117</v>
      </c>
      <c r="G38" s="45">
        <v>45678</v>
      </c>
      <c r="H38" s="46">
        <v>118000000</v>
      </c>
      <c r="I38" s="26">
        <v>0</v>
      </c>
      <c r="J38" s="24">
        <v>0</v>
      </c>
      <c r="K38" s="25">
        <v>0</v>
      </c>
      <c r="L38" s="47">
        <f t="shared" si="2"/>
        <v>118000000</v>
      </c>
      <c r="M38" s="45">
        <v>46022</v>
      </c>
      <c r="N38" s="48" t="s">
        <v>118</v>
      </c>
      <c r="O38" s="49" t="s">
        <v>21</v>
      </c>
      <c r="P38" s="50">
        <v>2.9069767441860465E-2</v>
      </c>
      <c r="Q38" s="51" t="s">
        <v>119</v>
      </c>
      <c r="R38" s="51" t="s">
        <v>120</v>
      </c>
    </row>
    <row r="39" spans="2:18" x14ac:dyDescent="0.25">
      <c r="B39" s="44">
        <v>45674</v>
      </c>
      <c r="C39" s="56" t="s">
        <v>654</v>
      </c>
      <c r="D39" s="35" t="s">
        <v>121</v>
      </c>
      <c r="E39" s="36" t="s">
        <v>20</v>
      </c>
      <c r="F39" s="35" t="s">
        <v>122</v>
      </c>
      <c r="G39" s="45">
        <v>45677</v>
      </c>
      <c r="H39" s="46">
        <v>80500000</v>
      </c>
      <c r="I39" s="26">
        <v>0</v>
      </c>
      <c r="J39" s="24">
        <v>0</v>
      </c>
      <c r="K39" s="25">
        <v>0</v>
      </c>
      <c r="L39" s="47">
        <f t="shared" si="2"/>
        <v>80500000</v>
      </c>
      <c r="M39" s="45">
        <v>46022</v>
      </c>
      <c r="N39" s="53" t="s">
        <v>123</v>
      </c>
      <c r="O39" s="49" t="s">
        <v>21</v>
      </c>
      <c r="P39" s="50">
        <v>3.1884057971014491E-2</v>
      </c>
      <c r="Q39" s="51" t="s">
        <v>114</v>
      </c>
      <c r="R39" s="51" t="s">
        <v>115</v>
      </c>
    </row>
    <row r="40" spans="2:18" x14ac:dyDescent="0.25">
      <c r="B40" s="44">
        <v>45685</v>
      </c>
      <c r="C40" s="56" t="s">
        <v>655</v>
      </c>
      <c r="D40" s="35" t="s">
        <v>124</v>
      </c>
      <c r="E40" s="36" t="s">
        <v>20</v>
      </c>
      <c r="F40" s="35" t="s">
        <v>125</v>
      </c>
      <c r="G40" s="45">
        <v>45691</v>
      </c>
      <c r="H40" s="46">
        <v>115375000</v>
      </c>
      <c r="I40" s="26">
        <v>0</v>
      </c>
      <c r="J40" s="24">
        <v>0</v>
      </c>
      <c r="K40" s="25">
        <v>0</v>
      </c>
      <c r="L40" s="47">
        <f t="shared" si="2"/>
        <v>115375000</v>
      </c>
      <c r="M40" s="45">
        <v>46022</v>
      </c>
      <c r="N40" s="48" t="s">
        <v>126</v>
      </c>
      <c r="O40" s="49" t="s">
        <v>21</v>
      </c>
      <c r="P40" s="50">
        <v>0</v>
      </c>
      <c r="Q40" s="51" t="s">
        <v>127</v>
      </c>
      <c r="R40" s="51" t="s">
        <v>128</v>
      </c>
    </row>
    <row r="41" spans="2:18" x14ac:dyDescent="0.25">
      <c r="B41" s="44">
        <v>45678</v>
      </c>
      <c r="C41" s="56" t="s">
        <v>656</v>
      </c>
      <c r="D41" s="35" t="s">
        <v>129</v>
      </c>
      <c r="E41" s="36" t="s">
        <v>20</v>
      </c>
      <c r="F41" s="35" t="s">
        <v>130</v>
      </c>
      <c r="G41" s="45">
        <v>45684</v>
      </c>
      <c r="H41" s="46">
        <v>65083333</v>
      </c>
      <c r="I41" s="26">
        <v>0</v>
      </c>
      <c r="J41" s="24">
        <v>0</v>
      </c>
      <c r="K41" s="25">
        <v>0</v>
      </c>
      <c r="L41" s="47">
        <f t="shared" si="2"/>
        <v>65083333</v>
      </c>
      <c r="M41" s="45">
        <v>46022</v>
      </c>
      <c r="N41" s="48" t="s">
        <v>131</v>
      </c>
      <c r="O41" s="49" t="s">
        <v>21</v>
      </c>
      <c r="P41" s="50">
        <v>1.1834319526627219E-2</v>
      </c>
      <c r="Q41" s="51" t="s">
        <v>127</v>
      </c>
      <c r="R41" s="51" t="s">
        <v>128</v>
      </c>
    </row>
    <row r="42" spans="2:18" x14ac:dyDescent="0.25">
      <c r="B42" s="44">
        <v>45679</v>
      </c>
      <c r="C42" s="56" t="s">
        <v>657</v>
      </c>
      <c r="D42" s="35" t="s">
        <v>132</v>
      </c>
      <c r="E42" s="36" t="s">
        <v>20</v>
      </c>
      <c r="F42" s="35" t="s">
        <v>133</v>
      </c>
      <c r="G42" s="45">
        <v>45681</v>
      </c>
      <c r="H42" s="46">
        <v>147766667</v>
      </c>
      <c r="I42" s="26">
        <v>0</v>
      </c>
      <c r="J42" s="24">
        <v>0</v>
      </c>
      <c r="K42" s="25">
        <v>0</v>
      </c>
      <c r="L42" s="47">
        <f t="shared" si="2"/>
        <v>147766667</v>
      </c>
      <c r="M42" s="45">
        <v>46022</v>
      </c>
      <c r="N42" s="48" t="s">
        <v>134</v>
      </c>
      <c r="O42" s="49" t="s">
        <v>21</v>
      </c>
      <c r="P42" s="50">
        <v>2.0527859237536656E-2</v>
      </c>
      <c r="Q42" s="51" t="s">
        <v>127</v>
      </c>
      <c r="R42" s="51" t="s">
        <v>128</v>
      </c>
    </row>
    <row r="43" spans="2:18" x14ac:dyDescent="0.25">
      <c r="B43" s="44">
        <v>45678</v>
      </c>
      <c r="C43" s="56" t="s">
        <v>658</v>
      </c>
      <c r="D43" s="35" t="s">
        <v>135</v>
      </c>
      <c r="E43" s="36" t="s">
        <v>20</v>
      </c>
      <c r="F43" s="35" t="s">
        <v>136</v>
      </c>
      <c r="G43" s="45">
        <v>45681</v>
      </c>
      <c r="H43" s="46">
        <v>77390000</v>
      </c>
      <c r="I43" s="26">
        <v>0</v>
      </c>
      <c r="J43" s="24">
        <v>0</v>
      </c>
      <c r="K43" s="25">
        <v>0</v>
      </c>
      <c r="L43" s="47">
        <f t="shared" si="2"/>
        <v>77390000</v>
      </c>
      <c r="M43" s="45">
        <v>46022</v>
      </c>
      <c r="N43" s="48" t="s">
        <v>137</v>
      </c>
      <c r="O43" s="49" t="s">
        <v>21</v>
      </c>
      <c r="P43" s="50">
        <v>2.0527859237536656E-2</v>
      </c>
      <c r="Q43" s="51" t="s">
        <v>127</v>
      </c>
      <c r="R43" s="51" t="s">
        <v>128</v>
      </c>
    </row>
    <row r="44" spans="2:18" x14ac:dyDescent="0.25">
      <c r="B44" s="44">
        <v>45678</v>
      </c>
      <c r="C44" s="56" t="s">
        <v>659</v>
      </c>
      <c r="D44" s="35" t="s">
        <v>138</v>
      </c>
      <c r="E44" s="36" t="s">
        <v>20</v>
      </c>
      <c r="F44" s="35" t="s">
        <v>139</v>
      </c>
      <c r="G44" s="45">
        <v>45684</v>
      </c>
      <c r="H44" s="46">
        <v>115375000</v>
      </c>
      <c r="I44" s="26">
        <v>0</v>
      </c>
      <c r="J44" s="24">
        <v>0</v>
      </c>
      <c r="K44" s="25">
        <v>0</v>
      </c>
      <c r="L44" s="47">
        <f t="shared" si="2"/>
        <v>115375000</v>
      </c>
      <c r="M44" s="45">
        <v>46022</v>
      </c>
      <c r="N44" s="48" t="s">
        <v>140</v>
      </c>
      <c r="O44" s="49" t="s">
        <v>21</v>
      </c>
      <c r="P44" s="50">
        <v>1.1834319526627219E-2</v>
      </c>
      <c r="Q44" s="51" t="s">
        <v>127</v>
      </c>
      <c r="R44" s="51" t="s">
        <v>128</v>
      </c>
    </row>
    <row r="45" spans="2:18" x14ac:dyDescent="0.25">
      <c r="B45" s="44">
        <v>45678</v>
      </c>
      <c r="C45" s="56" t="s">
        <v>660</v>
      </c>
      <c r="D45" s="35" t="s">
        <v>141</v>
      </c>
      <c r="E45" s="36" t="s">
        <v>20</v>
      </c>
      <c r="F45" s="35" t="s">
        <v>142</v>
      </c>
      <c r="G45" s="45">
        <v>45685</v>
      </c>
      <c r="H45" s="46">
        <v>94400000</v>
      </c>
      <c r="I45" s="26">
        <v>0</v>
      </c>
      <c r="J45" s="24">
        <v>0</v>
      </c>
      <c r="K45" s="25">
        <v>0</v>
      </c>
      <c r="L45" s="47">
        <f t="shared" si="2"/>
        <v>94400000</v>
      </c>
      <c r="M45" s="45">
        <v>46022</v>
      </c>
      <c r="N45" s="48" t="s">
        <v>143</v>
      </c>
      <c r="O45" s="49" t="s">
        <v>21</v>
      </c>
      <c r="P45" s="50">
        <v>8.9020771513353119E-3</v>
      </c>
      <c r="Q45" s="51" t="s">
        <v>127</v>
      </c>
      <c r="R45" s="51" t="s">
        <v>128</v>
      </c>
    </row>
    <row r="46" spans="2:18" x14ac:dyDescent="0.25">
      <c r="B46" s="44">
        <v>45679</v>
      </c>
      <c r="C46" s="56" t="s">
        <v>661</v>
      </c>
      <c r="D46" s="35" t="s">
        <v>144</v>
      </c>
      <c r="E46" s="36" t="s">
        <v>20</v>
      </c>
      <c r="F46" s="35" t="s">
        <v>125</v>
      </c>
      <c r="G46" s="45">
        <v>45684</v>
      </c>
      <c r="H46" s="46">
        <v>115375000</v>
      </c>
      <c r="I46" s="26">
        <v>0</v>
      </c>
      <c r="J46" s="24">
        <v>0</v>
      </c>
      <c r="K46" s="25">
        <v>0</v>
      </c>
      <c r="L46" s="47">
        <f t="shared" si="2"/>
        <v>115375000</v>
      </c>
      <c r="M46" s="45">
        <v>46022</v>
      </c>
      <c r="N46" s="48" t="s">
        <v>145</v>
      </c>
      <c r="O46" s="49" t="s">
        <v>21</v>
      </c>
      <c r="P46" s="50">
        <v>1.1834319526627219E-2</v>
      </c>
      <c r="Q46" s="51" t="s">
        <v>127</v>
      </c>
      <c r="R46" s="51" t="s">
        <v>128</v>
      </c>
    </row>
    <row r="47" spans="2:18" x14ac:dyDescent="0.25">
      <c r="B47" s="44">
        <v>45678</v>
      </c>
      <c r="C47" s="56" t="s">
        <v>662</v>
      </c>
      <c r="D47" s="35" t="s">
        <v>146</v>
      </c>
      <c r="E47" s="36" t="s">
        <v>20</v>
      </c>
      <c r="F47" s="35" t="s">
        <v>125</v>
      </c>
      <c r="G47" s="45">
        <v>45687</v>
      </c>
      <c r="H47" s="46">
        <v>115375000</v>
      </c>
      <c r="I47" s="26">
        <v>0</v>
      </c>
      <c r="J47" s="24">
        <v>0</v>
      </c>
      <c r="K47" s="25">
        <v>0</v>
      </c>
      <c r="L47" s="47">
        <f t="shared" si="2"/>
        <v>115375000</v>
      </c>
      <c r="M47" s="45">
        <v>46022</v>
      </c>
      <c r="N47" s="48" t="s">
        <v>147</v>
      </c>
      <c r="O47" s="49" t="s">
        <v>21</v>
      </c>
      <c r="P47" s="50">
        <v>2.9850746268656717E-3</v>
      </c>
      <c r="Q47" s="51" t="s">
        <v>127</v>
      </c>
      <c r="R47" s="51" t="s">
        <v>128</v>
      </c>
    </row>
    <row r="48" spans="2:18" x14ac:dyDescent="0.25">
      <c r="B48" s="44">
        <v>45681</v>
      </c>
      <c r="C48" s="56" t="s">
        <v>663</v>
      </c>
      <c r="D48" s="35" t="s">
        <v>148</v>
      </c>
      <c r="E48" s="36" t="s">
        <v>59</v>
      </c>
      <c r="F48" s="35" t="s">
        <v>149</v>
      </c>
      <c r="G48" s="45">
        <v>45687</v>
      </c>
      <c r="H48" s="46">
        <v>12950000</v>
      </c>
      <c r="I48" s="26">
        <v>0</v>
      </c>
      <c r="J48" s="24">
        <v>0</v>
      </c>
      <c r="K48" s="25">
        <v>0</v>
      </c>
      <c r="L48" s="47">
        <f t="shared" si="2"/>
        <v>12950000</v>
      </c>
      <c r="M48" s="45">
        <v>45791</v>
      </c>
      <c r="N48" s="48" t="s">
        <v>150</v>
      </c>
      <c r="O48" s="49" t="s">
        <v>21</v>
      </c>
      <c r="P48" s="50">
        <v>9.6153846153846159E-3</v>
      </c>
      <c r="Q48" s="51" t="s">
        <v>127</v>
      </c>
      <c r="R48" s="51" t="s">
        <v>128</v>
      </c>
    </row>
    <row r="49" spans="2:18" x14ac:dyDescent="0.25">
      <c r="B49" s="44">
        <v>45679</v>
      </c>
      <c r="C49" s="56" t="s">
        <v>664</v>
      </c>
      <c r="D49" s="35" t="s">
        <v>151</v>
      </c>
      <c r="E49" s="36" t="s">
        <v>20</v>
      </c>
      <c r="F49" s="35" t="s">
        <v>152</v>
      </c>
      <c r="G49" s="45">
        <v>45684</v>
      </c>
      <c r="H49" s="46">
        <v>66000000</v>
      </c>
      <c r="I49" s="26">
        <v>0</v>
      </c>
      <c r="J49" s="24">
        <v>0</v>
      </c>
      <c r="K49" s="25">
        <v>0</v>
      </c>
      <c r="L49" s="47">
        <f t="shared" si="2"/>
        <v>66000000</v>
      </c>
      <c r="M49" s="45">
        <v>45864</v>
      </c>
      <c r="N49" s="48" t="s">
        <v>153</v>
      </c>
      <c r="O49" s="49" t="s">
        <v>21</v>
      </c>
      <c r="P49" s="50">
        <v>2.2222222222222223E-2</v>
      </c>
      <c r="Q49" s="51" t="s">
        <v>127</v>
      </c>
      <c r="R49" s="51" t="s">
        <v>128</v>
      </c>
    </row>
    <row r="50" spans="2:18" x14ac:dyDescent="0.25">
      <c r="B50" s="44">
        <v>45680</v>
      </c>
      <c r="C50" s="56" t="s">
        <v>665</v>
      </c>
      <c r="D50" s="35" t="s">
        <v>154</v>
      </c>
      <c r="E50" s="36" t="s">
        <v>59</v>
      </c>
      <c r="F50" s="35" t="s">
        <v>155</v>
      </c>
      <c r="G50" s="45">
        <v>45691</v>
      </c>
      <c r="H50" s="46">
        <v>12950000</v>
      </c>
      <c r="I50" s="26">
        <v>0</v>
      </c>
      <c r="J50" s="24">
        <v>0</v>
      </c>
      <c r="K50" s="25">
        <v>0</v>
      </c>
      <c r="L50" s="47">
        <f t="shared" si="2"/>
        <v>12950000</v>
      </c>
      <c r="M50" s="45">
        <v>45794</v>
      </c>
      <c r="N50" s="48" t="s">
        <v>156</v>
      </c>
      <c r="O50" s="49" t="s">
        <v>21</v>
      </c>
      <c r="P50" s="50">
        <v>0</v>
      </c>
      <c r="Q50" s="51" t="s">
        <v>127</v>
      </c>
      <c r="R50" s="51" t="s">
        <v>128</v>
      </c>
    </row>
    <row r="51" spans="2:18" x14ac:dyDescent="0.25">
      <c r="B51" s="44">
        <v>45680</v>
      </c>
      <c r="C51" s="56" t="s">
        <v>666</v>
      </c>
      <c r="D51" s="35" t="s">
        <v>157</v>
      </c>
      <c r="E51" s="36" t="s">
        <v>20</v>
      </c>
      <c r="F51" s="35" t="s">
        <v>158</v>
      </c>
      <c r="G51" s="45">
        <v>45684</v>
      </c>
      <c r="H51" s="46">
        <v>32207760</v>
      </c>
      <c r="I51" s="26">
        <v>0</v>
      </c>
      <c r="J51" s="24">
        <v>0</v>
      </c>
      <c r="K51" s="25">
        <v>0</v>
      </c>
      <c r="L51" s="47">
        <f t="shared" si="2"/>
        <v>32207760</v>
      </c>
      <c r="M51" s="45">
        <v>45864</v>
      </c>
      <c r="N51" s="48" t="s">
        <v>159</v>
      </c>
      <c r="O51" s="49" t="s">
        <v>21</v>
      </c>
      <c r="P51" s="50">
        <v>2.2222222222222223E-2</v>
      </c>
      <c r="Q51" s="51" t="s">
        <v>33</v>
      </c>
      <c r="R51" s="51" t="s">
        <v>34</v>
      </c>
    </row>
    <row r="52" spans="2:18" x14ac:dyDescent="0.25">
      <c r="B52" s="44">
        <v>45685</v>
      </c>
      <c r="C52" s="56" t="s">
        <v>667</v>
      </c>
      <c r="D52" s="35" t="s">
        <v>160</v>
      </c>
      <c r="E52" s="36" t="s">
        <v>59</v>
      </c>
      <c r="F52" s="35" t="s">
        <v>161</v>
      </c>
      <c r="G52" s="45">
        <v>45691</v>
      </c>
      <c r="H52" s="46">
        <v>21678300</v>
      </c>
      <c r="I52" s="26">
        <v>0</v>
      </c>
      <c r="J52" s="24">
        <v>0</v>
      </c>
      <c r="K52" s="25">
        <v>0</v>
      </c>
      <c r="L52" s="47">
        <f t="shared" si="2"/>
        <v>21678300</v>
      </c>
      <c r="M52" s="45">
        <v>45871</v>
      </c>
      <c r="N52" s="48" t="s">
        <v>162</v>
      </c>
      <c r="O52" s="49" t="s">
        <v>21</v>
      </c>
      <c r="P52" s="50">
        <v>0</v>
      </c>
      <c r="Q52" s="51" t="s">
        <v>33</v>
      </c>
      <c r="R52" s="51" t="s">
        <v>34</v>
      </c>
    </row>
    <row r="53" spans="2:18" x14ac:dyDescent="0.25">
      <c r="B53" s="44">
        <v>45680</v>
      </c>
      <c r="C53" s="56" t="s">
        <v>668</v>
      </c>
      <c r="D53" s="35" t="s">
        <v>163</v>
      </c>
      <c r="E53" s="36" t="s">
        <v>59</v>
      </c>
      <c r="F53" s="35" t="s">
        <v>164</v>
      </c>
      <c r="G53" s="45">
        <v>45685</v>
      </c>
      <c r="H53" s="46">
        <v>21678300</v>
      </c>
      <c r="I53" s="26">
        <v>0</v>
      </c>
      <c r="J53" s="24">
        <v>0</v>
      </c>
      <c r="K53" s="25">
        <v>0</v>
      </c>
      <c r="L53" s="47">
        <f t="shared" si="2"/>
        <v>21678300</v>
      </c>
      <c r="M53" s="45">
        <v>45865</v>
      </c>
      <c r="N53" s="48" t="s">
        <v>165</v>
      </c>
      <c r="O53" s="49" t="s">
        <v>21</v>
      </c>
      <c r="P53" s="50">
        <v>1.6666666666666666E-2</v>
      </c>
      <c r="Q53" s="51" t="s">
        <v>33</v>
      </c>
      <c r="R53" s="51" t="s">
        <v>34</v>
      </c>
    </row>
    <row r="54" spans="2:18" x14ac:dyDescent="0.25">
      <c r="B54" s="44">
        <v>45685</v>
      </c>
      <c r="C54" s="56" t="s">
        <v>669</v>
      </c>
      <c r="D54" s="35" t="s">
        <v>166</v>
      </c>
      <c r="E54" s="36" t="s">
        <v>20</v>
      </c>
      <c r="F54" s="35" t="s">
        <v>167</v>
      </c>
      <c r="G54" s="45">
        <v>45686</v>
      </c>
      <c r="H54" s="46">
        <v>38277684</v>
      </c>
      <c r="I54" s="26">
        <v>0</v>
      </c>
      <c r="J54" s="24">
        <v>0</v>
      </c>
      <c r="K54" s="25">
        <v>0</v>
      </c>
      <c r="L54" s="47">
        <f t="shared" si="2"/>
        <v>38277684</v>
      </c>
      <c r="M54" s="45">
        <v>45866</v>
      </c>
      <c r="N54" s="48" t="s">
        <v>168</v>
      </c>
      <c r="O54" s="49" t="s">
        <v>21</v>
      </c>
      <c r="P54" s="50">
        <v>1.1111111111111112E-2</v>
      </c>
      <c r="Q54" s="51" t="s">
        <v>33</v>
      </c>
      <c r="R54" s="51" t="s">
        <v>34</v>
      </c>
    </row>
    <row r="55" spans="2:18" x14ac:dyDescent="0.25">
      <c r="B55" s="44">
        <v>45679</v>
      </c>
      <c r="C55" s="56" t="s">
        <v>670</v>
      </c>
      <c r="D55" s="35" t="s">
        <v>169</v>
      </c>
      <c r="E55" s="36" t="s">
        <v>20</v>
      </c>
      <c r="F55" s="35" t="s">
        <v>170</v>
      </c>
      <c r="G55" s="45">
        <v>45684</v>
      </c>
      <c r="H55" s="46">
        <v>55331280</v>
      </c>
      <c r="I55" s="26">
        <v>0</v>
      </c>
      <c r="J55" s="24">
        <v>0</v>
      </c>
      <c r="K55" s="25">
        <v>0</v>
      </c>
      <c r="L55" s="47">
        <f t="shared" si="2"/>
        <v>55331280</v>
      </c>
      <c r="M55" s="45">
        <v>45926</v>
      </c>
      <c r="N55" s="48" t="s">
        <v>171</v>
      </c>
      <c r="O55" s="49" t="s">
        <v>21</v>
      </c>
      <c r="P55" s="50">
        <v>1.6528925619834711E-2</v>
      </c>
      <c r="Q55" s="51" t="s">
        <v>172</v>
      </c>
      <c r="R55" s="51" t="s">
        <v>173</v>
      </c>
    </row>
    <row r="56" spans="2:18" x14ac:dyDescent="0.25">
      <c r="B56" s="44">
        <v>45681</v>
      </c>
      <c r="C56" s="56" t="s">
        <v>671</v>
      </c>
      <c r="D56" s="35" t="s">
        <v>174</v>
      </c>
      <c r="E56" s="36" t="s">
        <v>20</v>
      </c>
      <c r="F56" s="35" t="s">
        <v>175</v>
      </c>
      <c r="G56" s="45">
        <v>45684</v>
      </c>
      <c r="H56" s="46">
        <v>55331280</v>
      </c>
      <c r="I56" s="26">
        <v>0</v>
      </c>
      <c r="J56" s="24">
        <v>0</v>
      </c>
      <c r="K56" s="25">
        <v>0</v>
      </c>
      <c r="L56" s="47">
        <f t="shared" si="2"/>
        <v>55331280</v>
      </c>
      <c r="M56" s="45">
        <v>45926</v>
      </c>
      <c r="N56" s="48" t="s">
        <v>176</v>
      </c>
      <c r="O56" s="49" t="s">
        <v>21</v>
      </c>
      <c r="P56" s="50">
        <v>1.6528925619834711E-2</v>
      </c>
      <c r="Q56" s="51" t="s">
        <v>172</v>
      </c>
      <c r="R56" s="51" t="s">
        <v>173</v>
      </c>
    </row>
    <row r="57" spans="2:18" x14ac:dyDescent="0.25">
      <c r="B57" s="44">
        <v>45684</v>
      </c>
      <c r="C57" s="56" t="s">
        <v>672</v>
      </c>
      <c r="D57" s="35" t="s">
        <v>177</v>
      </c>
      <c r="E57" s="36" t="s">
        <v>20</v>
      </c>
      <c r="F57" s="35" t="s">
        <v>178</v>
      </c>
      <c r="G57" s="45">
        <v>45685</v>
      </c>
      <c r="H57" s="46">
        <v>55331280</v>
      </c>
      <c r="I57" s="26">
        <v>0</v>
      </c>
      <c r="J57" s="24">
        <v>0</v>
      </c>
      <c r="K57" s="25">
        <v>0</v>
      </c>
      <c r="L57" s="47">
        <f t="shared" si="2"/>
        <v>55331280</v>
      </c>
      <c r="M57" s="45">
        <v>45927</v>
      </c>
      <c r="N57" s="48" t="s">
        <v>179</v>
      </c>
      <c r="O57" s="49" t="s">
        <v>21</v>
      </c>
      <c r="P57" s="50">
        <v>1.2396694214876033E-2</v>
      </c>
      <c r="Q57" s="51" t="s">
        <v>172</v>
      </c>
      <c r="R57" s="51" t="s">
        <v>173</v>
      </c>
    </row>
    <row r="58" spans="2:18" x14ac:dyDescent="0.25">
      <c r="B58" s="44">
        <v>45681</v>
      </c>
      <c r="C58" s="56" t="s">
        <v>673</v>
      </c>
      <c r="D58" s="35" t="s">
        <v>180</v>
      </c>
      <c r="E58" s="36" t="s">
        <v>20</v>
      </c>
      <c r="F58" s="35" t="s">
        <v>181</v>
      </c>
      <c r="G58" s="45">
        <v>45685</v>
      </c>
      <c r="H58" s="46">
        <v>116133750</v>
      </c>
      <c r="I58" s="26">
        <v>0</v>
      </c>
      <c r="J58" s="24">
        <v>0</v>
      </c>
      <c r="K58" s="25">
        <v>0</v>
      </c>
      <c r="L58" s="47">
        <f t="shared" si="2"/>
        <v>116133750</v>
      </c>
      <c r="M58" s="45">
        <v>45957</v>
      </c>
      <c r="N58" s="48" t="s">
        <v>182</v>
      </c>
      <c r="O58" s="49" t="s">
        <v>21</v>
      </c>
      <c r="P58" s="50">
        <v>1.1029411764705883E-2</v>
      </c>
      <c r="Q58" s="51" t="s">
        <v>172</v>
      </c>
      <c r="R58" s="51" t="s">
        <v>173</v>
      </c>
    </row>
    <row r="59" spans="2:18" x14ac:dyDescent="0.25">
      <c r="B59" s="44">
        <v>45674</v>
      </c>
      <c r="C59" s="56" t="s">
        <v>674</v>
      </c>
      <c r="D59" s="35" t="s">
        <v>183</v>
      </c>
      <c r="E59" s="36" t="s">
        <v>20</v>
      </c>
      <c r="F59" s="35" t="s">
        <v>184</v>
      </c>
      <c r="G59" s="45">
        <v>45677</v>
      </c>
      <c r="H59" s="46">
        <v>79566667</v>
      </c>
      <c r="I59" s="26">
        <v>0</v>
      </c>
      <c r="J59" s="24">
        <v>0</v>
      </c>
      <c r="K59" s="25">
        <v>0</v>
      </c>
      <c r="L59" s="47">
        <f t="shared" si="2"/>
        <v>79566667</v>
      </c>
      <c r="M59" s="45">
        <v>46022</v>
      </c>
      <c r="N59" s="53" t="s">
        <v>185</v>
      </c>
      <c r="O59" s="49" t="s">
        <v>21</v>
      </c>
      <c r="P59" s="50">
        <v>3.1884057971014491E-2</v>
      </c>
      <c r="Q59" s="51" t="s">
        <v>186</v>
      </c>
      <c r="R59" s="51" t="s">
        <v>187</v>
      </c>
    </row>
    <row r="60" spans="2:18" x14ac:dyDescent="0.25">
      <c r="B60" s="44">
        <v>45677</v>
      </c>
      <c r="C60" s="56" t="s">
        <v>675</v>
      </c>
      <c r="D60" s="35" t="s">
        <v>188</v>
      </c>
      <c r="E60" s="36" t="s">
        <v>20</v>
      </c>
      <c r="F60" s="35" t="s">
        <v>189</v>
      </c>
      <c r="G60" s="45">
        <v>45681</v>
      </c>
      <c r="H60" s="46">
        <v>75163220</v>
      </c>
      <c r="I60" s="26">
        <v>0</v>
      </c>
      <c r="J60" s="24">
        <v>0</v>
      </c>
      <c r="K60" s="25">
        <v>0</v>
      </c>
      <c r="L60" s="47">
        <f t="shared" si="2"/>
        <v>75163220</v>
      </c>
      <c r="M60" s="45">
        <v>46022</v>
      </c>
      <c r="N60" s="48" t="s">
        <v>190</v>
      </c>
      <c r="O60" s="49" t="s">
        <v>21</v>
      </c>
      <c r="P60" s="50">
        <v>2.0527859237536656E-2</v>
      </c>
      <c r="Q60" s="51" t="s">
        <v>186</v>
      </c>
      <c r="R60" s="51" t="s">
        <v>187</v>
      </c>
    </row>
    <row r="61" spans="2:18" x14ac:dyDescent="0.25">
      <c r="B61" s="44">
        <v>45677</v>
      </c>
      <c r="C61" s="56" t="s">
        <v>676</v>
      </c>
      <c r="D61" s="35" t="s">
        <v>191</v>
      </c>
      <c r="E61" s="36" t="s">
        <v>20</v>
      </c>
      <c r="F61" s="35" t="s">
        <v>192</v>
      </c>
      <c r="G61" s="45">
        <v>45679</v>
      </c>
      <c r="H61" s="46">
        <v>82539273</v>
      </c>
      <c r="I61" s="26">
        <v>0</v>
      </c>
      <c r="J61" s="24">
        <v>0</v>
      </c>
      <c r="K61" s="25">
        <v>0</v>
      </c>
      <c r="L61" s="47">
        <f t="shared" si="2"/>
        <v>82539273</v>
      </c>
      <c r="M61" s="45">
        <v>46022</v>
      </c>
      <c r="N61" s="48" t="s">
        <v>193</v>
      </c>
      <c r="O61" s="49" t="s">
        <v>21</v>
      </c>
      <c r="P61" s="50">
        <v>2.6239067055393587E-2</v>
      </c>
      <c r="Q61" s="51" t="s">
        <v>186</v>
      </c>
      <c r="R61" s="51" t="s">
        <v>187</v>
      </c>
    </row>
    <row r="62" spans="2:18" x14ac:dyDescent="0.25">
      <c r="B62" s="44">
        <v>45679</v>
      </c>
      <c r="C62" s="56" t="s">
        <v>677</v>
      </c>
      <c r="D62" s="35" t="s">
        <v>194</v>
      </c>
      <c r="E62" s="36" t="s">
        <v>20</v>
      </c>
      <c r="F62" s="35" t="s">
        <v>195</v>
      </c>
      <c r="G62" s="45">
        <v>45680</v>
      </c>
      <c r="H62" s="46">
        <v>109124433</v>
      </c>
      <c r="I62" s="26">
        <v>0</v>
      </c>
      <c r="J62" s="24">
        <v>0</v>
      </c>
      <c r="K62" s="25">
        <v>0</v>
      </c>
      <c r="L62" s="47">
        <f t="shared" si="2"/>
        <v>109124433</v>
      </c>
      <c r="M62" s="45">
        <v>46022</v>
      </c>
      <c r="N62" s="48" t="s">
        <v>196</v>
      </c>
      <c r="O62" s="49" t="s">
        <v>21</v>
      </c>
      <c r="P62" s="50">
        <v>2.3391812865497075E-2</v>
      </c>
      <c r="Q62" s="51" t="s">
        <v>186</v>
      </c>
      <c r="R62" s="51" t="s">
        <v>187</v>
      </c>
    </row>
    <row r="63" spans="2:18" x14ac:dyDescent="0.25">
      <c r="B63" s="44">
        <v>45678</v>
      </c>
      <c r="C63" s="56" t="s">
        <v>678</v>
      </c>
      <c r="D63" s="35" t="s">
        <v>197</v>
      </c>
      <c r="E63" s="36" t="s">
        <v>20</v>
      </c>
      <c r="F63" s="35" t="s">
        <v>198</v>
      </c>
      <c r="G63" s="45">
        <v>45684</v>
      </c>
      <c r="H63" s="46">
        <v>170500000</v>
      </c>
      <c r="I63" s="26">
        <v>0</v>
      </c>
      <c r="J63" s="24">
        <v>0</v>
      </c>
      <c r="K63" s="25">
        <v>0</v>
      </c>
      <c r="L63" s="47">
        <f t="shared" si="2"/>
        <v>170500000</v>
      </c>
      <c r="M63" s="45">
        <v>46022</v>
      </c>
      <c r="N63" s="48" t="s">
        <v>199</v>
      </c>
      <c r="O63" s="49" t="s">
        <v>21</v>
      </c>
      <c r="P63" s="50">
        <v>1.1834319526627219E-2</v>
      </c>
      <c r="Q63" s="51" t="s">
        <v>186</v>
      </c>
      <c r="R63" s="51" t="s">
        <v>187</v>
      </c>
    </row>
    <row r="64" spans="2:18" x14ac:dyDescent="0.25">
      <c r="B64" s="44">
        <v>45679</v>
      </c>
      <c r="C64" s="56" t="s">
        <v>679</v>
      </c>
      <c r="D64" s="35" t="s">
        <v>200</v>
      </c>
      <c r="E64" s="36" t="s">
        <v>20</v>
      </c>
      <c r="F64" s="35" t="s">
        <v>201</v>
      </c>
      <c r="G64" s="45">
        <v>45681</v>
      </c>
      <c r="H64" s="46">
        <v>65034900</v>
      </c>
      <c r="I64" s="26">
        <v>0</v>
      </c>
      <c r="J64" s="24">
        <v>0</v>
      </c>
      <c r="K64" s="25">
        <v>0</v>
      </c>
      <c r="L64" s="47">
        <f t="shared" si="2"/>
        <v>65034900</v>
      </c>
      <c r="M64" s="45">
        <v>45861</v>
      </c>
      <c r="N64" s="48" t="s">
        <v>202</v>
      </c>
      <c r="O64" s="49" t="s">
        <v>21</v>
      </c>
      <c r="P64" s="50">
        <v>3.888888888888889E-2</v>
      </c>
      <c r="Q64" s="51" t="s">
        <v>203</v>
      </c>
      <c r="R64" s="51" t="s">
        <v>204</v>
      </c>
    </row>
    <row r="65" spans="2:18" x14ac:dyDescent="0.25">
      <c r="B65" s="44">
        <v>45679</v>
      </c>
      <c r="C65" s="56" t="s">
        <v>680</v>
      </c>
      <c r="D65" s="35" t="s">
        <v>205</v>
      </c>
      <c r="E65" s="36" t="s">
        <v>20</v>
      </c>
      <c r="F65" s="35" t="s">
        <v>206</v>
      </c>
      <c r="G65" s="45">
        <v>45684</v>
      </c>
      <c r="H65" s="46">
        <v>68296968</v>
      </c>
      <c r="I65" s="26">
        <v>0</v>
      </c>
      <c r="J65" s="24">
        <v>0</v>
      </c>
      <c r="K65" s="25">
        <v>0</v>
      </c>
      <c r="L65" s="47">
        <f t="shared" si="2"/>
        <v>68296968</v>
      </c>
      <c r="M65" s="45">
        <v>45926</v>
      </c>
      <c r="N65" s="48" t="s">
        <v>207</v>
      </c>
      <c r="O65" s="49" t="s">
        <v>21</v>
      </c>
      <c r="P65" s="50">
        <v>1.6528925619834711E-2</v>
      </c>
      <c r="Q65" s="51" t="s">
        <v>208</v>
      </c>
      <c r="R65" s="51" t="s">
        <v>209</v>
      </c>
    </row>
    <row r="66" spans="2:18" x14ac:dyDescent="0.25">
      <c r="B66" s="44">
        <v>45678</v>
      </c>
      <c r="C66" s="56" t="s">
        <v>681</v>
      </c>
      <c r="D66" s="35" t="s">
        <v>210</v>
      </c>
      <c r="E66" s="36" t="s">
        <v>59</v>
      </c>
      <c r="F66" s="35" t="s">
        <v>211</v>
      </c>
      <c r="G66" s="45">
        <v>45680</v>
      </c>
      <c r="H66" s="46">
        <v>38400000</v>
      </c>
      <c r="I66" s="26">
        <v>0</v>
      </c>
      <c r="J66" s="24">
        <v>0</v>
      </c>
      <c r="K66" s="25">
        <v>0</v>
      </c>
      <c r="L66" s="47">
        <f t="shared" si="2"/>
        <v>38400000</v>
      </c>
      <c r="M66" s="45">
        <v>45922</v>
      </c>
      <c r="N66" s="48" t="s">
        <v>212</v>
      </c>
      <c r="O66" s="49" t="s">
        <v>21</v>
      </c>
      <c r="P66" s="50">
        <v>3.3057851239669422E-2</v>
      </c>
      <c r="Q66" s="51" t="s">
        <v>208</v>
      </c>
      <c r="R66" s="51" t="s">
        <v>209</v>
      </c>
    </row>
    <row r="67" spans="2:18" x14ac:dyDescent="0.25">
      <c r="B67" s="44">
        <v>45677</v>
      </c>
      <c r="C67" s="56" t="s">
        <v>682</v>
      </c>
      <c r="D67" s="35" t="s">
        <v>213</v>
      </c>
      <c r="E67" s="36" t="s">
        <v>59</v>
      </c>
      <c r="F67" s="35" t="s">
        <v>214</v>
      </c>
      <c r="G67" s="45">
        <v>45679</v>
      </c>
      <c r="H67" s="46">
        <v>34685280</v>
      </c>
      <c r="I67" s="26">
        <v>0</v>
      </c>
      <c r="J67" s="24">
        <v>0</v>
      </c>
      <c r="K67" s="25">
        <v>0</v>
      </c>
      <c r="L67" s="47">
        <f t="shared" si="2"/>
        <v>34685280</v>
      </c>
      <c r="M67" s="45">
        <v>45921</v>
      </c>
      <c r="N67" s="48" t="s">
        <v>215</v>
      </c>
      <c r="O67" s="49" t="s">
        <v>21</v>
      </c>
      <c r="P67" s="50">
        <v>3.71900826446281E-2</v>
      </c>
      <c r="Q67" s="51" t="s">
        <v>208</v>
      </c>
      <c r="R67" s="51" t="s">
        <v>209</v>
      </c>
    </row>
    <row r="68" spans="2:18" x14ac:dyDescent="0.25">
      <c r="B68" s="44">
        <v>45678</v>
      </c>
      <c r="C68" s="56" t="s">
        <v>683</v>
      </c>
      <c r="D68" s="35" t="s">
        <v>216</v>
      </c>
      <c r="E68" s="36" t="s">
        <v>59</v>
      </c>
      <c r="F68" s="35" t="s">
        <v>217</v>
      </c>
      <c r="G68" s="45">
        <v>45685</v>
      </c>
      <c r="H68" s="46">
        <v>25270704</v>
      </c>
      <c r="I68" s="26">
        <v>0</v>
      </c>
      <c r="J68" s="24">
        <v>0</v>
      </c>
      <c r="K68" s="25">
        <v>0</v>
      </c>
      <c r="L68" s="47">
        <f t="shared" si="2"/>
        <v>25270704</v>
      </c>
      <c r="M68" s="45">
        <v>45927</v>
      </c>
      <c r="N68" s="48" t="s">
        <v>218</v>
      </c>
      <c r="O68" s="49" t="s">
        <v>21</v>
      </c>
      <c r="P68" s="50">
        <v>1.2396694214876033E-2</v>
      </c>
      <c r="Q68" s="51" t="s">
        <v>208</v>
      </c>
      <c r="R68" s="51" t="s">
        <v>209</v>
      </c>
    </row>
    <row r="69" spans="2:18" x14ac:dyDescent="0.25">
      <c r="B69" s="44">
        <v>45687</v>
      </c>
      <c r="C69" s="56" t="s">
        <v>684</v>
      </c>
      <c r="D69" s="35" t="s">
        <v>219</v>
      </c>
      <c r="E69" s="36" t="s">
        <v>20</v>
      </c>
      <c r="F69" s="35" t="s">
        <v>220</v>
      </c>
      <c r="G69" s="45" t="s">
        <v>221</v>
      </c>
      <c r="H69" s="46">
        <v>83100150</v>
      </c>
      <c r="I69" s="26">
        <v>0</v>
      </c>
      <c r="J69" s="24">
        <v>0</v>
      </c>
      <c r="K69" s="25">
        <v>0</v>
      </c>
      <c r="L69" s="47">
        <f t="shared" si="2"/>
        <v>83100150</v>
      </c>
      <c r="M69" s="45" t="s">
        <v>222</v>
      </c>
      <c r="N69" s="48" t="s">
        <v>223</v>
      </c>
      <c r="O69" s="49" t="s">
        <v>21</v>
      </c>
      <c r="P69" s="50">
        <v>0</v>
      </c>
      <c r="Q69" s="51" t="s">
        <v>224</v>
      </c>
      <c r="R69" s="51" t="s">
        <v>225</v>
      </c>
    </row>
    <row r="70" spans="2:18" x14ac:dyDescent="0.25">
      <c r="B70" s="44">
        <v>45679</v>
      </c>
      <c r="C70" s="56" t="s">
        <v>685</v>
      </c>
      <c r="D70" s="35" t="s">
        <v>226</v>
      </c>
      <c r="E70" s="36" t="s">
        <v>20</v>
      </c>
      <c r="F70" s="35" t="s">
        <v>227</v>
      </c>
      <c r="G70" s="45">
        <v>45691</v>
      </c>
      <c r="H70" s="46">
        <v>79479364</v>
      </c>
      <c r="I70" s="26">
        <v>0</v>
      </c>
      <c r="J70" s="24">
        <v>0</v>
      </c>
      <c r="K70" s="25">
        <v>0</v>
      </c>
      <c r="L70" s="47">
        <f t="shared" si="2"/>
        <v>79479364</v>
      </c>
      <c r="M70" s="45">
        <v>46022</v>
      </c>
      <c r="N70" s="48" t="s">
        <v>228</v>
      </c>
      <c r="O70" s="49" t="s">
        <v>21</v>
      </c>
      <c r="P70" s="50">
        <v>0</v>
      </c>
      <c r="Q70" s="51" t="s">
        <v>224</v>
      </c>
      <c r="R70" s="51" t="s">
        <v>225</v>
      </c>
    </row>
    <row r="71" spans="2:18" x14ac:dyDescent="0.25">
      <c r="B71" s="44">
        <v>45679</v>
      </c>
      <c r="C71" s="56" t="s">
        <v>686</v>
      </c>
      <c r="D71" s="35" t="s">
        <v>229</v>
      </c>
      <c r="E71" s="36" t="s">
        <v>20</v>
      </c>
      <c r="F71" s="35" t="s">
        <v>227</v>
      </c>
      <c r="G71" s="45">
        <v>45681</v>
      </c>
      <c r="H71" s="46">
        <v>79479364</v>
      </c>
      <c r="I71" s="26">
        <v>0</v>
      </c>
      <c r="J71" s="24">
        <v>0</v>
      </c>
      <c r="K71" s="25">
        <v>0</v>
      </c>
      <c r="L71" s="47">
        <f t="shared" si="2"/>
        <v>79479364</v>
      </c>
      <c r="M71" s="45">
        <v>46022</v>
      </c>
      <c r="N71" s="48" t="s">
        <v>230</v>
      </c>
      <c r="O71" s="49" t="s">
        <v>21</v>
      </c>
      <c r="P71" s="50">
        <v>2.0527859237536656E-2</v>
      </c>
      <c r="Q71" s="51" t="s">
        <v>224</v>
      </c>
      <c r="R71" s="51" t="s">
        <v>225</v>
      </c>
    </row>
    <row r="72" spans="2:18" x14ac:dyDescent="0.25">
      <c r="B72" s="44">
        <v>45679</v>
      </c>
      <c r="C72" s="56" t="s">
        <v>687</v>
      </c>
      <c r="D72" s="35" t="s">
        <v>231</v>
      </c>
      <c r="E72" s="36" t="s">
        <v>20</v>
      </c>
      <c r="F72" s="35" t="s">
        <v>227</v>
      </c>
      <c r="G72" s="45">
        <v>45681</v>
      </c>
      <c r="H72" s="46">
        <v>79479364</v>
      </c>
      <c r="I72" s="26">
        <v>0</v>
      </c>
      <c r="J72" s="24">
        <v>0</v>
      </c>
      <c r="K72" s="25">
        <v>0</v>
      </c>
      <c r="L72" s="47">
        <f t="shared" si="2"/>
        <v>79479364</v>
      </c>
      <c r="M72" s="45">
        <v>46022</v>
      </c>
      <c r="N72" s="48" t="s">
        <v>232</v>
      </c>
      <c r="O72" s="49" t="s">
        <v>21</v>
      </c>
      <c r="P72" s="50">
        <v>2.0527859237536656E-2</v>
      </c>
      <c r="Q72" s="51" t="s">
        <v>224</v>
      </c>
      <c r="R72" s="51" t="s">
        <v>225</v>
      </c>
    </row>
    <row r="73" spans="2:18" x14ac:dyDescent="0.25">
      <c r="B73" s="44">
        <v>45679</v>
      </c>
      <c r="C73" s="56" t="s">
        <v>688</v>
      </c>
      <c r="D73" s="35" t="s">
        <v>233</v>
      </c>
      <c r="E73" s="36" t="s">
        <v>20</v>
      </c>
      <c r="F73" s="35" t="s">
        <v>227</v>
      </c>
      <c r="G73" s="45">
        <v>45681</v>
      </c>
      <c r="H73" s="46">
        <v>78327489</v>
      </c>
      <c r="I73" s="26">
        <v>0</v>
      </c>
      <c r="J73" s="24">
        <v>0</v>
      </c>
      <c r="K73" s="25">
        <v>0</v>
      </c>
      <c r="L73" s="47">
        <f t="shared" si="2"/>
        <v>78327489</v>
      </c>
      <c r="M73" s="45">
        <v>46022</v>
      </c>
      <c r="N73" s="48" t="s">
        <v>234</v>
      </c>
      <c r="O73" s="49" t="s">
        <v>21</v>
      </c>
      <c r="P73" s="50">
        <v>2.0527859237536656E-2</v>
      </c>
      <c r="Q73" s="51" t="s">
        <v>224</v>
      </c>
      <c r="R73" s="51" t="s">
        <v>225</v>
      </c>
    </row>
    <row r="74" spans="2:18" x14ac:dyDescent="0.25">
      <c r="B74" s="44">
        <v>45679</v>
      </c>
      <c r="C74" s="56" t="s">
        <v>689</v>
      </c>
      <c r="D74" s="35" t="s">
        <v>235</v>
      </c>
      <c r="E74" s="36" t="s">
        <v>59</v>
      </c>
      <c r="F74" s="35" t="s">
        <v>236</v>
      </c>
      <c r="G74" s="45">
        <v>45681</v>
      </c>
      <c r="H74" s="46">
        <v>46000000</v>
      </c>
      <c r="I74" s="26">
        <v>0</v>
      </c>
      <c r="J74" s="24">
        <v>0</v>
      </c>
      <c r="K74" s="25">
        <v>0</v>
      </c>
      <c r="L74" s="47">
        <f t="shared" si="2"/>
        <v>46000000</v>
      </c>
      <c r="M74" s="45">
        <v>46022</v>
      </c>
      <c r="N74" s="48" t="s">
        <v>237</v>
      </c>
      <c r="O74" s="49" t="s">
        <v>21</v>
      </c>
      <c r="P74" s="50">
        <v>2.0527859237536656E-2</v>
      </c>
      <c r="Q74" s="51" t="s">
        <v>224</v>
      </c>
      <c r="R74" s="51" t="s">
        <v>225</v>
      </c>
    </row>
    <row r="75" spans="2:18" x14ac:dyDescent="0.25">
      <c r="B75" s="44">
        <v>45674</v>
      </c>
      <c r="C75" s="56" t="s">
        <v>690</v>
      </c>
      <c r="D75" s="35" t="s">
        <v>238</v>
      </c>
      <c r="E75" s="36" t="s">
        <v>20</v>
      </c>
      <c r="F75" s="35" t="s">
        <v>239</v>
      </c>
      <c r="G75" s="45">
        <v>45678</v>
      </c>
      <c r="H75" s="46">
        <v>96121600</v>
      </c>
      <c r="I75" s="26">
        <v>0</v>
      </c>
      <c r="J75" s="24">
        <v>0</v>
      </c>
      <c r="K75" s="25">
        <v>0</v>
      </c>
      <c r="L75" s="47">
        <f t="shared" si="2"/>
        <v>96121600</v>
      </c>
      <c r="M75" s="45">
        <v>46022</v>
      </c>
      <c r="N75" s="53" t="s">
        <v>240</v>
      </c>
      <c r="O75" s="49" t="s">
        <v>21</v>
      </c>
      <c r="P75" s="50">
        <v>2.9069767441860465E-2</v>
      </c>
      <c r="Q75" s="51" t="s">
        <v>224</v>
      </c>
      <c r="R75" s="51" t="s">
        <v>225</v>
      </c>
    </row>
    <row r="76" spans="2:18" x14ac:dyDescent="0.25">
      <c r="B76" s="44">
        <v>45679</v>
      </c>
      <c r="C76" s="56" t="s">
        <v>691</v>
      </c>
      <c r="D76" s="35" t="s">
        <v>241</v>
      </c>
      <c r="E76" s="36" t="s">
        <v>20</v>
      </c>
      <c r="F76" s="35" t="s">
        <v>242</v>
      </c>
      <c r="G76" s="45">
        <v>45684</v>
      </c>
      <c r="H76" s="46">
        <v>79479364</v>
      </c>
      <c r="I76" s="26">
        <v>0</v>
      </c>
      <c r="J76" s="24">
        <v>0</v>
      </c>
      <c r="K76" s="25">
        <v>0</v>
      </c>
      <c r="L76" s="47">
        <f t="shared" si="2"/>
        <v>79479364</v>
      </c>
      <c r="M76" s="45">
        <v>46022</v>
      </c>
      <c r="N76" s="48" t="s">
        <v>243</v>
      </c>
      <c r="O76" s="49" t="s">
        <v>21</v>
      </c>
      <c r="P76" s="50">
        <v>1.1834319526627219E-2</v>
      </c>
      <c r="Q76" s="51" t="s">
        <v>224</v>
      </c>
      <c r="R76" s="51" t="s">
        <v>225</v>
      </c>
    </row>
    <row r="77" spans="2:18" x14ac:dyDescent="0.25">
      <c r="B77" s="44">
        <v>45679</v>
      </c>
      <c r="C77" s="56" t="s">
        <v>692</v>
      </c>
      <c r="D77" s="35" t="s">
        <v>244</v>
      </c>
      <c r="E77" s="36" t="s">
        <v>20</v>
      </c>
      <c r="F77" s="35" t="s">
        <v>227</v>
      </c>
      <c r="G77" s="45">
        <v>45691</v>
      </c>
      <c r="H77" s="46">
        <v>78327489</v>
      </c>
      <c r="I77" s="26">
        <v>0</v>
      </c>
      <c r="J77" s="24">
        <v>0</v>
      </c>
      <c r="K77" s="25">
        <v>0</v>
      </c>
      <c r="L77" s="47">
        <f t="shared" si="2"/>
        <v>78327489</v>
      </c>
      <c r="M77" s="45">
        <v>46022</v>
      </c>
      <c r="N77" s="48" t="s">
        <v>245</v>
      </c>
      <c r="O77" s="49" t="s">
        <v>21</v>
      </c>
      <c r="P77" s="50">
        <v>0</v>
      </c>
      <c r="Q77" s="51" t="s">
        <v>224</v>
      </c>
      <c r="R77" s="51" t="s">
        <v>225</v>
      </c>
    </row>
    <row r="78" spans="2:18" x14ac:dyDescent="0.25">
      <c r="B78" s="44">
        <v>45674</v>
      </c>
      <c r="C78" s="56" t="s">
        <v>693</v>
      </c>
      <c r="D78" s="35" t="s">
        <v>246</v>
      </c>
      <c r="E78" s="36" t="s">
        <v>20</v>
      </c>
      <c r="F78" s="35" t="s">
        <v>247</v>
      </c>
      <c r="G78" s="45">
        <v>45674</v>
      </c>
      <c r="H78" s="46">
        <v>119400000</v>
      </c>
      <c r="I78" s="26">
        <v>0</v>
      </c>
      <c r="J78" s="24">
        <v>0</v>
      </c>
      <c r="K78" s="25">
        <v>0</v>
      </c>
      <c r="L78" s="47">
        <f t="shared" ref="L78:L141" si="4">H78+J78-K78</f>
        <v>119400000</v>
      </c>
      <c r="M78" s="45">
        <v>45977</v>
      </c>
      <c r="N78" s="53" t="s">
        <v>248</v>
      </c>
      <c r="O78" s="49" t="s">
        <v>21</v>
      </c>
      <c r="P78" s="50">
        <v>4.6204620462046202E-2</v>
      </c>
      <c r="Q78" s="51" t="s">
        <v>33</v>
      </c>
      <c r="R78" s="51" t="s">
        <v>34</v>
      </c>
    </row>
    <row r="79" spans="2:18" x14ac:dyDescent="0.25">
      <c r="B79" s="44">
        <v>45677</v>
      </c>
      <c r="C79" s="56" t="s">
        <v>694</v>
      </c>
      <c r="D79" s="35" t="s">
        <v>249</v>
      </c>
      <c r="E79" s="36" t="s">
        <v>20</v>
      </c>
      <c r="F79" s="35" t="s">
        <v>250</v>
      </c>
      <c r="G79" s="45">
        <v>45680</v>
      </c>
      <c r="H79" s="46">
        <v>105604290</v>
      </c>
      <c r="I79" s="26">
        <v>0</v>
      </c>
      <c r="J79" s="24">
        <v>0</v>
      </c>
      <c r="K79" s="25">
        <v>0</v>
      </c>
      <c r="L79" s="47">
        <f t="shared" si="4"/>
        <v>105604290</v>
      </c>
      <c r="M79" s="45">
        <v>46022</v>
      </c>
      <c r="N79" s="48" t="s">
        <v>251</v>
      </c>
      <c r="O79" s="49" t="s">
        <v>21</v>
      </c>
      <c r="P79" s="50">
        <v>2.3391812865497075E-2</v>
      </c>
      <c r="Q79" s="51" t="s">
        <v>186</v>
      </c>
      <c r="R79" s="51" t="s">
        <v>187</v>
      </c>
    </row>
    <row r="80" spans="2:18" x14ac:dyDescent="0.25">
      <c r="B80" s="44">
        <v>45687</v>
      </c>
      <c r="C80" s="56" t="s">
        <v>695</v>
      </c>
      <c r="D80" s="35" t="s">
        <v>252</v>
      </c>
      <c r="E80" s="36" t="s">
        <v>20</v>
      </c>
      <c r="F80" s="35" t="s">
        <v>31</v>
      </c>
      <c r="G80" s="45">
        <v>45691</v>
      </c>
      <c r="H80" s="46">
        <v>35098200</v>
      </c>
      <c r="I80" s="26">
        <v>0</v>
      </c>
      <c r="J80" s="24">
        <v>0</v>
      </c>
      <c r="K80" s="25">
        <v>0</v>
      </c>
      <c r="L80" s="47">
        <f t="shared" si="4"/>
        <v>35098200</v>
      </c>
      <c r="M80" s="45">
        <v>45810</v>
      </c>
      <c r="N80" s="48" t="s">
        <v>253</v>
      </c>
      <c r="O80" s="49" t="s">
        <v>21</v>
      </c>
      <c r="P80" s="50">
        <v>0</v>
      </c>
      <c r="Q80" s="51" t="s">
        <v>33</v>
      </c>
      <c r="R80" s="51" t="s">
        <v>34</v>
      </c>
    </row>
    <row r="81" spans="2:18" x14ac:dyDescent="0.25">
      <c r="B81" s="44">
        <v>45678</v>
      </c>
      <c r="C81" s="56" t="s">
        <v>696</v>
      </c>
      <c r="D81" s="35" t="s">
        <v>254</v>
      </c>
      <c r="E81" s="36" t="s">
        <v>20</v>
      </c>
      <c r="F81" s="35" t="s">
        <v>255</v>
      </c>
      <c r="G81" s="45">
        <v>45679</v>
      </c>
      <c r="H81" s="46">
        <v>101244471</v>
      </c>
      <c r="I81" s="26">
        <v>0</v>
      </c>
      <c r="J81" s="24">
        <v>0</v>
      </c>
      <c r="K81" s="25">
        <v>0</v>
      </c>
      <c r="L81" s="47">
        <f t="shared" si="4"/>
        <v>101244471</v>
      </c>
      <c r="M81" s="45">
        <v>46022</v>
      </c>
      <c r="N81" s="48" t="s">
        <v>256</v>
      </c>
      <c r="O81" s="49" t="s">
        <v>21</v>
      </c>
      <c r="P81" s="50">
        <v>2.6239067055393587E-2</v>
      </c>
      <c r="Q81" s="51" t="s">
        <v>114</v>
      </c>
      <c r="R81" s="51" t="s">
        <v>115</v>
      </c>
    </row>
    <row r="82" spans="2:18" x14ac:dyDescent="0.25">
      <c r="B82" s="44">
        <v>45679</v>
      </c>
      <c r="C82" s="56" t="s">
        <v>697</v>
      </c>
      <c r="D82" s="35" t="s">
        <v>257</v>
      </c>
      <c r="E82" s="36" t="s">
        <v>20</v>
      </c>
      <c r="F82" s="35" t="s">
        <v>258</v>
      </c>
      <c r="G82" s="45">
        <v>45681</v>
      </c>
      <c r="H82" s="46">
        <v>80000000</v>
      </c>
      <c r="I82" s="26">
        <v>0</v>
      </c>
      <c r="J82" s="24">
        <v>0</v>
      </c>
      <c r="K82" s="25">
        <v>0</v>
      </c>
      <c r="L82" s="47">
        <f t="shared" si="4"/>
        <v>80000000</v>
      </c>
      <c r="M82" s="45">
        <v>45923</v>
      </c>
      <c r="N82" s="48" t="s">
        <v>259</v>
      </c>
      <c r="O82" s="49" t="s">
        <v>21</v>
      </c>
      <c r="P82" s="50">
        <v>2.8925619834710745E-2</v>
      </c>
      <c r="Q82" s="51" t="s">
        <v>203</v>
      </c>
      <c r="R82" s="51" t="s">
        <v>204</v>
      </c>
    </row>
    <row r="83" spans="2:18" x14ac:dyDescent="0.25">
      <c r="B83" s="44">
        <v>45677</v>
      </c>
      <c r="C83" s="56" t="s">
        <v>698</v>
      </c>
      <c r="D83" s="35" t="s">
        <v>260</v>
      </c>
      <c r="E83" s="36" t="s">
        <v>20</v>
      </c>
      <c r="F83" s="35" t="s">
        <v>261</v>
      </c>
      <c r="G83" s="45">
        <v>45679</v>
      </c>
      <c r="H83" s="46">
        <v>82539273</v>
      </c>
      <c r="I83" s="26">
        <v>0</v>
      </c>
      <c r="J83" s="24">
        <v>0</v>
      </c>
      <c r="K83" s="25">
        <v>0</v>
      </c>
      <c r="L83" s="47">
        <f t="shared" si="4"/>
        <v>82539273</v>
      </c>
      <c r="M83" s="45">
        <v>46022</v>
      </c>
      <c r="N83" s="48" t="s">
        <v>262</v>
      </c>
      <c r="O83" s="49" t="s">
        <v>21</v>
      </c>
      <c r="P83" s="50">
        <v>2.6239067055393587E-2</v>
      </c>
      <c r="Q83" s="51" t="s">
        <v>186</v>
      </c>
      <c r="R83" s="51" t="s">
        <v>187</v>
      </c>
    </row>
    <row r="84" spans="2:18" x14ac:dyDescent="0.25">
      <c r="B84" s="44">
        <v>45680</v>
      </c>
      <c r="C84" s="56" t="s">
        <v>699</v>
      </c>
      <c r="D84" s="35" t="s">
        <v>263</v>
      </c>
      <c r="E84" s="36" t="s">
        <v>20</v>
      </c>
      <c r="F84" s="35" t="s">
        <v>264</v>
      </c>
      <c r="G84" s="45">
        <v>45680</v>
      </c>
      <c r="H84" s="46">
        <v>117338100</v>
      </c>
      <c r="I84" s="26">
        <v>0</v>
      </c>
      <c r="J84" s="24">
        <v>0</v>
      </c>
      <c r="K84" s="25">
        <v>0</v>
      </c>
      <c r="L84" s="47">
        <f t="shared" si="4"/>
        <v>117338100</v>
      </c>
      <c r="M84" s="45">
        <v>46022</v>
      </c>
      <c r="N84" s="48" t="s">
        <v>265</v>
      </c>
      <c r="O84" s="49" t="s">
        <v>21</v>
      </c>
      <c r="P84" s="50">
        <v>2.3391812865497075E-2</v>
      </c>
      <c r="Q84" s="51" t="s">
        <v>186</v>
      </c>
      <c r="R84" s="51" t="s">
        <v>187</v>
      </c>
    </row>
    <row r="85" spans="2:18" x14ac:dyDescent="0.25">
      <c r="B85" s="44">
        <v>45677</v>
      </c>
      <c r="C85" s="56" t="s">
        <v>700</v>
      </c>
      <c r="D85" s="35" t="s">
        <v>266</v>
      </c>
      <c r="E85" s="36" t="s">
        <v>20</v>
      </c>
      <c r="F85" s="35" t="s">
        <v>267</v>
      </c>
      <c r="G85" s="45">
        <v>45684</v>
      </c>
      <c r="H85" s="46">
        <v>85818333</v>
      </c>
      <c r="I85" s="26">
        <v>0</v>
      </c>
      <c r="J85" s="24">
        <v>0</v>
      </c>
      <c r="K85" s="25">
        <v>0</v>
      </c>
      <c r="L85" s="47">
        <f t="shared" si="4"/>
        <v>85818333</v>
      </c>
      <c r="M85" s="45">
        <v>46022</v>
      </c>
      <c r="N85" s="48" t="s">
        <v>268</v>
      </c>
      <c r="O85" s="49" t="s">
        <v>21</v>
      </c>
      <c r="P85" s="50">
        <v>1.1834319526627219E-2</v>
      </c>
      <c r="Q85" s="51" t="s">
        <v>186</v>
      </c>
      <c r="R85" s="51" t="s">
        <v>187</v>
      </c>
    </row>
    <row r="86" spans="2:18" x14ac:dyDescent="0.25">
      <c r="B86" s="44">
        <v>45680</v>
      </c>
      <c r="C86" s="56" t="s">
        <v>701</v>
      </c>
      <c r="D86" s="35" t="s">
        <v>269</v>
      </c>
      <c r="E86" s="36" t="s">
        <v>20</v>
      </c>
      <c r="F86" s="35" t="s">
        <v>270</v>
      </c>
      <c r="G86" s="45">
        <v>45684</v>
      </c>
      <c r="H86" s="46">
        <v>100300000</v>
      </c>
      <c r="I86" s="26">
        <v>0</v>
      </c>
      <c r="J86" s="24">
        <v>0</v>
      </c>
      <c r="K86" s="25">
        <v>0</v>
      </c>
      <c r="L86" s="47">
        <f t="shared" si="4"/>
        <v>100300000</v>
      </c>
      <c r="M86" s="45">
        <v>46022</v>
      </c>
      <c r="N86" s="48" t="s">
        <v>271</v>
      </c>
      <c r="O86" s="49" t="s">
        <v>21</v>
      </c>
      <c r="P86" s="50">
        <v>1.1834319526627219E-2</v>
      </c>
      <c r="Q86" s="51" t="s">
        <v>77</v>
      </c>
      <c r="R86" s="51" t="s">
        <v>78</v>
      </c>
    </row>
    <row r="87" spans="2:18" x14ac:dyDescent="0.25">
      <c r="B87" s="44">
        <v>45680</v>
      </c>
      <c r="C87" s="56" t="s">
        <v>702</v>
      </c>
      <c r="D87" s="35" t="s">
        <v>272</v>
      </c>
      <c r="E87" s="36" t="s">
        <v>59</v>
      </c>
      <c r="F87" s="35" t="s">
        <v>273</v>
      </c>
      <c r="G87" s="45">
        <v>45681</v>
      </c>
      <c r="H87" s="46">
        <v>24960000</v>
      </c>
      <c r="I87" s="26">
        <v>0</v>
      </c>
      <c r="J87" s="24">
        <v>0</v>
      </c>
      <c r="K87" s="25">
        <v>0</v>
      </c>
      <c r="L87" s="47">
        <f t="shared" si="4"/>
        <v>24960000</v>
      </c>
      <c r="M87" s="45">
        <v>45841</v>
      </c>
      <c r="N87" s="48" t="s">
        <v>274</v>
      </c>
      <c r="O87" s="49" t="s">
        <v>21</v>
      </c>
      <c r="P87" s="50">
        <v>4.3749999999999997E-2</v>
      </c>
      <c r="Q87" s="51" t="s">
        <v>77</v>
      </c>
      <c r="R87" s="51" t="s">
        <v>78</v>
      </c>
    </row>
    <row r="88" spans="2:18" x14ac:dyDescent="0.25">
      <c r="B88" s="44">
        <v>45679</v>
      </c>
      <c r="C88" s="56" t="s">
        <v>703</v>
      </c>
      <c r="D88" s="35" t="s">
        <v>275</v>
      </c>
      <c r="E88" s="36" t="s">
        <v>20</v>
      </c>
      <c r="F88" s="35" t="s">
        <v>276</v>
      </c>
      <c r="G88" s="45">
        <v>45680</v>
      </c>
      <c r="H88" s="46">
        <v>136263600</v>
      </c>
      <c r="I88" s="26">
        <v>0</v>
      </c>
      <c r="J88" s="24">
        <v>0</v>
      </c>
      <c r="K88" s="25">
        <v>0</v>
      </c>
      <c r="L88" s="47">
        <f t="shared" si="4"/>
        <v>136263600</v>
      </c>
      <c r="M88" s="45">
        <v>46013</v>
      </c>
      <c r="N88" s="48" t="s">
        <v>277</v>
      </c>
      <c r="O88" s="49" t="s">
        <v>21</v>
      </c>
      <c r="P88" s="50">
        <v>2.4024024024024024E-2</v>
      </c>
      <c r="Q88" s="51" t="s">
        <v>278</v>
      </c>
      <c r="R88" s="51" t="s">
        <v>279</v>
      </c>
    </row>
    <row r="89" spans="2:18" x14ac:dyDescent="0.25">
      <c r="B89" s="44">
        <v>45678</v>
      </c>
      <c r="C89" s="56" t="s">
        <v>704</v>
      </c>
      <c r="D89" s="35" t="s">
        <v>280</v>
      </c>
      <c r="E89" s="36" t="s">
        <v>20</v>
      </c>
      <c r="F89" s="35" t="s">
        <v>281</v>
      </c>
      <c r="G89" s="45">
        <v>45678</v>
      </c>
      <c r="H89" s="46">
        <v>76906350</v>
      </c>
      <c r="I89" s="26">
        <v>0</v>
      </c>
      <c r="J89" s="24">
        <v>0</v>
      </c>
      <c r="K89" s="25">
        <v>0</v>
      </c>
      <c r="L89" s="47">
        <f t="shared" si="4"/>
        <v>76906350</v>
      </c>
      <c r="M89" s="45">
        <v>45981</v>
      </c>
      <c r="N89" s="48" t="s">
        <v>282</v>
      </c>
      <c r="O89" s="49" t="s">
        <v>21</v>
      </c>
      <c r="P89" s="50">
        <v>3.3003300330033E-2</v>
      </c>
      <c r="Q89" s="51" t="s">
        <v>33</v>
      </c>
      <c r="R89" s="51" t="s">
        <v>34</v>
      </c>
    </row>
    <row r="90" spans="2:18" x14ac:dyDescent="0.25">
      <c r="B90" s="44">
        <v>45678</v>
      </c>
      <c r="C90" s="56" t="s">
        <v>705</v>
      </c>
      <c r="D90" s="35" t="s">
        <v>283</v>
      </c>
      <c r="E90" s="36" t="s">
        <v>20</v>
      </c>
      <c r="F90" s="35" t="s">
        <v>281</v>
      </c>
      <c r="G90" s="45">
        <v>45678</v>
      </c>
      <c r="H90" s="46">
        <v>76906350</v>
      </c>
      <c r="I90" s="26">
        <v>0</v>
      </c>
      <c r="J90" s="24">
        <v>0</v>
      </c>
      <c r="K90" s="25">
        <v>0</v>
      </c>
      <c r="L90" s="47">
        <f t="shared" si="4"/>
        <v>76906350</v>
      </c>
      <c r="M90" s="45">
        <v>45981</v>
      </c>
      <c r="N90" s="48" t="s">
        <v>284</v>
      </c>
      <c r="O90" s="49" t="s">
        <v>21</v>
      </c>
      <c r="P90" s="50">
        <v>3.3003300330033E-2</v>
      </c>
      <c r="Q90" s="51" t="s">
        <v>33</v>
      </c>
      <c r="R90" s="51" t="s">
        <v>34</v>
      </c>
    </row>
    <row r="91" spans="2:18" x14ac:dyDescent="0.25">
      <c r="B91" s="44">
        <v>45678</v>
      </c>
      <c r="C91" s="56" t="s">
        <v>706</v>
      </c>
      <c r="D91" s="35" t="s">
        <v>285</v>
      </c>
      <c r="E91" s="36" t="s">
        <v>20</v>
      </c>
      <c r="F91" s="35" t="s">
        <v>286</v>
      </c>
      <c r="G91" s="45">
        <v>45679</v>
      </c>
      <c r="H91" s="46">
        <v>79200000</v>
      </c>
      <c r="I91" s="26">
        <v>0</v>
      </c>
      <c r="J91" s="24">
        <v>0</v>
      </c>
      <c r="K91" s="25">
        <v>0</v>
      </c>
      <c r="L91" s="47">
        <f t="shared" si="4"/>
        <v>79200000</v>
      </c>
      <c r="M91" s="45">
        <v>45859</v>
      </c>
      <c r="N91" s="48" t="s">
        <v>287</v>
      </c>
      <c r="O91" s="49" t="s">
        <v>21</v>
      </c>
      <c r="P91" s="50">
        <v>0.05</v>
      </c>
      <c r="Q91" s="51" t="s">
        <v>203</v>
      </c>
      <c r="R91" s="51" t="s">
        <v>204</v>
      </c>
    </row>
    <row r="92" spans="2:18" x14ac:dyDescent="0.25">
      <c r="B92" s="44">
        <v>45679</v>
      </c>
      <c r="C92" s="56" t="s">
        <v>707</v>
      </c>
      <c r="D92" s="35" t="s">
        <v>288</v>
      </c>
      <c r="E92" s="36" t="s">
        <v>59</v>
      </c>
      <c r="F92" s="35" t="s">
        <v>289</v>
      </c>
      <c r="G92" s="45">
        <v>45684</v>
      </c>
      <c r="H92" s="46">
        <v>18953028</v>
      </c>
      <c r="I92" s="26">
        <v>0</v>
      </c>
      <c r="J92" s="24">
        <v>0</v>
      </c>
      <c r="K92" s="25">
        <v>0</v>
      </c>
      <c r="L92" s="47">
        <f t="shared" si="4"/>
        <v>18953028</v>
      </c>
      <c r="M92" s="45">
        <v>45864</v>
      </c>
      <c r="N92" s="48" t="s">
        <v>290</v>
      </c>
      <c r="O92" s="49" t="s">
        <v>21</v>
      </c>
      <c r="P92" s="50">
        <v>2.2222222222222223E-2</v>
      </c>
      <c r="Q92" s="51" t="s">
        <v>291</v>
      </c>
      <c r="R92" s="51" t="s">
        <v>292</v>
      </c>
    </row>
    <row r="93" spans="2:18" x14ac:dyDescent="0.25">
      <c r="B93" s="44">
        <v>45680</v>
      </c>
      <c r="C93" s="56" t="s">
        <v>708</v>
      </c>
      <c r="D93" s="35" t="s">
        <v>293</v>
      </c>
      <c r="E93" s="36" t="s">
        <v>20</v>
      </c>
      <c r="F93" s="35" t="s">
        <v>294</v>
      </c>
      <c r="G93" s="45">
        <v>45685</v>
      </c>
      <c r="H93" s="46">
        <v>38401560</v>
      </c>
      <c r="I93" s="26">
        <v>0</v>
      </c>
      <c r="J93" s="24">
        <v>0</v>
      </c>
      <c r="K93" s="25">
        <v>0</v>
      </c>
      <c r="L93" s="47">
        <f t="shared" si="4"/>
        <v>38401560</v>
      </c>
      <c r="M93" s="45">
        <v>45865</v>
      </c>
      <c r="N93" s="48" t="s">
        <v>295</v>
      </c>
      <c r="O93" s="49" t="s">
        <v>21</v>
      </c>
      <c r="P93" s="50">
        <v>1.6666666666666666E-2</v>
      </c>
      <c r="Q93" s="51" t="s">
        <v>291</v>
      </c>
      <c r="R93" s="51" t="s">
        <v>292</v>
      </c>
    </row>
    <row r="94" spans="2:18" x14ac:dyDescent="0.25">
      <c r="B94" s="44">
        <v>45679</v>
      </c>
      <c r="C94" s="56" t="s">
        <v>709</v>
      </c>
      <c r="D94" s="35" t="s">
        <v>296</v>
      </c>
      <c r="E94" s="36" t="s">
        <v>20</v>
      </c>
      <c r="F94" s="35" t="s">
        <v>297</v>
      </c>
      <c r="G94" s="45">
        <v>45681</v>
      </c>
      <c r="H94" s="46">
        <v>62918685</v>
      </c>
      <c r="I94" s="26">
        <v>0</v>
      </c>
      <c r="J94" s="24">
        <v>0</v>
      </c>
      <c r="K94" s="25">
        <v>0</v>
      </c>
      <c r="L94" s="47">
        <f t="shared" si="4"/>
        <v>62918685</v>
      </c>
      <c r="M94" s="45">
        <v>46022</v>
      </c>
      <c r="N94" s="48" t="s">
        <v>298</v>
      </c>
      <c r="O94" s="49" t="s">
        <v>21</v>
      </c>
      <c r="P94" s="50">
        <v>2.0527859237536656E-2</v>
      </c>
      <c r="Q94" s="51" t="s">
        <v>299</v>
      </c>
      <c r="R94" s="51" t="s">
        <v>300</v>
      </c>
    </row>
    <row r="95" spans="2:18" x14ac:dyDescent="0.25">
      <c r="B95" s="44">
        <v>45679</v>
      </c>
      <c r="C95" s="56" t="s">
        <v>710</v>
      </c>
      <c r="D95" s="35" t="s">
        <v>301</v>
      </c>
      <c r="E95" s="36" t="s">
        <v>20</v>
      </c>
      <c r="F95" s="35" t="s">
        <v>302</v>
      </c>
      <c r="G95" s="45">
        <v>45684</v>
      </c>
      <c r="H95" s="46">
        <v>62918685</v>
      </c>
      <c r="I95" s="26">
        <v>0</v>
      </c>
      <c r="J95" s="24">
        <v>0</v>
      </c>
      <c r="K95" s="25">
        <v>0</v>
      </c>
      <c r="L95" s="47">
        <f t="shared" si="4"/>
        <v>62918685</v>
      </c>
      <c r="M95" s="45">
        <v>46022</v>
      </c>
      <c r="N95" s="48" t="s">
        <v>303</v>
      </c>
      <c r="O95" s="49" t="s">
        <v>21</v>
      </c>
      <c r="P95" s="50">
        <v>1.1834319526627219E-2</v>
      </c>
      <c r="Q95" s="51" t="s">
        <v>299</v>
      </c>
      <c r="R95" s="51" t="s">
        <v>300</v>
      </c>
    </row>
    <row r="96" spans="2:18" x14ac:dyDescent="0.25">
      <c r="B96" s="44">
        <v>45681</v>
      </c>
      <c r="C96" s="56" t="s">
        <v>711</v>
      </c>
      <c r="D96" s="35" t="s">
        <v>304</v>
      </c>
      <c r="E96" s="36" t="s">
        <v>20</v>
      </c>
      <c r="F96" s="35" t="s">
        <v>305</v>
      </c>
      <c r="G96" s="45">
        <v>45684</v>
      </c>
      <c r="H96" s="46">
        <v>62918685</v>
      </c>
      <c r="I96" s="26">
        <v>0</v>
      </c>
      <c r="J96" s="24">
        <v>0</v>
      </c>
      <c r="K96" s="25">
        <v>0</v>
      </c>
      <c r="L96" s="47">
        <f t="shared" si="4"/>
        <v>62918685</v>
      </c>
      <c r="M96" s="45">
        <v>46022</v>
      </c>
      <c r="N96" s="48" t="s">
        <v>306</v>
      </c>
      <c r="O96" s="49" t="s">
        <v>21</v>
      </c>
      <c r="P96" s="50">
        <v>1.1834319526627219E-2</v>
      </c>
      <c r="Q96" s="51" t="s">
        <v>299</v>
      </c>
      <c r="R96" s="51" t="s">
        <v>300</v>
      </c>
    </row>
    <row r="97" spans="2:18" x14ac:dyDescent="0.25">
      <c r="B97" s="44">
        <v>45680</v>
      </c>
      <c r="C97" s="56" t="s">
        <v>712</v>
      </c>
      <c r="D97" s="35" t="s">
        <v>307</v>
      </c>
      <c r="E97" s="36" t="s">
        <v>20</v>
      </c>
      <c r="F97" s="35" t="s">
        <v>305</v>
      </c>
      <c r="G97" s="45">
        <v>45684</v>
      </c>
      <c r="H97" s="46">
        <v>62918685</v>
      </c>
      <c r="I97" s="26">
        <v>0</v>
      </c>
      <c r="J97" s="24">
        <v>0</v>
      </c>
      <c r="K97" s="25">
        <v>0</v>
      </c>
      <c r="L97" s="47">
        <f t="shared" si="4"/>
        <v>62918685</v>
      </c>
      <c r="M97" s="45">
        <v>46022</v>
      </c>
      <c r="N97" s="48" t="s">
        <v>308</v>
      </c>
      <c r="O97" s="49" t="s">
        <v>21</v>
      </c>
      <c r="P97" s="50">
        <v>1.1834319526627219E-2</v>
      </c>
      <c r="Q97" s="51" t="s">
        <v>299</v>
      </c>
      <c r="R97" s="51" t="s">
        <v>300</v>
      </c>
    </row>
    <row r="98" spans="2:18" x14ac:dyDescent="0.25">
      <c r="B98" s="44">
        <v>45678</v>
      </c>
      <c r="C98" s="56" t="s">
        <v>713</v>
      </c>
      <c r="D98" s="35" t="s">
        <v>309</v>
      </c>
      <c r="E98" s="36" t="s">
        <v>20</v>
      </c>
      <c r="F98" s="35" t="s">
        <v>310</v>
      </c>
      <c r="G98" s="45">
        <v>45679</v>
      </c>
      <c r="H98" s="46">
        <v>80500000</v>
      </c>
      <c r="I98" s="26">
        <v>0</v>
      </c>
      <c r="J98" s="24">
        <v>0</v>
      </c>
      <c r="K98" s="25">
        <v>0</v>
      </c>
      <c r="L98" s="47">
        <f t="shared" si="4"/>
        <v>80500000</v>
      </c>
      <c r="M98" s="45">
        <v>46022</v>
      </c>
      <c r="N98" s="48" t="s">
        <v>311</v>
      </c>
      <c r="O98" s="49" t="s">
        <v>21</v>
      </c>
      <c r="P98" s="50">
        <v>2.6239067055393587E-2</v>
      </c>
      <c r="Q98" s="51" t="s">
        <v>114</v>
      </c>
      <c r="R98" s="51" t="s">
        <v>115</v>
      </c>
    </row>
    <row r="99" spans="2:18" x14ac:dyDescent="0.25">
      <c r="B99" s="44">
        <v>45678</v>
      </c>
      <c r="C99" s="56" t="s">
        <v>714</v>
      </c>
      <c r="D99" s="35" t="s">
        <v>312</v>
      </c>
      <c r="E99" s="36" t="s">
        <v>20</v>
      </c>
      <c r="F99" s="35" t="s">
        <v>313</v>
      </c>
      <c r="G99" s="45">
        <v>45680</v>
      </c>
      <c r="H99" s="46">
        <v>52000000</v>
      </c>
      <c r="I99" s="26">
        <v>0</v>
      </c>
      <c r="J99" s="24">
        <v>0</v>
      </c>
      <c r="K99" s="25">
        <v>0</v>
      </c>
      <c r="L99" s="47">
        <f t="shared" si="4"/>
        <v>52000000</v>
      </c>
      <c r="M99" s="45">
        <v>45922</v>
      </c>
      <c r="N99" s="48" t="s">
        <v>314</v>
      </c>
      <c r="O99" s="49" t="s">
        <v>21</v>
      </c>
      <c r="P99" s="50">
        <v>3.3057851239669422E-2</v>
      </c>
      <c r="Q99" s="51" t="s">
        <v>208</v>
      </c>
      <c r="R99" s="51" t="s">
        <v>209</v>
      </c>
    </row>
    <row r="100" spans="2:18" x14ac:dyDescent="0.25">
      <c r="B100" s="44">
        <v>45678</v>
      </c>
      <c r="C100" s="56" t="s">
        <v>715</v>
      </c>
      <c r="D100" s="35" t="s">
        <v>315</v>
      </c>
      <c r="E100" s="36" t="s">
        <v>20</v>
      </c>
      <c r="F100" s="35" t="s">
        <v>316</v>
      </c>
      <c r="G100" s="45">
        <v>45680</v>
      </c>
      <c r="H100" s="46">
        <v>136263600</v>
      </c>
      <c r="I100" s="26">
        <v>0</v>
      </c>
      <c r="J100" s="24">
        <v>0</v>
      </c>
      <c r="K100" s="25">
        <v>0</v>
      </c>
      <c r="L100" s="47">
        <f t="shared" si="4"/>
        <v>136263600</v>
      </c>
      <c r="M100" s="45">
        <v>46013</v>
      </c>
      <c r="N100" s="48" t="s">
        <v>317</v>
      </c>
      <c r="O100" s="49" t="s">
        <v>21</v>
      </c>
      <c r="P100" s="50">
        <v>2.4024024024024024E-2</v>
      </c>
      <c r="Q100" s="51" t="s">
        <v>278</v>
      </c>
      <c r="R100" s="51" t="s">
        <v>279</v>
      </c>
    </row>
    <row r="101" spans="2:18" x14ac:dyDescent="0.25">
      <c r="B101" s="44">
        <v>45684</v>
      </c>
      <c r="C101" s="56" t="s">
        <v>716</v>
      </c>
      <c r="D101" s="35" t="s">
        <v>318</v>
      </c>
      <c r="E101" s="36" t="s">
        <v>59</v>
      </c>
      <c r="F101" s="35" t="s">
        <v>319</v>
      </c>
      <c r="G101" s="45">
        <v>45685</v>
      </c>
      <c r="H101" s="46">
        <v>28904400</v>
      </c>
      <c r="I101" s="26">
        <v>0</v>
      </c>
      <c r="J101" s="24">
        <v>0</v>
      </c>
      <c r="K101" s="25">
        <v>0</v>
      </c>
      <c r="L101" s="47">
        <f t="shared" si="4"/>
        <v>28904400</v>
      </c>
      <c r="M101" s="45">
        <v>45927</v>
      </c>
      <c r="N101" s="48" t="s">
        <v>320</v>
      </c>
      <c r="O101" s="49" t="s">
        <v>21</v>
      </c>
      <c r="P101" s="50">
        <v>1.2396694214876033E-2</v>
      </c>
      <c r="Q101" s="51" t="s">
        <v>208</v>
      </c>
      <c r="R101" s="51" t="s">
        <v>209</v>
      </c>
    </row>
    <row r="102" spans="2:18" x14ac:dyDescent="0.25">
      <c r="B102" s="44">
        <v>45678</v>
      </c>
      <c r="C102" s="56" t="s">
        <v>717</v>
      </c>
      <c r="D102" s="35" t="s">
        <v>321</v>
      </c>
      <c r="E102" s="36" t="s">
        <v>20</v>
      </c>
      <c r="F102" s="35" t="s">
        <v>322</v>
      </c>
      <c r="G102" s="45">
        <v>45679</v>
      </c>
      <c r="H102" s="46">
        <v>141600000</v>
      </c>
      <c r="I102" s="26">
        <v>0</v>
      </c>
      <c r="J102" s="24">
        <v>0</v>
      </c>
      <c r="K102" s="25">
        <v>0</v>
      </c>
      <c r="L102" s="47">
        <f t="shared" si="4"/>
        <v>141600000</v>
      </c>
      <c r="M102" s="45">
        <v>46022</v>
      </c>
      <c r="N102" s="48" t="s">
        <v>323</v>
      </c>
      <c r="O102" s="49" t="s">
        <v>21</v>
      </c>
      <c r="P102" s="50">
        <v>2.6239067055393587E-2</v>
      </c>
      <c r="Q102" s="51" t="s">
        <v>119</v>
      </c>
      <c r="R102" s="51" t="s">
        <v>120</v>
      </c>
    </row>
    <row r="103" spans="2:18" x14ac:dyDescent="0.25">
      <c r="B103" s="44">
        <v>45687</v>
      </c>
      <c r="C103" s="56" t="s">
        <v>718</v>
      </c>
      <c r="D103" s="35" t="s">
        <v>324</v>
      </c>
      <c r="E103" s="36" t="s">
        <v>20</v>
      </c>
      <c r="F103" s="35" t="s">
        <v>325</v>
      </c>
      <c r="G103" s="45">
        <v>45691</v>
      </c>
      <c r="H103" s="46">
        <v>151858667</v>
      </c>
      <c r="I103" s="26">
        <v>0</v>
      </c>
      <c r="J103" s="24">
        <v>0</v>
      </c>
      <c r="K103" s="25">
        <v>0</v>
      </c>
      <c r="L103" s="47">
        <f t="shared" si="4"/>
        <v>151858667</v>
      </c>
      <c r="M103" s="45">
        <v>46022</v>
      </c>
      <c r="N103" s="48" t="s">
        <v>326</v>
      </c>
      <c r="O103" s="49" t="s">
        <v>21</v>
      </c>
      <c r="P103" s="50">
        <v>0</v>
      </c>
      <c r="Q103" s="51" t="s">
        <v>119</v>
      </c>
      <c r="R103" s="51" t="s">
        <v>120</v>
      </c>
    </row>
    <row r="104" spans="2:18" x14ac:dyDescent="0.25">
      <c r="B104" s="44">
        <v>45678</v>
      </c>
      <c r="C104" s="56" t="s">
        <v>719</v>
      </c>
      <c r="D104" s="35" t="s">
        <v>327</v>
      </c>
      <c r="E104" s="36" t="s">
        <v>20</v>
      </c>
      <c r="F104" s="35" t="s">
        <v>328</v>
      </c>
      <c r="G104" s="45">
        <v>45685</v>
      </c>
      <c r="H104" s="46">
        <v>96388090</v>
      </c>
      <c r="I104" s="26">
        <v>0</v>
      </c>
      <c r="J104" s="24">
        <v>0</v>
      </c>
      <c r="K104" s="25">
        <v>0</v>
      </c>
      <c r="L104" s="47">
        <f t="shared" si="4"/>
        <v>96388090</v>
      </c>
      <c r="M104" s="45">
        <v>45988</v>
      </c>
      <c r="N104" s="48" t="s">
        <v>329</v>
      </c>
      <c r="O104" s="49" t="s">
        <v>21</v>
      </c>
      <c r="P104" s="50">
        <v>9.9009900990099011E-3</v>
      </c>
      <c r="Q104" s="51" t="s">
        <v>53</v>
      </c>
      <c r="R104" s="51" t="s">
        <v>54</v>
      </c>
    </row>
    <row r="105" spans="2:18" x14ac:dyDescent="0.25">
      <c r="B105" s="44">
        <v>45678</v>
      </c>
      <c r="C105" s="56" t="s">
        <v>720</v>
      </c>
      <c r="D105" s="35" t="s">
        <v>330</v>
      </c>
      <c r="E105" s="36" t="s">
        <v>20</v>
      </c>
      <c r="F105" s="35" t="s">
        <v>331</v>
      </c>
      <c r="G105" s="45">
        <v>45680</v>
      </c>
      <c r="H105" s="46">
        <v>116952000</v>
      </c>
      <c r="I105" s="26">
        <v>0</v>
      </c>
      <c r="J105" s="24">
        <v>0</v>
      </c>
      <c r="K105" s="25">
        <v>0</v>
      </c>
      <c r="L105" s="47">
        <f t="shared" si="4"/>
        <v>116952000</v>
      </c>
      <c r="M105" s="45">
        <v>46013</v>
      </c>
      <c r="N105" s="48" t="s">
        <v>332</v>
      </c>
      <c r="O105" s="49" t="s">
        <v>21</v>
      </c>
      <c r="P105" s="50">
        <v>2.4024024024024024E-2</v>
      </c>
      <c r="Q105" s="51" t="s">
        <v>333</v>
      </c>
      <c r="R105" s="51" t="s">
        <v>334</v>
      </c>
    </row>
    <row r="106" spans="2:18" x14ac:dyDescent="0.25">
      <c r="B106" s="44">
        <v>45679</v>
      </c>
      <c r="C106" s="56" t="s">
        <v>721</v>
      </c>
      <c r="D106" s="35" t="s">
        <v>335</v>
      </c>
      <c r="E106" s="36" t="s">
        <v>20</v>
      </c>
      <c r="F106" s="35" t="s">
        <v>336</v>
      </c>
      <c r="G106" s="45">
        <v>45686</v>
      </c>
      <c r="H106" s="46">
        <v>52000000</v>
      </c>
      <c r="I106" s="26">
        <v>0</v>
      </c>
      <c r="J106" s="24">
        <v>0</v>
      </c>
      <c r="K106" s="25">
        <v>0</v>
      </c>
      <c r="L106" s="47">
        <f t="shared" si="4"/>
        <v>52000000</v>
      </c>
      <c r="M106" s="45">
        <v>45928</v>
      </c>
      <c r="N106" s="48" t="s">
        <v>337</v>
      </c>
      <c r="O106" s="49" t="s">
        <v>21</v>
      </c>
      <c r="P106" s="50">
        <v>8.2644628099173556E-3</v>
      </c>
      <c r="Q106" s="51" t="s">
        <v>208</v>
      </c>
      <c r="R106" s="51" t="s">
        <v>209</v>
      </c>
    </row>
    <row r="107" spans="2:18" x14ac:dyDescent="0.25">
      <c r="B107" s="44">
        <v>45678</v>
      </c>
      <c r="C107" s="34" t="s">
        <v>722</v>
      </c>
      <c r="D107" s="35" t="s">
        <v>338</v>
      </c>
      <c r="E107" s="36" t="s">
        <v>20</v>
      </c>
      <c r="F107" s="35" t="s">
        <v>339</v>
      </c>
      <c r="G107" s="45">
        <v>45681</v>
      </c>
      <c r="H107" s="46">
        <v>72302292</v>
      </c>
      <c r="I107" s="26">
        <v>0</v>
      </c>
      <c r="J107" s="24">
        <v>0</v>
      </c>
      <c r="K107" s="25">
        <v>0</v>
      </c>
      <c r="L107" s="47">
        <f t="shared" si="4"/>
        <v>72302292</v>
      </c>
      <c r="M107" s="45">
        <v>46022</v>
      </c>
      <c r="N107" s="48" t="s">
        <v>340</v>
      </c>
      <c r="O107" s="49" t="s">
        <v>21</v>
      </c>
      <c r="P107" s="50">
        <v>2.0527859237536656E-2</v>
      </c>
      <c r="Q107" s="51" t="s">
        <v>299</v>
      </c>
      <c r="R107" s="51" t="s">
        <v>300</v>
      </c>
    </row>
    <row r="108" spans="2:18" x14ac:dyDescent="0.25">
      <c r="B108" s="44">
        <v>45685</v>
      </c>
      <c r="C108" s="34" t="s">
        <v>723</v>
      </c>
      <c r="D108" s="35" t="s">
        <v>341</v>
      </c>
      <c r="E108" s="36" t="s">
        <v>59</v>
      </c>
      <c r="F108" s="35" t="s">
        <v>342</v>
      </c>
      <c r="G108" s="45">
        <v>45687</v>
      </c>
      <c r="H108" s="46">
        <v>21678300</v>
      </c>
      <c r="I108" s="26">
        <v>0</v>
      </c>
      <c r="J108" s="24">
        <v>0</v>
      </c>
      <c r="K108" s="25">
        <v>0</v>
      </c>
      <c r="L108" s="47">
        <f t="shared" si="4"/>
        <v>21678300</v>
      </c>
      <c r="M108" s="45">
        <v>45867</v>
      </c>
      <c r="N108" s="48" t="s">
        <v>343</v>
      </c>
      <c r="O108" s="49" t="s">
        <v>21</v>
      </c>
      <c r="P108" s="50">
        <v>5.5555555555555558E-3</v>
      </c>
      <c r="Q108" s="51" t="s">
        <v>33</v>
      </c>
      <c r="R108" s="51" t="s">
        <v>34</v>
      </c>
    </row>
    <row r="109" spans="2:18" x14ac:dyDescent="0.25">
      <c r="B109" s="44">
        <v>45678</v>
      </c>
      <c r="C109" s="34" t="s">
        <v>724</v>
      </c>
      <c r="D109" s="35" t="s">
        <v>344</v>
      </c>
      <c r="E109" s="36" t="s">
        <v>20</v>
      </c>
      <c r="F109" s="35" t="s">
        <v>345</v>
      </c>
      <c r="G109" s="45">
        <v>45679</v>
      </c>
      <c r="H109" s="46">
        <v>83100150</v>
      </c>
      <c r="I109" s="26">
        <v>0</v>
      </c>
      <c r="J109" s="24">
        <v>0</v>
      </c>
      <c r="K109" s="25">
        <v>0</v>
      </c>
      <c r="L109" s="47">
        <f t="shared" si="4"/>
        <v>83100150</v>
      </c>
      <c r="M109" s="45">
        <v>46022</v>
      </c>
      <c r="N109" s="48" t="s">
        <v>346</v>
      </c>
      <c r="O109" s="49" t="s">
        <v>21</v>
      </c>
      <c r="P109" s="50">
        <v>2.6239067055393587E-2</v>
      </c>
      <c r="Q109" s="51" t="s">
        <v>114</v>
      </c>
      <c r="R109" s="51" t="s">
        <v>115</v>
      </c>
    </row>
    <row r="110" spans="2:18" x14ac:dyDescent="0.25">
      <c r="B110" s="44">
        <v>45678</v>
      </c>
      <c r="C110" s="34" t="s">
        <v>725</v>
      </c>
      <c r="D110" s="35" t="s">
        <v>347</v>
      </c>
      <c r="E110" s="36" t="s">
        <v>59</v>
      </c>
      <c r="F110" s="35" t="s">
        <v>348</v>
      </c>
      <c r="G110" s="45">
        <v>45679</v>
      </c>
      <c r="H110" s="46">
        <v>41808150</v>
      </c>
      <c r="I110" s="26">
        <v>0</v>
      </c>
      <c r="J110" s="24">
        <v>0</v>
      </c>
      <c r="K110" s="25">
        <v>0</v>
      </c>
      <c r="L110" s="47">
        <f t="shared" si="4"/>
        <v>41808150</v>
      </c>
      <c r="M110" s="45">
        <v>45952</v>
      </c>
      <c r="N110" s="48" t="s">
        <v>349</v>
      </c>
      <c r="O110" s="49" t="s">
        <v>21</v>
      </c>
      <c r="P110" s="50">
        <v>3.2967032967032968E-2</v>
      </c>
      <c r="Q110" s="51" t="s">
        <v>350</v>
      </c>
      <c r="R110" s="51" t="s">
        <v>351</v>
      </c>
    </row>
    <row r="111" spans="2:18" x14ac:dyDescent="0.25">
      <c r="B111" s="44">
        <v>45678</v>
      </c>
      <c r="C111" s="34" t="s">
        <v>726</v>
      </c>
      <c r="D111" s="35" t="s">
        <v>352</v>
      </c>
      <c r="E111" s="36" t="s">
        <v>20</v>
      </c>
      <c r="F111" s="35" t="s">
        <v>353</v>
      </c>
      <c r="G111" s="45">
        <v>45679</v>
      </c>
      <c r="H111" s="46">
        <v>59460480</v>
      </c>
      <c r="I111" s="26">
        <v>0</v>
      </c>
      <c r="J111" s="24">
        <v>0</v>
      </c>
      <c r="K111" s="25">
        <v>0</v>
      </c>
      <c r="L111" s="47">
        <f t="shared" si="4"/>
        <v>59460480</v>
      </c>
      <c r="M111" s="45">
        <v>45951</v>
      </c>
      <c r="N111" s="48" t="s">
        <v>354</v>
      </c>
      <c r="O111" s="49" t="s">
        <v>21</v>
      </c>
      <c r="P111" s="50">
        <v>3.3088235294117647E-2</v>
      </c>
      <c r="Q111" s="51" t="s">
        <v>350</v>
      </c>
      <c r="R111" s="51" t="s">
        <v>351</v>
      </c>
    </row>
    <row r="112" spans="2:18" x14ac:dyDescent="0.25">
      <c r="B112" s="44">
        <v>45684</v>
      </c>
      <c r="C112" s="34" t="s">
        <v>727</v>
      </c>
      <c r="D112" s="35" t="s">
        <v>355</v>
      </c>
      <c r="E112" s="36" t="s">
        <v>20</v>
      </c>
      <c r="F112" s="35" t="s">
        <v>356</v>
      </c>
      <c r="G112" s="45">
        <v>45685</v>
      </c>
      <c r="H112" s="46">
        <v>27872100</v>
      </c>
      <c r="I112" s="26">
        <v>0</v>
      </c>
      <c r="J112" s="24">
        <v>0</v>
      </c>
      <c r="K112" s="25">
        <v>0</v>
      </c>
      <c r="L112" s="47">
        <f t="shared" si="4"/>
        <v>27872100</v>
      </c>
      <c r="M112" s="45">
        <v>45865</v>
      </c>
      <c r="N112" s="48" t="s">
        <v>357</v>
      </c>
      <c r="O112" s="49" t="s">
        <v>21</v>
      </c>
      <c r="P112" s="50">
        <v>1.6666666666666666E-2</v>
      </c>
      <c r="Q112" s="51" t="s">
        <v>33</v>
      </c>
      <c r="R112" s="51" t="s">
        <v>34</v>
      </c>
    </row>
    <row r="113" spans="2:18" x14ac:dyDescent="0.25">
      <c r="B113" s="44">
        <v>45679</v>
      </c>
      <c r="C113" s="34" t="s">
        <v>728</v>
      </c>
      <c r="D113" s="35" t="s">
        <v>358</v>
      </c>
      <c r="E113" s="36" t="s">
        <v>20</v>
      </c>
      <c r="F113" s="35" t="s">
        <v>359</v>
      </c>
      <c r="G113" s="45">
        <v>45681</v>
      </c>
      <c r="H113" s="46">
        <v>97444400</v>
      </c>
      <c r="I113" s="26">
        <v>0</v>
      </c>
      <c r="J113" s="24">
        <v>0</v>
      </c>
      <c r="K113" s="25">
        <v>0</v>
      </c>
      <c r="L113" s="47">
        <f t="shared" si="4"/>
        <v>97444400</v>
      </c>
      <c r="M113" s="45">
        <v>46022</v>
      </c>
      <c r="N113" s="48" t="s">
        <v>360</v>
      </c>
      <c r="O113" s="49" t="s">
        <v>21</v>
      </c>
      <c r="P113" s="50">
        <v>2.0527859237536656E-2</v>
      </c>
      <c r="Q113" s="51" t="s">
        <v>77</v>
      </c>
      <c r="R113" s="51" t="s">
        <v>78</v>
      </c>
    </row>
    <row r="114" spans="2:18" x14ac:dyDescent="0.25">
      <c r="B114" s="44">
        <v>45680</v>
      </c>
      <c r="C114" s="34" t="s">
        <v>729</v>
      </c>
      <c r="D114" s="35" t="s">
        <v>361</v>
      </c>
      <c r="E114" s="36" t="s">
        <v>20</v>
      </c>
      <c r="F114" s="35" t="s">
        <v>362</v>
      </c>
      <c r="G114" s="45">
        <v>45684</v>
      </c>
      <c r="H114" s="46">
        <v>122031624</v>
      </c>
      <c r="I114" s="26">
        <v>0</v>
      </c>
      <c r="J114" s="24">
        <v>0</v>
      </c>
      <c r="K114" s="25">
        <v>0</v>
      </c>
      <c r="L114" s="47">
        <f t="shared" si="4"/>
        <v>122031624</v>
      </c>
      <c r="M114" s="45">
        <v>46022</v>
      </c>
      <c r="N114" s="48" t="s">
        <v>363</v>
      </c>
      <c r="O114" s="49" t="s">
        <v>21</v>
      </c>
      <c r="P114" s="50">
        <v>1.1834319526627219E-2</v>
      </c>
      <c r="Q114" s="51" t="s">
        <v>364</v>
      </c>
      <c r="R114" s="51" t="s">
        <v>365</v>
      </c>
    </row>
    <row r="115" spans="2:18" x14ac:dyDescent="0.25">
      <c r="B115" s="44">
        <v>45679</v>
      </c>
      <c r="C115" s="34" t="s">
        <v>730</v>
      </c>
      <c r="D115" s="35" t="s">
        <v>366</v>
      </c>
      <c r="E115" s="36" t="s">
        <v>20</v>
      </c>
      <c r="F115" s="35" t="s">
        <v>367</v>
      </c>
      <c r="G115" s="45">
        <v>45681</v>
      </c>
      <c r="H115" s="46">
        <v>87864333</v>
      </c>
      <c r="I115" s="26">
        <v>0</v>
      </c>
      <c r="J115" s="24">
        <v>0</v>
      </c>
      <c r="K115" s="25">
        <v>0</v>
      </c>
      <c r="L115" s="47">
        <f t="shared" si="4"/>
        <v>87864333</v>
      </c>
      <c r="M115" s="45">
        <v>46022</v>
      </c>
      <c r="N115" s="48" t="s">
        <v>368</v>
      </c>
      <c r="O115" s="49" t="s">
        <v>21</v>
      </c>
      <c r="P115" s="50">
        <v>2.0527859237536656E-2</v>
      </c>
      <c r="Q115" s="51" t="s">
        <v>28</v>
      </c>
      <c r="R115" s="51" t="s">
        <v>29</v>
      </c>
    </row>
    <row r="116" spans="2:18" x14ac:dyDescent="0.25">
      <c r="B116" s="44">
        <v>45679</v>
      </c>
      <c r="C116" s="34" t="s">
        <v>731</v>
      </c>
      <c r="D116" s="35" t="s">
        <v>369</v>
      </c>
      <c r="E116" s="36" t="s">
        <v>20</v>
      </c>
      <c r="F116" s="35" t="s">
        <v>370</v>
      </c>
      <c r="G116" s="45">
        <v>45684</v>
      </c>
      <c r="H116" s="46">
        <v>90702351</v>
      </c>
      <c r="I116" s="26">
        <v>0</v>
      </c>
      <c r="J116" s="24">
        <v>0</v>
      </c>
      <c r="K116" s="25">
        <v>0</v>
      </c>
      <c r="L116" s="47">
        <f t="shared" si="4"/>
        <v>90702351</v>
      </c>
      <c r="M116" s="45">
        <v>46022</v>
      </c>
      <c r="N116" s="48" t="s">
        <v>371</v>
      </c>
      <c r="O116" s="49" t="s">
        <v>21</v>
      </c>
      <c r="P116" s="50">
        <v>1.1834319526627219E-2</v>
      </c>
      <c r="Q116" s="51" t="s">
        <v>28</v>
      </c>
      <c r="R116" s="51" t="s">
        <v>29</v>
      </c>
    </row>
    <row r="117" spans="2:18" x14ac:dyDescent="0.25">
      <c r="B117" s="44">
        <v>45679</v>
      </c>
      <c r="C117" s="34" t="s">
        <v>732</v>
      </c>
      <c r="D117" s="35" t="s">
        <v>372</v>
      </c>
      <c r="E117" s="36" t="s">
        <v>20</v>
      </c>
      <c r="F117" s="35" t="s">
        <v>373</v>
      </c>
      <c r="G117" s="45">
        <v>45687</v>
      </c>
      <c r="H117" s="46">
        <v>99720180</v>
      </c>
      <c r="I117" s="26">
        <v>0</v>
      </c>
      <c r="J117" s="24">
        <v>0</v>
      </c>
      <c r="K117" s="25">
        <v>0</v>
      </c>
      <c r="L117" s="47">
        <f t="shared" si="4"/>
        <v>99720180</v>
      </c>
      <c r="M117" s="45">
        <v>46022</v>
      </c>
      <c r="N117" s="48" t="s">
        <v>374</v>
      </c>
      <c r="O117" s="49" t="s">
        <v>21</v>
      </c>
      <c r="P117" s="50">
        <v>2.9850746268656717E-3</v>
      </c>
      <c r="Q117" s="51" t="s">
        <v>28</v>
      </c>
      <c r="R117" s="51" t="s">
        <v>29</v>
      </c>
    </row>
    <row r="118" spans="2:18" x14ac:dyDescent="0.25">
      <c r="B118" s="44">
        <v>45680</v>
      </c>
      <c r="C118" s="34" t="s">
        <v>733</v>
      </c>
      <c r="D118" s="35" t="s">
        <v>375</v>
      </c>
      <c r="E118" s="36" t="s">
        <v>20</v>
      </c>
      <c r="F118" s="35" t="s">
        <v>376</v>
      </c>
      <c r="G118" s="45">
        <v>45684</v>
      </c>
      <c r="H118" s="46">
        <v>102773333</v>
      </c>
      <c r="I118" s="26">
        <v>0</v>
      </c>
      <c r="J118" s="24">
        <v>0</v>
      </c>
      <c r="K118" s="25">
        <v>0</v>
      </c>
      <c r="L118" s="47">
        <f t="shared" si="4"/>
        <v>102773333</v>
      </c>
      <c r="M118" s="45">
        <v>46015</v>
      </c>
      <c r="N118" s="48" t="s">
        <v>377</v>
      </c>
      <c r="O118" s="49" t="s">
        <v>21</v>
      </c>
      <c r="P118" s="50">
        <v>1.2084592145015106E-2</v>
      </c>
      <c r="Q118" s="51" t="s">
        <v>28</v>
      </c>
      <c r="R118" s="51" t="s">
        <v>29</v>
      </c>
    </row>
    <row r="119" spans="2:18" x14ac:dyDescent="0.25">
      <c r="B119" s="44">
        <v>45685</v>
      </c>
      <c r="C119" s="34" t="s">
        <v>734</v>
      </c>
      <c r="D119" s="35" t="s">
        <v>378</v>
      </c>
      <c r="E119" s="36" t="s">
        <v>20</v>
      </c>
      <c r="F119" s="35" t="s">
        <v>379</v>
      </c>
      <c r="G119" s="45">
        <v>45691</v>
      </c>
      <c r="H119" s="46">
        <v>84514667</v>
      </c>
      <c r="I119" s="26">
        <v>0</v>
      </c>
      <c r="J119" s="24">
        <v>0</v>
      </c>
      <c r="K119" s="25">
        <v>0</v>
      </c>
      <c r="L119" s="47">
        <f t="shared" si="4"/>
        <v>84514667</v>
      </c>
      <c r="M119" s="45">
        <v>46022</v>
      </c>
      <c r="N119" s="48" t="s">
        <v>380</v>
      </c>
      <c r="O119" s="49" t="s">
        <v>21</v>
      </c>
      <c r="P119" s="50">
        <v>0</v>
      </c>
      <c r="Q119" s="51" t="s">
        <v>28</v>
      </c>
      <c r="R119" s="51" t="s">
        <v>29</v>
      </c>
    </row>
    <row r="120" spans="2:18" x14ac:dyDescent="0.25">
      <c r="B120" s="44">
        <v>45679</v>
      </c>
      <c r="C120" s="34" t="s">
        <v>735</v>
      </c>
      <c r="D120" s="35" t="s">
        <v>381</v>
      </c>
      <c r="E120" s="36" t="s">
        <v>20</v>
      </c>
      <c r="F120" s="35" t="s">
        <v>382</v>
      </c>
      <c r="G120" s="45">
        <v>45684</v>
      </c>
      <c r="H120" s="46">
        <v>87864333</v>
      </c>
      <c r="I120" s="26">
        <v>0</v>
      </c>
      <c r="J120" s="24">
        <v>0</v>
      </c>
      <c r="K120" s="25">
        <v>0</v>
      </c>
      <c r="L120" s="47">
        <f t="shared" si="4"/>
        <v>87864333</v>
      </c>
      <c r="M120" s="45">
        <v>46022</v>
      </c>
      <c r="N120" s="48" t="s">
        <v>383</v>
      </c>
      <c r="O120" s="49" t="s">
        <v>21</v>
      </c>
      <c r="P120" s="50">
        <v>1.1834319526627219E-2</v>
      </c>
      <c r="Q120" s="51" t="s">
        <v>28</v>
      </c>
      <c r="R120" s="51" t="s">
        <v>29</v>
      </c>
    </row>
    <row r="121" spans="2:18" x14ac:dyDescent="0.25">
      <c r="B121" s="44">
        <v>45680</v>
      </c>
      <c r="C121" s="34" t="s">
        <v>736</v>
      </c>
      <c r="D121" s="35" t="s">
        <v>384</v>
      </c>
      <c r="E121" s="36" t="s">
        <v>20</v>
      </c>
      <c r="F121" s="35" t="s">
        <v>385</v>
      </c>
      <c r="G121" s="45">
        <v>45684</v>
      </c>
      <c r="H121" s="46">
        <v>82500000</v>
      </c>
      <c r="I121" s="26">
        <v>0</v>
      </c>
      <c r="J121" s="24">
        <v>0</v>
      </c>
      <c r="K121" s="25">
        <v>0</v>
      </c>
      <c r="L121" s="47">
        <f t="shared" si="4"/>
        <v>82500000</v>
      </c>
      <c r="M121" s="45">
        <v>46017</v>
      </c>
      <c r="N121" s="48" t="s">
        <v>386</v>
      </c>
      <c r="O121" s="49" t="s">
        <v>21</v>
      </c>
      <c r="P121" s="50">
        <v>1.2012012012012012E-2</v>
      </c>
      <c r="Q121" s="51" t="s">
        <v>208</v>
      </c>
      <c r="R121" s="51" t="s">
        <v>209</v>
      </c>
    </row>
    <row r="122" spans="2:18" x14ac:dyDescent="0.25">
      <c r="B122" s="44">
        <v>45680</v>
      </c>
      <c r="C122" s="34" t="s">
        <v>737</v>
      </c>
      <c r="D122" s="35" t="s">
        <v>387</v>
      </c>
      <c r="E122" s="36" t="s">
        <v>20</v>
      </c>
      <c r="F122" s="35" t="s">
        <v>388</v>
      </c>
      <c r="G122" s="45">
        <v>45684</v>
      </c>
      <c r="H122" s="46">
        <v>74325600</v>
      </c>
      <c r="I122" s="26">
        <v>0</v>
      </c>
      <c r="J122" s="24">
        <v>0</v>
      </c>
      <c r="K122" s="25">
        <v>0</v>
      </c>
      <c r="L122" s="47">
        <f t="shared" si="4"/>
        <v>74325600</v>
      </c>
      <c r="M122" s="45">
        <v>45926</v>
      </c>
      <c r="N122" s="48" t="s">
        <v>389</v>
      </c>
      <c r="O122" s="49" t="s">
        <v>21</v>
      </c>
      <c r="P122" s="50">
        <v>1.6528925619834711E-2</v>
      </c>
      <c r="Q122" s="51" t="s">
        <v>208</v>
      </c>
      <c r="R122" s="51" t="s">
        <v>209</v>
      </c>
    </row>
    <row r="123" spans="2:18" x14ac:dyDescent="0.25">
      <c r="B123" s="44">
        <v>45681</v>
      </c>
      <c r="C123" s="34" t="s">
        <v>738</v>
      </c>
      <c r="D123" s="35" t="s">
        <v>390</v>
      </c>
      <c r="E123" s="36" t="s">
        <v>20</v>
      </c>
      <c r="F123" s="35" t="s">
        <v>391</v>
      </c>
      <c r="G123" s="45">
        <v>45685</v>
      </c>
      <c r="H123" s="46">
        <v>60038568</v>
      </c>
      <c r="I123" s="26">
        <v>0</v>
      </c>
      <c r="J123" s="24">
        <v>0</v>
      </c>
      <c r="K123" s="25">
        <v>0</v>
      </c>
      <c r="L123" s="47">
        <f t="shared" si="4"/>
        <v>60038568</v>
      </c>
      <c r="M123" s="45">
        <v>45927</v>
      </c>
      <c r="N123" s="48" t="s">
        <v>392</v>
      </c>
      <c r="O123" s="49" t="s">
        <v>21</v>
      </c>
      <c r="P123" s="50">
        <v>1.2396694214876033E-2</v>
      </c>
      <c r="Q123" s="51" t="s">
        <v>208</v>
      </c>
      <c r="R123" s="51" t="s">
        <v>209</v>
      </c>
    </row>
    <row r="124" spans="2:18" x14ac:dyDescent="0.25">
      <c r="B124" s="44">
        <v>45680</v>
      </c>
      <c r="C124" s="34" t="s">
        <v>739</v>
      </c>
      <c r="D124" s="35" t="s">
        <v>393</v>
      </c>
      <c r="E124" s="36" t="s">
        <v>20</v>
      </c>
      <c r="F124" s="35" t="s">
        <v>394</v>
      </c>
      <c r="G124" s="45">
        <v>45685</v>
      </c>
      <c r="H124" s="46">
        <v>61756312</v>
      </c>
      <c r="I124" s="26">
        <v>0</v>
      </c>
      <c r="J124" s="24">
        <v>0</v>
      </c>
      <c r="K124" s="25">
        <v>0</v>
      </c>
      <c r="L124" s="47">
        <f t="shared" si="4"/>
        <v>61756312</v>
      </c>
      <c r="M124" s="45">
        <v>45927</v>
      </c>
      <c r="N124" s="48" t="s">
        <v>395</v>
      </c>
      <c r="O124" s="49" t="s">
        <v>21</v>
      </c>
      <c r="P124" s="50">
        <v>1.2396694214876033E-2</v>
      </c>
      <c r="Q124" s="51" t="s">
        <v>208</v>
      </c>
      <c r="R124" s="51" t="s">
        <v>209</v>
      </c>
    </row>
    <row r="125" spans="2:18" x14ac:dyDescent="0.25">
      <c r="B125" s="44">
        <v>45680</v>
      </c>
      <c r="C125" s="34" t="s">
        <v>740</v>
      </c>
      <c r="D125" s="35" t="s">
        <v>396</v>
      </c>
      <c r="E125" s="36" t="s">
        <v>20</v>
      </c>
      <c r="F125" s="35" t="s">
        <v>397</v>
      </c>
      <c r="G125" s="45">
        <v>45684</v>
      </c>
      <c r="H125" s="46">
        <v>73600000</v>
      </c>
      <c r="I125" s="26">
        <v>0</v>
      </c>
      <c r="J125" s="24">
        <v>0</v>
      </c>
      <c r="K125" s="25">
        <v>0</v>
      </c>
      <c r="L125" s="47">
        <f t="shared" si="4"/>
        <v>73600000</v>
      </c>
      <c r="M125" s="45">
        <v>45926</v>
      </c>
      <c r="N125" s="48" t="s">
        <v>398</v>
      </c>
      <c r="O125" s="49" t="s">
        <v>21</v>
      </c>
      <c r="P125" s="50">
        <v>1.6528925619834711E-2</v>
      </c>
      <c r="Q125" s="51" t="s">
        <v>208</v>
      </c>
      <c r="R125" s="51" t="s">
        <v>209</v>
      </c>
    </row>
    <row r="126" spans="2:18" x14ac:dyDescent="0.25">
      <c r="B126" s="44">
        <v>45680</v>
      </c>
      <c r="C126" s="34" t="s">
        <v>741</v>
      </c>
      <c r="D126" s="35" t="s">
        <v>399</v>
      </c>
      <c r="E126" s="36" t="s">
        <v>20</v>
      </c>
      <c r="F126" s="35" t="s">
        <v>400</v>
      </c>
      <c r="G126" s="45">
        <v>45684</v>
      </c>
      <c r="H126" s="46">
        <v>45421200</v>
      </c>
      <c r="I126" s="26">
        <v>0</v>
      </c>
      <c r="J126" s="24">
        <v>0</v>
      </c>
      <c r="K126" s="25">
        <v>0</v>
      </c>
      <c r="L126" s="47">
        <f t="shared" si="4"/>
        <v>45421200</v>
      </c>
      <c r="M126" s="45">
        <v>45926</v>
      </c>
      <c r="N126" s="48" t="s">
        <v>401</v>
      </c>
      <c r="O126" s="49" t="s">
        <v>21</v>
      </c>
      <c r="P126" s="50">
        <v>1.6528925619834711E-2</v>
      </c>
      <c r="Q126" s="51" t="s">
        <v>208</v>
      </c>
      <c r="R126" s="51" t="s">
        <v>209</v>
      </c>
    </row>
    <row r="127" spans="2:18" x14ac:dyDescent="0.25">
      <c r="B127" s="44">
        <v>45681</v>
      </c>
      <c r="C127" s="34" t="s">
        <v>742</v>
      </c>
      <c r="D127" s="35" t="s">
        <v>402</v>
      </c>
      <c r="E127" s="36" t="s">
        <v>20</v>
      </c>
      <c r="F127" s="35" t="s">
        <v>403</v>
      </c>
      <c r="G127" s="45">
        <v>45684</v>
      </c>
      <c r="H127" s="46">
        <v>68000000</v>
      </c>
      <c r="I127" s="26">
        <v>0</v>
      </c>
      <c r="J127" s="24">
        <v>0</v>
      </c>
      <c r="K127" s="25">
        <v>0</v>
      </c>
      <c r="L127" s="47">
        <f t="shared" si="4"/>
        <v>68000000</v>
      </c>
      <c r="M127" s="45">
        <v>45926</v>
      </c>
      <c r="N127" s="48" t="s">
        <v>404</v>
      </c>
      <c r="O127" s="49" t="s">
        <v>21</v>
      </c>
      <c r="P127" s="50">
        <v>1.6528925619834711E-2</v>
      </c>
      <c r="Q127" s="51" t="s">
        <v>208</v>
      </c>
      <c r="R127" s="51" t="s">
        <v>209</v>
      </c>
    </row>
    <row r="128" spans="2:18" x14ac:dyDescent="0.25">
      <c r="B128" s="44">
        <v>45680</v>
      </c>
      <c r="C128" s="34" t="s">
        <v>743</v>
      </c>
      <c r="D128" s="35" t="s">
        <v>405</v>
      </c>
      <c r="E128" s="36" t="s">
        <v>59</v>
      </c>
      <c r="F128" s="35" t="s">
        <v>406</v>
      </c>
      <c r="G128" s="45">
        <v>45684</v>
      </c>
      <c r="H128" s="46">
        <v>34685280</v>
      </c>
      <c r="I128" s="26">
        <v>0</v>
      </c>
      <c r="J128" s="24">
        <v>0</v>
      </c>
      <c r="K128" s="25">
        <v>0</v>
      </c>
      <c r="L128" s="47">
        <f t="shared" si="4"/>
        <v>34685280</v>
      </c>
      <c r="M128" s="45">
        <v>45926</v>
      </c>
      <c r="N128" s="48" t="s">
        <v>407</v>
      </c>
      <c r="O128" s="49" t="s">
        <v>21</v>
      </c>
      <c r="P128" s="50">
        <v>1.6528925619834711E-2</v>
      </c>
      <c r="Q128" s="51" t="s">
        <v>208</v>
      </c>
      <c r="R128" s="51" t="s">
        <v>209</v>
      </c>
    </row>
    <row r="129" spans="2:18" x14ac:dyDescent="0.25">
      <c r="B129" s="44">
        <v>45679</v>
      </c>
      <c r="C129" s="34" t="s">
        <v>744</v>
      </c>
      <c r="D129" s="35" t="s">
        <v>408</v>
      </c>
      <c r="E129" s="36" t="s">
        <v>20</v>
      </c>
      <c r="F129" s="35" t="s">
        <v>409</v>
      </c>
      <c r="G129" s="45">
        <v>45685</v>
      </c>
      <c r="H129" s="46">
        <v>55331280</v>
      </c>
      <c r="I129" s="26">
        <v>0</v>
      </c>
      <c r="J129" s="24">
        <v>0</v>
      </c>
      <c r="K129" s="25">
        <v>0</v>
      </c>
      <c r="L129" s="47">
        <f t="shared" si="4"/>
        <v>55331280</v>
      </c>
      <c r="M129" s="45">
        <v>45927</v>
      </c>
      <c r="N129" s="48" t="s">
        <v>410</v>
      </c>
      <c r="O129" s="49" t="s">
        <v>21</v>
      </c>
      <c r="P129" s="50">
        <v>1.2396694214876033E-2</v>
      </c>
      <c r="Q129" s="51" t="s">
        <v>172</v>
      </c>
      <c r="R129" s="51" t="s">
        <v>173</v>
      </c>
    </row>
    <row r="130" spans="2:18" x14ac:dyDescent="0.25">
      <c r="B130" s="44">
        <v>45679</v>
      </c>
      <c r="C130" s="34" t="s">
        <v>745</v>
      </c>
      <c r="D130" s="35" t="s">
        <v>411</v>
      </c>
      <c r="E130" s="36" t="s">
        <v>20</v>
      </c>
      <c r="F130" s="35" t="s">
        <v>412</v>
      </c>
      <c r="G130" s="45">
        <v>45681</v>
      </c>
      <c r="H130" s="46">
        <v>106843050</v>
      </c>
      <c r="I130" s="26">
        <v>0</v>
      </c>
      <c r="J130" s="24">
        <v>0</v>
      </c>
      <c r="K130" s="25">
        <v>0</v>
      </c>
      <c r="L130" s="47">
        <f t="shared" si="4"/>
        <v>106843050</v>
      </c>
      <c r="M130" s="45">
        <v>46022</v>
      </c>
      <c r="N130" s="48" t="s">
        <v>413</v>
      </c>
      <c r="O130" s="49" t="s">
        <v>21</v>
      </c>
      <c r="P130" s="50">
        <v>2.0527859237536656E-2</v>
      </c>
      <c r="Q130" s="51" t="s">
        <v>114</v>
      </c>
      <c r="R130" s="51" t="s">
        <v>115</v>
      </c>
    </row>
    <row r="131" spans="2:18" x14ac:dyDescent="0.25">
      <c r="B131" s="44">
        <v>45680</v>
      </c>
      <c r="C131" s="34" t="s">
        <v>746</v>
      </c>
      <c r="D131" s="35" t="s">
        <v>414</v>
      </c>
      <c r="E131" s="36" t="s">
        <v>20</v>
      </c>
      <c r="F131" s="35" t="s">
        <v>415</v>
      </c>
      <c r="G131" s="45">
        <v>45681</v>
      </c>
      <c r="H131" s="46">
        <v>70897497</v>
      </c>
      <c r="I131" s="26">
        <v>0</v>
      </c>
      <c r="J131" s="24">
        <v>0</v>
      </c>
      <c r="K131" s="25">
        <v>0</v>
      </c>
      <c r="L131" s="47">
        <f t="shared" si="4"/>
        <v>70897497</v>
      </c>
      <c r="M131" s="45">
        <v>46014</v>
      </c>
      <c r="N131" s="48" t="s">
        <v>416</v>
      </c>
      <c r="O131" s="49" t="s">
        <v>21</v>
      </c>
      <c r="P131" s="50">
        <v>2.1021021021021023E-2</v>
      </c>
      <c r="Q131" s="51" t="s">
        <v>278</v>
      </c>
      <c r="R131" s="51" t="s">
        <v>279</v>
      </c>
    </row>
    <row r="132" spans="2:18" x14ac:dyDescent="0.25">
      <c r="B132" s="44">
        <v>45680</v>
      </c>
      <c r="C132" s="34" t="s">
        <v>747</v>
      </c>
      <c r="D132" s="35" t="s">
        <v>417</v>
      </c>
      <c r="E132" s="36" t="s">
        <v>20</v>
      </c>
      <c r="F132" s="35" t="s">
        <v>418</v>
      </c>
      <c r="G132" s="45">
        <v>45681</v>
      </c>
      <c r="H132" s="46">
        <v>79549210</v>
      </c>
      <c r="I132" s="26">
        <v>0</v>
      </c>
      <c r="J132" s="24">
        <v>0</v>
      </c>
      <c r="K132" s="25">
        <v>0</v>
      </c>
      <c r="L132" s="47">
        <f t="shared" si="4"/>
        <v>79549210</v>
      </c>
      <c r="M132" s="45">
        <v>45984</v>
      </c>
      <c r="N132" s="48" t="s">
        <v>419</v>
      </c>
      <c r="O132" s="49" t="s">
        <v>21</v>
      </c>
      <c r="P132" s="50">
        <v>2.3102310231023101E-2</v>
      </c>
      <c r="Q132" s="51" t="s">
        <v>278</v>
      </c>
      <c r="R132" s="51" t="s">
        <v>279</v>
      </c>
    </row>
    <row r="133" spans="2:18" x14ac:dyDescent="0.25">
      <c r="B133" s="44">
        <v>45680</v>
      </c>
      <c r="C133" s="34" t="s">
        <v>748</v>
      </c>
      <c r="D133" s="35" t="s">
        <v>420</v>
      </c>
      <c r="E133" s="36" t="s">
        <v>59</v>
      </c>
      <c r="F133" s="35" t="s">
        <v>421</v>
      </c>
      <c r="G133" s="45">
        <v>45691</v>
      </c>
      <c r="H133" s="46">
        <v>12950000</v>
      </c>
      <c r="I133" s="26">
        <v>0</v>
      </c>
      <c r="J133" s="24">
        <v>0</v>
      </c>
      <c r="K133" s="25">
        <v>0</v>
      </c>
      <c r="L133" s="47">
        <f t="shared" si="4"/>
        <v>12950000</v>
      </c>
      <c r="M133" s="45">
        <v>45794</v>
      </c>
      <c r="N133" s="48" t="s">
        <v>422</v>
      </c>
      <c r="O133" s="49" t="s">
        <v>21</v>
      </c>
      <c r="P133" s="50">
        <v>0</v>
      </c>
      <c r="Q133" s="51" t="s">
        <v>127</v>
      </c>
      <c r="R133" s="51" t="s">
        <v>128</v>
      </c>
    </row>
    <row r="134" spans="2:18" x14ac:dyDescent="0.25">
      <c r="B134" s="44">
        <v>45684</v>
      </c>
      <c r="C134" s="34" t="s">
        <v>749</v>
      </c>
      <c r="D134" s="35" t="s">
        <v>423</v>
      </c>
      <c r="E134" s="36" t="s">
        <v>20</v>
      </c>
      <c r="F134" s="35" t="s">
        <v>424</v>
      </c>
      <c r="G134" s="45">
        <v>45686</v>
      </c>
      <c r="H134" s="46">
        <v>42685605</v>
      </c>
      <c r="I134" s="26">
        <v>0</v>
      </c>
      <c r="J134" s="24">
        <v>0</v>
      </c>
      <c r="K134" s="25">
        <v>0</v>
      </c>
      <c r="L134" s="47">
        <f t="shared" si="4"/>
        <v>42685605</v>
      </c>
      <c r="M134" s="45">
        <v>45836</v>
      </c>
      <c r="N134" s="48" t="s">
        <v>425</v>
      </c>
      <c r="O134" s="49" t="s">
        <v>21</v>
      </c>
      <c r="P134" s="50">
        <v>1.3333333333333334E-2</v>
      </c>
      <c r="Q134" s="51" t="s">
        <v>28</v>
      </c>
      <c r="R134" s="51" t="s">
        <v>29</v>
      </c>
    </row>
    <row r="135" spans="2:18" x14ac:dyDescent="0.25">
      <c r="B135" s="44">
        <v>45681</v>
      </c>
      <c r="C135" s="34" t="s">
        <v>750</v>
      </c>
      <c r="D135" s="35" t="s">
        <v>426</v>
      </c>
      <c r="E135" s="36" t="s">
        <v>20</v>
      </c>
      <c r="F135" s="35" t="s">
        <v>427</v>
      </c>
      <c r="G135" s="45">
        <v>45684</v>
      </c>
      <c r="H135" s="46">
        <v>39898395</v>
      </c>
      <c r="I135" s="26">
        <v>0</v>
      </c>
      <c r="J135" s="24">
        <v>0</v>
      </c>
      <c r="K135" s="25">
        <v>0</v>
      </c>
      <c r="L135" s="47">
        <f t="shared" si="4"/>
        <v>39898395</v>
      </c>
      <c r="M135" s="45">
        <v>45834</v>
      </c>
      <c r="N135" s="48" t="s">
        <v>428</v>
      </c>
      <c r="O135" s="49" t="s">
        <v>21</v>
      </c>
      <c r="P135" s="50">
        <v>2.6666666666666668E-2</v>
      </c>
      <c r="Q135" s="51" t="s">
        <v>28</v>
      </c>
      <c r="R135" s="51" t="s">
        <v>29</v>
      </c>
    </row>
    <row r="136" spans="2:18" x14ac:dyDescent="0.25">
      <c r="B136" s="44">
        <v>45680</v>
      </c>
      <c r="C136" s="34" t="s">
        <v>751</v>
      </c>
      <c r="D136" s="35" t="s">
        <v>429</v>
      </c>
      <c r="E136" s="36" t="s">
        <v>20</v>
      </c>
      <c r="F136" s="35" t="s">
        <v>430</v>
      </c>
      <c r="G136" s="45">
        <v>45681</v>
      </c>
      <c r="H136" s="46">
        <v>136263600</v>
      </c>
      <c r="I136" s="26">
        <v>0</v>
      </c>
      <c r="J136" s="24">
        <v>0</v>
      </c>
      <c r="K136" s="25">
        <v>0</v>
      </c>
      <c r="L136" s="47">
        <f t="shared" si="4"/>
        <v>136263600</v>
      </c>
      <c r="M136" s="45">
        <v>46014</v>
      </c>
      <c r="N136" s="48" t="s">
        <v>431</v>
      </c>
      <c r="O136" s="49" t="s">
        <v>21</v>
      </c>
      <c r="P136" s="50">
        <v>2.1021021021021023E-2</v>
      </c>
      <c r="Q136" s="51" t="s">
        <v>278</v>
      </c>
      <c r="R136" s="51" t="s">
        <v>279</v>
      </c>
    </row>
    <row r="137" spans="2:18" x14ac:dyDescent="0.25">
      <c r="B137" s="44">
        <v>45681</v>
      </c>
      <c r="C137" s="34" t="s">
        <v>752</v>
      </c>
      <c r="D137" s="35" t="s">
        <v>432</v>
      </c>
      <c r="E137" s="36" t="s">
        <v>20</v>
      </c>
      <c r="F137" s="35" t="s">
        <v>433</v>
      </c>
      <c r="G137" s="45">
        <v>45681</v>
      </c>
      <c r="H137" s="46">
        <v>66000000</v>
      </c>
      <c r="I137" s="26">
        <v>0</v>
      </c>
      <c r="J137" s="24">
        <v>0</v>
      </c>
      <c r="K137" s="25">
        <v>0</v>
      </c>
      <c r="L137" s="47">
        <f t="shared" si="4"/>
        <v>66000000</v>
      </c>
      <c r="M137" s="45">
        <v>46014</v>
      </c>
      <c r="N137" s="48" t="s">
        <v>434</v>
      </c>
      <c r="O137" s="49" t="s">
        <v>21</v>
      </c>
      <c r="P137" s="50">
        <v>2.1021021021021023E-2</v>
      </c>
      <c r="Q137" s="51" t="s">
        <v>435</v>
      </c>
      <c r="R137" s="51" t="s">
        <v>436</v>
      </c>
    </row>
    <row r="138" spans="2:18" x14ac:dyDescent="0.25">
      <c r="B138" s="44">
        <v>45680</v>
      </c>
      <c r="C138" s="34" t="s">
        <v>753</v>
      </c>
      <c r="D138" s="35" t="s">
        <v>437</v>
      </c>
      <c r="E138" s="36" t="s">
        <v>20</v>
      </c>
      <c r="F138" s="35" t="s">
        <v>438</v>
      </c>
      <c r="G138" s="45">
        <v>45684</v>
      </c>
      <c r="H138" s="46">
        <v>34024608</v>
      </c>
      <c r="I138" s="26">
        <v>0</v>
      </c>
      <c r="J138" s="24">
        <v>0</v>
      </c>
      <c r="K138" s="25">
        <v>0</v>
      </c>
      <c r="L138" s="47">
        <f t="shared" si="4"/>
        <v>34024608</v>
      </c>
      <c r="M138" s="45">
        <v>45844</v>
      </c>
      <c r="N138" s="48" t="s">
        <v>439</v>
      </c>
      <c r="O138" s="49" t="s">
        <v>21</v>
      </c>
      <c r="P138" s="50">
        <v>2.5000000000000001E-2</v>
      </c>
      <c r="Q138" s="51" t="s">
        <v>119</v>
      </c>
      <c r="R138" s="51" t="s">
        <v>120</v>
      </c>
    </row>
    <row r="139" spans="2:18" x14ac:dyDescent="0.25">
      <c r="B139" s="44">
        <v>45680</v>
      </c>
      <c r="C139" s="34" t="s">
        <v>754</v>
      </c>
      <c r="D139" s="35" t="s">
        <v>440</v>
      </c>
      <c r="E139" s="36" t="s">
        <v>20</v>
      </c>
      <c r="F139" s="35" t="s">
        <v>441</v>
      </c>
      <c r="G139" s="45">
        <v>45681</v>
      </c>
      <c r="H139" s="46">
        <v>94971600</v>
      </c>
      <c r="I139" s="26">
        <v>0</v>
      </c>
      <c r="J139" s="24">
        <v>0</v>
      </c>
      <c r="K139" s="25">
        <v>0</v>
      </c>
      <c r="L139" s="47">
        <f t="shared" si="4"/>
        <v>94971600</v>
      </c>
      <c r="M139" s="45">
        <v>46022</v>
      </c>
      <c r="N139" s="48" t="s">
        <v>442</v>
      </c>
      <c r="O139" s="49" t="s">
        <v>21</v>
      </c>
      <c r="P139" s="50">
        <v>2.0527859237536656E-2</v>
      </c>
      <c r="Q139" s="51" t="s">
        <v>114</v>
      </c>
      <c r="R139" s="51" t="s">
        <v>115</v>
      </c>
    </row>
    <row r="140" spans="2:18" x14ac:dyDescent="0.25">
      <c r="B140" s="44">
        <v>45681</v>
      </c>
      <c r="C140" s="34" t="s">
        <v>755</v>
      </c>
      <c r="D140" s="35" t="s">
        <v>443</v>
      </c>
      <c r="E140" s="36" t="s">
        <v>20</v>
      </c>
      <c r="F140" s="35" t="s">
        <v>444</v>
      </c>
      <c r="G140" s="45">
        <v>45684</v>
      </c>
      <c r="H140" s="46">
        <v>107875350</v>
      </c>
      <c r="I140" s="26">
        <v>0</v>
      </c>
      <c r="J140" s="24">
        <v>0</v>
      </c>
      <c r="K140" s="25">
        <v>0</v>
      </c>
      <c r="L140" s="47">
        <f t="shared" si="4"/>
        <v>107875350</v>
      </c>
      <c r="M140" s="45">
        <v>46017</v>
      </c>
      <c r="N140" s="48" t="s">
        <v>445</v>
      </c>
      <c r="O140" s="49" t="s">
        <v>21</v>
      </c>
      <c r="P140" s="50">
        <v>1.2012012012012012E-2</v>
      </c>
      <c r="Q140" s="51" t="s">
        <v>446</v>
      </c>
      <c r="R140" s="51" t="s">
        <v>447</v>
      </c>
    </row>
    <row r="141" spans="2:18" x14ac:dyDescent="0.25">
      <c r="B141" s="44">
        <v>45681</v>
      </c>
      <c r="C141" s="34" t="s">
        <v>756</v>
      </c>
      <c r="D141" s="35" t="s">
        <v>448</v>
      </c>
      <c r="E141" s="36" t="s">
        <v>20</v>
      </c>
      <c r="F141" s="35" t="s">
        <v>449</v>
      </c>
      <c r="G141" s="45">
        <v>45684</v>
      </c>
      <c r="H141" s="46">
        <v>49550400</v>
      </c>
      <c r="I141" s="26">
        <v>0</v>
      </c>
      <c r="J141" s="24">
        <v>0</v>
      </c>
      <c r="K141" s="25">
        <v>0</v>
      </c>
      <c r="L141" s="47">
        <f t="shared" si="4"/>
        <v>49550400</v>
      </c>
      <c r="M141" s="45">
        <v>45864</v>
      </c>
      <c r="N141" s="48" t="s">
        <v>450</v>
      </c>
      <c r="O141" s="49" t="s">
        <v>21</v>
      </c>
      <c r="P141" s="50">
        <v>2.2222222222222223E-2</v>
      </c>
      <c r="Q141" s="51" t="s">
        <v>28</v>
      </c>
      <c r="R141" s="51" t="s">
        <v>29</v>
      </c>
    </row>
    <row r="142" spans="2:18" x14ac:dyDescent="0.25">
      <c r="B142" s="44">
        <v>45680</v>
      </c>
      <c r="C142" s="34" t="s">
        <v>757</v>
      </c>
      <c r="D142" s="35" t="s">
        <v>451</v>
      </c>
      <c r="E142" s="36" t="s">
        <v>20</v>
      </c>
      <c r="F142" s="35" t="s">
        <v>452</v>
      </c>
      <c r="G142" s="45">
        <v>45684</v>
      </c>
      <c r="H142" s="46">
        <v>60286320</v>
      </c>
      <c r="I142" s="26">
        <v>0</v>
      </c>
      <c r="J142" s="24">
        <v>0</v>
      </c>
      <c r="K142" s="25">
        <v>0</v>
      </c>
      <c r="L142" s="47">
        <f t="shared" ref="L142:L199" si="5">H142+J142-K142</f>
        <v>60286320</v>
      </c>
      <c r="M142" s="45">
        <v>45926</v>
      </c>
      <c r="N142" s="48" t="s">
        <v>453</v>
      </c>
      <c r="O142" s="49" t="s">
        <v>21</v>
      </c>
      <c r="P142" s="50">
        <v>1.6528925619834711E-2</v>
      </c>
      <c r="Q142" s="51" t="s">
        <v>446</v>
      </c>
      <c r="R142" s="51" t="s">
        <v>447</v>
      </c>
    </row>
    <row r="143" spans="2:18" x14ac:dyDescent="0.25">
      <c r="B143" s="44">
        <v>45680</v>
      </c>
      <c r="C143" s="34" t="s">
        <v>758</v>
      </c>
      <c r="D143" s="35" t="s">
        <v>454</v>
      </c>
      <c r="E143" s="36" t="s">
        <v>20</v>
      </c>
      <c r="F143" s="35" t="s">
        <v>455</v>
      </c>
      <c r="G143" s="45">
        <v>45681</v>
      </c>
      <c r="H143" s="46">
        <v>91706946</v>
      </c>
      <c r="I143" s="26">
        <v>0</v>
      </c>
      <c r="J143" s="24">
        <v>0</v>
      </c>
      <c r="K143" s="25">
        <v>0</v>
      </c>
      <c r="L143" s="47">
        <f t="shared" si="5"/>
        <v>91706946</v>
      </c>
      <c r="M143" s="45">
        <v>46022</v>
      </c>
      <c r="N143" s="48" t="s">
        <v>456</v>
      </c>
      <c r="O143" s="49" t="s">
        <v>21</v>
      </c>
      <c r="P143" s="50">
        <v>2.0527859237536656E-2</v>
      </c>
      <c r="Q143" s="51" t="s">
        <v>114</v>
      </c>
      <c r="R143" s="51" t="s">
        <v>115</v>
      </c>
    </row>
    <row r="144" spans="2:18" x14ac:dyDescent="0.25">
      <c r="B144" s="44">
        <v>45684</v>
      </c>
      <c r="C144" s="34" t="s">
        <v>759</v>
      </c>
      <c r="D144" s="35" t="s">
        <v>457</v>
      </c>
      <c r="E144" s="36" t="s">
        <v>20</v>
      </c>
      <c r="F144" s="35" t="s">
        <v>458</v>
      </c>
      <c r="G144" s="45">
        <v>45686</v>
      </c>
      <c r="H144" s="46">
        <v>60000000</v>
      </c>
      <c r="I144" s="26">
        <v>0</v>
      </c>
      <c r="J144" s="24">
        <v>0</v>
      </c>
      <c r="K144" s="25">
        <v>0</v>
      </c>
      <c r="L144" s="47">
        <f t="shared" si="5"/>
        <v>60000000</v>
      </c>
      <c r="M144" s="45">
        <v>45866</v>
      </c>
      <c r="N144" s="48" t="s">
        <v>459</v>
      </c>
      <c r="O144" s="49" t="s">
        <v>21</v>
      </c>
      <c r="P144" s="50">
        <v>1.1111111111111112E-2</v>
      </c>
      <c r="Q144" s="51" t="s">
        <v>446</v>
      </c>
      <c r="R144" s="51" t="s">
        <v>447</v>
      </c>
    </row>
    <row r="145" spans="2:18" x14ac:dyDescent="0.25">
      <c r="B145" s="44">
        <v>45681</v>
      </c>
      <c r="C145" s="34" t="s">
        <v>760</v>
      </c>
      <c r="D145" s="35" t="s">
        <v>460</v>
      </c>
      <c r="E145" s="36" t="s">
        <v>20</v>
      </c>
      <c r="F145" s="35" t="s">
        <v>461</v>
      </c>
      <c r="G145" s="45">
        <v>45684</v>
      </c>
      <c r="H145" s="46">
        <v>45421200</v>
      </c>
      <c r="I145" s="26">
        <v>0</v>
      </c>
      <c r="J145" s="24">
        <v>0</v>
      </c>
      <c r="K145" s="25">
        <v>0</v>
      </c>
      <c r="L145" s="47">
        <f t="shared" si="5"/>
        <v>45421200</v>
      </c>
      <c r="M145" s="45">
        <v>45926</v>
      </c>
      <c r="N145" s="48" t="s">
        <v>462</v>
      </c>
      <c r="O145" s="49" t="s">
        <v>21</v>
      </c>
      <c r="P145" s="50">
        <v>1.6528925619834711E-2</v>
      </c>
      <c r="Q145" s="51" t="s">
        <v>203</v>
      </c>
      <c r="R145" s="51" t="s">
        <v>204</v>
      </c>
    </row>
    <row r="146" spans="2:18" x14ac:dyDescent="0.25">
      <c r="B146" s="44">
        <v>45687</v>
      </c>
      <c r="C146" s="34" t="s">
        <v>761</v>
      </c>
      <c r="D146" s="35" t="s">
        <v>463</v>
      </c>
      <c r="E146" s="36" t="s">
        <v>20</v>
      </c>
      <c r="F146" s="35" t="s">
        <v>464</v>
      </c>
      <c r="G146" s="45">
        <v>45691</v>
      </c>
      <c r="H146" s="46">
        <v>87238967</v>
      </c>
      <c r="I146" s="26">
        <v>0</v>
      </c>
      <c r="J146" s="24">
        <v>0</v>
      </c>
      <c r="K146" s="25">
        <v>0</v>
      </c>
      <c r="L146" s="47">
        <f t="shared" si="5"/>
        <v>87238967</v>
      </c>
      <c r="M146" s="45">
        <v>46022</v>
      </c>
      <c r="N146" s="48" t="s">
        <v>465</v>
      </c>
      <c r="O146" s="49" t="s">
        <v>21</v>
      </c>
      <c r="P146" s="50">
        <v>0</v>
      </c>
      <c r="Q146" s="51" t="s">
        <v>278</v>
      </c>
      <c r="R146" s="51" t="s">
        <v>279</v>
      </c>
    </row>
    <row r="147" spans="2:18" x14ac:dyDescent="0.25">
      <c r="B147" s="44">
        <v>45684</v>
      </c>
      <c r="C147" s="34" t="s">
        <v>762</v>
      </c>
      <c r="D147" s="35" t="s">
        <v>466</v>
      </c>
      <c r="E147" s="36" t="s">
        <v>20</v>
      </c>
      <c r="F147" s="35" t="s">
        <v>467</v>
      </c>
      <c r="G147" s="45">
        <v>45684</v>
      </c>
      <c r="H147" s="46">
        <v>87776469</v>
      </c>
      <c r="I147" s="26">
        <v>0</v>
      </c>
      <c r="J147" s="24">
        <v>0</v>
      </c>
      <c r="K147" s="25">
        <v>0</v>
      </c>
      <c r="L147" s="47">
        <f t="shared" si="5"/>
        <v>87776469</v>
      </c>
      <c r="M147" s="45">
        <v>46017</v>
      </c>
      <c r="N147" s="48" t="s">
        <v>468</v>
      </c>
      <c r="O147" s="49" t="s">
        <v>21</v>
      </c>
      <c r="P147" s="50">
        <v>1.2012012012012012E-2</v>
      </c>
      <c r="Q147" s="51" t="s">
        <v>28</v>
      </c>
      <c r="R147" s="51" t="s">
        <v>29</v>
      </c>
    </row>
    <row r="148" spans="2:18" x14ac:dyDescent="0.25">
      <c r="B148" s="44">
        <v>45681</v>
      </c>
      <c r="C148" s="34" t="s">
        <v>763</v>
      </c>
      <c r="D148" s="35" t="s">
        <v>469</v>
      </c>
      <c r="E148" s="36" t="s">
        <v>20</v>
      </c>
      <c r="F148" s="35" t="s">
        <v>470</v>
      </c>
      <c r="G148" s="45">
        <v>45684</v>
      </c>
      <c r="H148" s="46">
        <v>65034900</v>
      </c>
      <c r="I148" s="26">
        <v>0</v>
      </c>
      <c r="J148" s="24">
        <v>0</v>
      </c>
      <c r="K148" s="25">
        <v>0</v>
      </c>
      <c r="L148" s="47">
        <f t="shared" si="5"/>
        <v>65034900</v>
      </c>
      <c r="M148" s="45">
        <v>45864</v>
      </c>
      <c r="N148" s="48" t="s">
        <v>471</v>
      </c>
      <c r="O148" s="49" t="s">
        <v>21</v>
      </c>
      <c r="P148" s="50">
        <v>2.2222222222222223E-2</v>
      </c>
      <c r="Q148" s="51" t="s">
        <v>203</v>
      </c>
      <c r="R148" s="51" t="s">
        <v>204</v>
      </c>
    </row>
    <row r="149" spans="2:18" x14ac:dyDescent="0.25">
      <c r="B149" s="44">
        <v>45681</v>
      </c>
      <c r="C149" s="34" t="s">
        <v>764</v>
      </c>
      <c r="D149" s="35" t="s">
        <v>472</v>
      </c>
      <c r="E149" s="36" t="s">
        <v>20</v>
      </c>
      <c r="F149" s="35" t="s">
        <v>473</v>
      </c>
      <c r="G149" s="45">
        <v>45687</v>
      </c>
      <c r="H149" s="46">
        <v>70897497</v>
      </c>
      <c r="I149" s="26">
        <v>0</v>
      </c>
      <c r="J149" s="24">
        <v>0</v>
      </c>
      <c r="K149" s="25">
        <v>0</v>
      </c>
      <c r="L149" s="47">
        <f t="shared" si="5"/>
        <v>70897497</v>
      </c>
      <c r="M149" s="45">
        <v>46020</v>
      </c>
      <c r="N149" s="48" t="s">
        <v>474</v>
      </c>
      <c r="O149" s="49" t="s">
        <v>21</v>
      </c>
      <c r="P149" s="50">
        <v>3.003003003003003E-3</v>
      </c>
      <c r="Q149" s="51" t="s">
        <v>475</v>
      </c>
      <c r="R149" s="51" t="s">
        <v>476</v>
      </c>
    </row>
    <row r="150" spans="2:18" x14ac:dyDescent="0.25">
      <c r="B150" s="44">
        <v>45681</v>
      </c>
      <c r="C150" s="34" t="s">
        <v>765</v>
      </c>
      <c r="D150" s="35" t="s">
        <v>477</v>
      </c>
      <c r="E150" s="36" t="s">
        <v>20</v>
      </c>
      <c r="F150" s="35" t="s">
        <v>478</v>
      </c>
      <c r="G150" s="45">
        <v>45691</v>
      </c>
      <c r="H150" s="46">
        <v>64560042</v>
      </c>
      <c r="I150" s="26">
        <v>0</v>
      </c>
      <c r="J150" s="24">
        <v>0</v>
      </c>
      <c r="K150" s="25">
        <v>0</v>
      </c>
      <c r="L150" s="47">
        <f t="shared" si="5"/>
        <v>64560042</v>
      </c>
      <c r="M150" s="45">
        <v>46022</v>
      </c>
      <c r="N150" s="48" t="s">
        <v>479</v>
      </c>
      <c r="O150" s="49" t="s">
        <v>21</v>
      </c>
      <c r="P150" s="50">
        <v>0</v>
      </c>
      <c r="Q150" s="51" t="s">
        <v>77</v>
      </c>
      <c r="R150" s="51" t="s">
        <v>78</v>
      </c>
    </row>
    <row r="151" spans="2:18" x14ac:dyDescent="0.25">
      <c r="B151" s="44">
        <v>45681</v>
      </c>
      <c r="C151" s="34" t="s">
        <v>766</v>
      </c>
      <c r="D151" s="35" t="s">
        <v>480</v>
      </c>
      <c r="E151" s="36" t="s">
        <v>20</v>
      </c>
      <c r="F151" s="35" t="s">
        <v>481</v>
      </c>
      <c r="G151" s="45">
        <v>45684</v>
      </c>
      <c r="H151" s="46">
        <v>69680250</v>
      </c>
      <c r="I151" s="26">
        <v>0</v>
      </c>
      <c r="J151" s="24">
        <v>0</v>
      </c>
      <c r="K151" s="25">
        <v>0</v>
      </c>
      <c r="L151" s="47">
        <f t="shared" si="5"/>
        <v>69680250</v>
      </c>
      <c r="M151" s="45">
        <v>45956</v>
      </c>
      <c r="N151" s="48" t="s">
        <v>482</v>
      </c>
      <c r="O151" s="49" t="s">
        <v>21</v>
      </c>
      <c r="P151" s="50">
        <v>1.4705882352941176E-2</v>
      </c>
      <c r="Q151" s="51" t="s">
        <v>278</v>
      </c>
      <c r="R151" s="51" t="s">
        <v>279</v>
      </c>
    </row>
    <row r="152" spans="2:18" x14ac:dyDescent="0.25">
      <c r="B152" s="44">
        <v>45684</v>
      </c>
      <c r="C152" s="34" t="s">
        <v>767</v>
      </c>
      <c r="D152" s="35" t="s">
        <v>483</v>
      </c>
      <c r="E152" s="36" t="s">
        <v>20</v>
      </c>
      <c r="F152" s="35" t="s">
        <v>484</v>
      </c>
      <c r="G152" s="45">
        <v>45685</v>
      </c>
      <c r="H152" s="46">
        <v>47692260</v>
      </c>
      <c r="I152" s="26">
        <v>0</v>
      </c>
      <c r="J152" s="24">
        <v>0</v>
      </c>
      <c r="K152" s="25">
        <v>0</v>
      </c>
      <c r="L152" s="47">
        <f t="shared" si="5"/>
        <v>47692260</v>
      </c>
      <c r="M152" s="45">
        <v>45865</v>
      </c>
      <c r="N152" s="48" t="s">
        <v>485</v>
      </c>
      <c r="O152" s="49" t="s">
        <v>21</v>
      </c>
      <c r="P152" s="50">
        <v>1.6666666666666666E-2</v>
      </c>
      <c r="Q152" s="51" t="s">
        <v>486</v>
      </c>
      <c r="R152" s="51" t="s">
        <v>487</v>
      </c>
    </row>
    <row r="153" spans="2:18" x14ac:dyDescent="0.25">
      <c r="B153" s="44">
        <v>45681</v>
      </c>
      <c r="C153" s="34" t="s">
        <v>768</v>
      </c>
      <c r="D153" s="35" t="s">
        <v>488</v>
      </c>
      <c r="E153" s="36" t="s">
        <v>20</v>
      </c>
      <c r="F153" s="35" t="s">
        <v>489</v>
      </c>
      <c r="G153" s="45">
        <v>45684</v>
      </c>
      <c r="H153" s="46">
        <v>80500000</v>
      </c>
      <c r="I153" s="26">
        <v>0</v>
      </c>
      <c r="J153" s="24">
        <v>0</v>
      </c>
      <c r="K153" s="25">
        <v>0</v>
      </c>
      <c r="L153" s="47">
        <f t="shared" si="5"/>
        <v>80500000</v>
      </c>
      <c r="M153" s="45">
        <v>46022</v>
      </c>
      <c r="N153" s="48" t="s">
        <v>490</v>
      </c>
      <c r="O153" s="49" t="s">
        <v>21</v>
      </c>
      <c r="P153" s="50">
        <v>1.1834319526627219E-2</v>
      </c>
      <c r="Q153" s="51" t="s">
        <v>114</v>
      </c>
      <c r="R153" s="51" t="s">
        <v>115</v>
      </c>
    </row>
    <row r="154" spans="2:18" x14ac:dyDescent="0.25">
      <c r="B154" s="44">
        <v>45684</v>
      </c>
      <c r="C154" s="34" t="s">
        <v>769</v>
      </c>
      <c r="D154" s="35" t="s">
        <v>491</v>
      </c>
      <c r="E154" s="36" t="s">
        <v>20</v>
      </c>
      <c r="F154" s="35" t="s">
        <v>492</v>
      </c>
      <c r="G154" s="45">
        <v>45685</v>
      </c>
      <c r="H154" s="46">
        <v>16568415</v>
      </c>
      <c r="I154" s="26">
        <v>0</v>
      </c>
      <c r="J154" s="24">
        <v>0</v>
      </c>
      <c r="K154" s="25">
        <v>0</v>
      </c>
      <c r="L154" s="47">
        <f t="shared" si="5"/>
        <v>16568415</v>
      </c>
      <c r="M154" s="45">
        <v>45774</v>
      </c>
      <c r="N154" s="48" t="s">
        <v>493</v>
      </c>
      <c r="O154" s="49" t="s">
        <v>21</v>
      </c>
      <c r="P154" s="50">
        <v>3.3707865168539325E-2</v>
      </c>
      <c r="Q154" s="51" t="s">
        <v>33</v>
      </c>
      <c r="R154" s="51" t="s">
        <v>494</v>
      </c>
    </row>
    <row r="155" spans="2:18" x14ac:dyDescent="0.25">
      <c r="B155" s="44">
        <v>45684</v>
      </c>
      <c r="C155" s="34" t="s">
        <v>770</v>
      </c>
      <c r="D155" s="35" t="s">
        <v>495</v>
      </c>
      <c r="E155" s="36" t="s">
        <v>20</v>
      </c>
      <c r="F155" s="35" t="s">
        <v>496</v>
      </c>
      <c r="G155" s="45">
        <v>45686</v>
      </c>
      <c r="H155" s="46">
        <v>83526671</v>
      </c>
      <c r="I155" s="26">
        <v>0</v>
      </c>
      <c r="J155" s="24">
        <v>0</v>
      </c>
      <c r="K155" s="25">
        <v>0</v>
      </c>
      <c r="L155" s="47">
        <f t="shared" si="5"/>
        <v>83526671</v>
      </c>
      <c r="M155" s="45">
        <v>46004</v>
      </c>
      <c r="N155" s="48" t="s">
        <v>497</v>
      </c>
      <c r="O155" s="49" t="s">
        <v>21</v>
      </c>
      <c r="P155" s="50">
        <v>6.2893081761006293E-3</v>
      </c>
      <c r="Q155" s="51" t="s">
        <v>278</v>
      </c>
      <c r="R155" s="51" t="s">
        <v>279</v>
      </c>
    </row>
    <row r="156" spans="2:18" x14ac:dyDescent="0.25">
      <c r="B156" s="44">
        <v>45684</v>
      </c>
      <c r="C156" s="34" t="s">
        <v>771</v>
      </c>
      <c r="D156" s="35" t="s">
        <v>498</v>
      </c>
      <c r="E156" s="36" t="s">
        <v>20</v>
      </c>
      <c r="F156" s="35" t="s">
        <v>499</v>
      </c>
      <c r="G156" s="45">
        <v>45691</v>
      </c>
      <c r="H156" s="46">
        <v>123876000</v>
      </c>
      <c r="I156" s="26">
        <v>0</v>
      </c>
      <c r="J156" s="24">
        <v>0</v>
      </c>
      <c r="K156" s="25">
        <v>0</v>
      </c>
      <c r="L156" s="47">
        <f t="shared" si="5"/>
        <v>123876000</v>
      </c>
      <c r="M156" s="45">
        <v>45993</v>
      </c>
      <c r="N156" s="48" t="s">
        <v>500</v>
      </c>
      <c r="O156" s="49" t="s">
        <v>21</v>
      </c>
      <c r="P156" s="50">
        <v>0</v>
      </c>
      <c r="Q156" s="51" t="s">
        <v>475</v>
      </c>
      <c r="R156" s="51" t="s">
        <v>476</v>
      </c>
    </row>
    <row r="157" spans="2:18" x14ac:dyDescent="0.25">
      <c r="B157" s="44">
        <v>45684</v>
      </c>
      <c r="C157" s="34" t="s">
        <v>772</v>
      </c>
      <c r="D157" s="35" t="s">
        <v>501</v>
      </c>
      <c r="E157" s="36" t="s">
        <v>20</v>
      </c>
      <c r="F157" s="54" t="s">
        <v>502</v>
      </c>
      <c r="G157" s="45">
        <v>45685</v>
      </c>
      <c r="H157" s="46">
        <v>70897497</v>
      </c>
      <c r="I157" s="26">
        <v>0</v>
      </c>
      <c r="J157" s="24">
        <v>0</v>
      </c>
      <c r="K157" s="25">
        <v>0</v>
      </c>
      <c r="L157" s="47">
        <f t="shared" si="5"/>
        <v>70897497</v>
      </c>
      <c r="M157" s="45">
        <v>46018</v>
      </c>
      <c r="N157" s="48" t="s">
        <v>503</v>
      </c>
      <c r="O157" s="49" t="s">
        <v>21</v>
      </c>
      <c r="P157" s="50">
        <v>9.0090090090090089E-3</v>
      </c>
      <c r="Q157" s="51" t="s">
        <v>278</v>
      </c>
      <c r="R157" s="51" t="s">
        <v>279</v>
      </c>
    </row>
    <row r="158" spans="2:18" x14ac:dyDescent="0.25">
      <c r="B158" s="44">
        <v>45684</v>
      </c>
      <c r="C158" s="34" t="s">
        <v>773</v>
      </c>
      <c r="D158" s="35" t="s">
        <v>504</v>
      </c>
      <c r="E158" s="36" t="s">
        <v>59</v>
      </c>
      <c r="F158" s="35" t="s">
        <v>505</v>
      </c>
      <c r="G158" s="45">
        <v>45686</v>
      </c>
      <c r="H158" s="46">
        <v>21678300</v>
      </c>
      <c r="I158" s="26">
        <v>0</v>
      </c>
      <c r="J158" s="24">
        <v>0</v>
      </c>
      <c r="K158" s="25">
        <v>0</v>
      </c>
      <c r="L158" s="47">
        <f t="shared" si="5"/>
        <v>21678300</v>
      </c>
      <c r="M158" s="45">
        <v>45866</v>
      </c>
      <c r="N158" s="48" t="s">
        <v>506</v>
      </c>
      <c r="O158" s="49" t="s">
        <v>21</v>
      </c>
      <c r="P158" s="50">
        <v>1.1111111111111112E-2</v>
      </c>
      <c r="Q158" s="51" t="s">
        <v>33</v>
      </c>
      <c r="R158" s="51" t="s">
        <v>34</v>
      </c>
    </row>
    <row r="159" spans="2:18" x14ac:dyDescent="0.25">
      <c r="B159" s="44">
        <v>45684</v>
      </c>
      <c r="C159" s="34" t="s">
        <v>774</v>
      </c>
      <c r="D159" s="35" t="s">
        <v>507</v>
      </c>
      <c r="E159" s="36" t="s">
        <v>20</v>
      </c>
      <c r="F159" s="54" t="s">
        <v>508</v>
      </c>
      <c r="G159" s="45">
        <v>45685</v>
      </c>
      <c r="H159" s="46">
        <v>22400000</v>
      </c>
      <c r="I159" s="26">
        <v>0</v>
      </c>
      <c r="J159" s="24">
        <v>0</v>
      </c>
      <c r="K159" s="25">
        <v>0</v>
      </c>
      <c r="L159" s="47">
        <f t="shared" si="5"/>
        <v>22400000</v>
      </c>
      <c r="M159" s="45">
        <v>45804</v>
      </c>
      <c r="N159" s="48" t="s">
        <v>509</v>
      </c>
      <c r="O159" s="49" t="s">
        <v>21</v>
      </c>
      <c r="P159" s="50">
        <v>2.5210084033613446E-2</v>
      </c>
      <c r="Q159" s="51" t="s">
        <v>33</v>
      </c>
      <c r="R159" s="51" t="s">
        <v>494</v>
      </c>
    </row>
    <row r="160" spans="2:18" x14ac:dyDescent="0.25">
      <c r="B160" s="44">
        <v>45687</v>
      </c>
      <c r="C160" s="34" t="s">
        <v>775</v>
      </c>
      <c r="D160" s="35" t="s">
        <v>510</v>
      </c>
      <c r="E160" s="36" t="s">
        <v>20</v>
      </c>
      <c r="F160" s="35" t="s">
        <v>511</v>
      </c>
      <c r="G160" s="45">
        <v>45691</v>
      </c>
      <c r="H160" s="46">
        <v>87776469</v>
      </c>
      <c r="I160" s="26">
        <v>0</v>
      </c>
      <c r="J160" s="24">
        <v>0</v>
      </c>
      <c r="K160" s="25">
        <v>0</v>
      </c>
      <c r="L160" s="47">
        <f t="shared" si="5"/>
        <v>87776469</v>
      </c>
      <c r="M160" s="45">
        <v>46022</v>
      </c>
      <c r="N160" s="48" t="s">
        <v>512</v>
      </c>
      <c r="O160" s="49" t="s">
        <v>21</v>
      </c>
      <c r="P160" s="50">
        <v>0</v>
      </c>
      <c r="Q160" s="51" t="s">
        <v>28</v>
      </c>
      <c r="R160" s="51" t="s">
        <v>29</v>
      </c>
    </row>
    <row r="161" spans="2:18" x14ac:dyDescent="0.25">
      <c r="B161" s="44">
        <v>45685</v>
      </c>
      <c r="C161" s="34" t="s">
        <v>776</v>
      </c>
      <c r="D161" s="35" t="s">
        <v>513</v>
      </c>
      <c r="E161" s="36" t="s">
        <v>20</v>
      </c>
      <c r="F161" s="35" t="s">
        <v>514</v>
      </c>
      <c r="G161" s="45">
        <v>45691</v>
      </c>
      <c r="H161" s="46">
        <v>105263631</v>
      </c>
      <c r="I161" s="26">
        <v>0</v>
      </c>
      <c r="J161" s="24">
        <v>0</v>
      </c>
      <c r="K161" s="25">
        <v>0</v>
      </c>
      <c r="L161" s="47">
        <f t="shared" si="5"/>
        <v>105263631</v>
      </c>
      <c r="M161" s="45">
        <v>46022</v>
      </c>
      <c r="N161" s="48" t="s">
        <v>515</v>
      </c>
      <c r="O161" s="49" t="s">
        <v>21</v>
      </c>
      <c r="P161" s="50">
        <v>0</v>
      </c>
      <c r="Q161" s="51" t="s">
        <v>28</v>
      </c>
      <c r="R161" s="51" t="s">
        <v>29</v>
      </c>
    </row>
    <row r="162" spans="2:18" x14ac:dyDescent="0.25">
      <c r="B162" s="44">
        <v>45686</v>
      </c>
      <c r="C162" s="34" t="s">
        <v>777</v>
      </c>
      <c r="D162" s="35" t="s">
        <v>516</v>
      </c>
      <c r="E162" s="36" t="s">
        <v>20</v>
      </c>
      <c r="F162" s="35" t="s">
        <v>517</v>
      </c>
      <c r="G162" s="45">
        <v>45687</v>
      </c>
      <c r="H162" s="46">
        <v>77422500</v>
      </c>
      <c r="I162" s="26">
        <v>0</v>
      </c>
      <c r="J162" s="24">
        <v>0</v>
      </c>
      <c r="K162" s="25">
        <v>0</v>
      </c>
      <c r="L162" s="47">
        <f t="shared" si="5"/>
        <v>77422500</v>
      </c>
      <c r="M162" s="45">
        <v>45990</v>
      </c>
      <c r="N162" s="48" t="s">
        <v>518</v>
      </c>
      <c r="O162" s="49" t="s">
        <v>21</v>
      </c>
      <c r="P162" s="50">
        <v>3.3003300330033004E-3</v>
      </c>
      <c r="Q162" s="51" t="s">
        <v>278</v>
      </c>
      <c r="R162" s="51" t="s">
        <v>279</v>
      </c>
    </row>
    <row r="163" spans="2:18" x14ac:dyDescent="0.25">
      <c r="B163" s="44">
        <v>45685</v>
      </c>
      <c r="C163" s="34" t="s">
        <v>778</v>
      </c>
      <c r="D163" s="35" t="s">
        <v>519</v>
      </c>
      <c r="E163" s="36" t="s">
        <v>59</v>
      </c>
      <c r="F163" s="35" t="s">
        <v>520</v>
      </c>
      <c r="G163" s="45">
        <v>45691</v>
      </c>
      <c r="H163" s="46">
        <v>33059408</v>
      </c>
      <c r="I163" s="26">
        <v>0</v>
      </c>
      <c r="J163" s="24">
        <v>0</v>
      </c>
      <c r="K163" s="25">
        <v>0</v>
      </c>
      <c r="L163" s="47">
        <f t="shared" si="5"/>
        <v>33059408</v>
      </c>
      <c r="M163" s="45">
        <v>46008</v>
      </c>
      <c r="N163" s="48" t="s">
        <v>521</v>
      </c>
      <c r="O163" s="49" t="s">
        <v>21</v>
      </c>
      <c r="P163" s="50">
        <v>0</v>
      </c>
      <c r="Q163" s="51" t="s">
        <v>475</v>
      </c>
      <c r="R163" s="51" t="s">
        <v>476</v>
      </c>
    </row>
    <row r="164" spans="2:18" x14ac:dyDescent="0.25">
      <c r="B164" s="44">
        <v>45687</v>
      </c>
      <c r="C164" s="34" t="s">
        <v>779</v>
      </c>
      <c r="D164" s="35" t="s">
        <v>522</v>
      </c>
      <c r="E164" s="36" t="s">
        <v>20</v>
      </c>
      <c r="F164" s="35" t="s">
        <v>523</v>
      </c>
      <c r="G164" s="45">
        <v>45691</v>
      </c>
      <c r="H164" s="46">
        <v>75357900</v>
      </c>
      <c r="I164" s="26">
        <v>0</v>
      </c>
      <c r="J164" s="24">
        <v>0</v>
      </c>
      <c r="K164" s="25">
        <v>0</v>
      </c>
      <c r="L164" s="47">
        <f t="shared" si="5"/>
        <v>75357900</v>
      </c>
      <c r="M164" s="45">
        <v>45993</v>
      </c>
      <c r="N164" s="48" t="s">
        <v>524</v>
      </c>
      <c r="O164" s="49" t="s">
        <v>21</v>
      </c>
      <c r="P164" s="50">
        <v>0</v>
      </c>
      <c r="Q164" s="51" t="s">
        <v>53</v>
      </c>
      <c r="R164" s="51" t="s">
        <v>54</v>
      </c>
    </row>
    <row r="165" spans="2:18" x14ac:dyDescent="0.25">
      <c r="B165" s="44">
        <v>45685</v>
      </c>
      <c r="C165" s="34" t="s">
        <v>780</v>
      </c>
      <c r="D165" s="35" t="s">
        <v>525</v>
      </c>
      <c r="E165" s="36" t="s">
        <v>59</v>
      </c>
      <c r="F165" s="35" t="s">
        <v>505</v>
      </c>
      <c r="G165" s="45">
        <v>45692</v>
      </c>
      <c r="H165" s="46">
        <v>21678300</v>
      </c>
      <c r="I165" s="26">
        <v>0</v>
      </c>
      <c r="J165" s="24">
        <v>0</v>
      </c>
      <c r="K165" s="25">
        <v>0</v>
      </c>
      <c r="L165" s="47">
        <f t="shared" si="5"/>
        <v>21678300</v>
      </c>
      <c r="M165" s="45">
        <v>45872</v>
      </c>
      <c r="N165" s="48" t="s">
        <v>526</v>
      </c>
      <c r="O165" s="49" t="s">
        <v>21</v>
      </c>
      <c r="P165" s="50">
        <v>0</v>
      </c>
      <c r="Q165" s="51" t="s">
        <v>33</v>
      </c>
      <c r="R165" s="51" t="s">
        <v>34</v>
      </c>
    </row>
    <row r="166" spans="2:18" x14ac:dyDescent="0.25">
      <c r="B166" s="44">
        <v>45685</v>
      </c>
      <c r="C166" s="34" t="s">
        <v>781</v>
      </c>
      <c r="D166" s="35" t="s">
        <v>527</v>
      </c>
      <c r="E166" s="36" t="s">
        <v>20</v>
      </c>
      <c r="F166" s="35" t="s">
        <v>528</v>
      </c>
      <c r="G166" s="45">
        <v>45691</v>
      </c>
      <c r="H166" s="46">
        <v>70897497</v>
      </c>
      <c r="I166" s="26">
        <v>0</v>
      </c>
      <c r="J166" s="24">
        <v>0</v>
      </c>
      <c r="K166" s="25">
        <v>0</v>
      </c>
      <c r="L166" s="47">
        <f t="shared" si="5"/>
        <v>70897497</v>
      </c>
      <c r="M166" s="45">
        <v>46022</v>
      </c>
      <c r="N166" s="48" t="s">
        <v>529</v>
      </c>
      <c r="O166" s="49" t="s">
        <v>21</v>
      </c>
      <c r="P166" s="50">
        <v>0</v>
      </c>
      <c r="Q166" s="51" t="s">
        <v>53</v>
      </c>
      <c r="R166" s="51" t="s">
        <v>54</v>
      </c>
    </row>
    <row r="167" spans="2:18" x14ac:dyDescent="0.25">
      <c r="B167" s="44">
        <v>45686</v>
      </c>
      <c r="C167" s="34" t="s">
        <v>782</v>
      </c>
      <c r="D167" s="35" t="s">
        <v>530</v>
      </c>
      <c r="E167" s="36" t="s">
        <v>20</v>
      </c>
      <c r="F167" s="35" t="s">
        <v>418</v>
      </c>
      <c r="G167" s="45">
        <v>45691</v>
      </c>
      <c r="H167" s="46">
        <v>79549210</v>
      </c>
      <c r="I167" s="26">
        <v>0</v>
      </c>
      <c r="J167" s="24">
        <v>0</v>
      </c>
      <c r="K167" s="25">
        <v>0</v>
      </c>
      <c r="L167" s="47">
        <f t="shared" si="5"/>
        <v>79549210</v>
      </c>
      <c r="M167" s="45">
        <v>45993</v>
      </c>
      <c r="N167" s="48" t="s">
        <v>531</v>
      </c>
      <c r="O167" s="49" t="s">
        <v>21</v>
      </c>
      <c r="P167" s="50">
        <v>0</v>
      </c>
      <c r="Q167" s="51" t="s">
        <v>278</v>
      </c>
      <c r="R167" s="51" t="s">
        <v>279</v>
      </c>
    </row>
    <row r="168" spans="2:18" x14ac:dyDescent="0.25">
      <c r="B168" s="44">
        <v>45686</v>
      </c>
      <c r="C168" s="34" t="s">
        <v>783</v>
      </c>
      <c r="D168" s="35" t="s">
        <v>532</v>
      </c>
      <c r="E168" s="36" t="s">
        <v>59</v>
      </c>
      <c r="F168" s="35" t="s">
        <v>533</v>
      </c>
      <c r="G168" s="45">
        <v>45691</v>
      </c>
      <c r="H168" s="46">
        <v>12632000</v>
      </c>
      <c r="I168" s="26">
        <v>0</v>
      </c>
      <c r="J168" s="24">
        <v>0</v>
      </c>
      <c r="K168" s="25">
        <v>0</v>
      </c>
      <c r="L168" s="47">
        <f t="shared" si="5"/>
        <v>12632000</v>
      </c>
      <c r="M168" s="45">
        <v>45810</v>
      </c>
      <c r="N168" s="48" t="s">
        <v>534</v>
      </c>
      <c r="O168" s="49" t="s">
        <v>21</v>
      </c>
      <c r="P168" s="50">
        <v>0</v>
      </c>
      <c r="Q168" s="51" t="s">
        <v>33</v>
      </c>
      <c r="R168" s="51" t="s">
        <v>34</v>
      </c>
    </row>
    <row r="169" spans="2:18" x14ac:dyDescent="0.25">
      <c r="B169" s="44">
        <v>45685</v>
      </c>
      <c r="C169" s="34" t="s">
        <v>784</v>
      </c>
      <c r="D169" s="35" t="s">
        <v>535</v>
      </c>
      <c r="E169" s="36" t="s">
        <v>59</v>
      </c>
      <c r="F169" s="35" t="s">
        <v>161</v>
      </c>
      <c r="G169" s="45">
        <v>45691</v>
      </c>
      <c r="H169" s="46">
        <v>21678300</v>
      </c>
      <c r="I169" s="26">
        <v>0</v>
      </c>
      <c r="J169" s="24">
        <v>0</v>
      </c>
      <c r="K169" s="25">
        <v>0</v>
      </c>
      <c r="L169" s="47">
        <f t="shared" si="5"/>
        <v>21678300</v>
      </c>
      <c r="M169" s="45">
        <v>45871</v>
      </c>
      <c r="N169" s="48" t="s">
        <v>536</v>
      </c>
      <c r="O169" s="49" t="s">
        <v>21</v>
      </c>
      <c r="P169" s="50">
        <v>0</v>
      </c>
      <c r="Q169" s="51" t="s">
        <v>33</v>
      </c>
      <c r="R169" s="51" t="s">
        <v>34</v>
      </c>
    </row>
    <row r="170" spans="2:18" x14ac:dyDescent="0.25">
      <c r="B170" s="44">
        <v>45685</v>
      </c>
      <c r="C170" s="34" t="s">
        <v>785</v>
      </c>
      <c r="D170" s="35" t="s">
        <v>537</v>
      </c>
      <c r="E170" s="36" t="s">
        <v>20</v>
      </c>
      <c r="F170" s="35" t="s">
        <v>538</v>
      </c>
      <c r="G170" s="45">
        <v>45692</v>
      </c>
      <c r="H170" s="46">
        <v>80500000</v>
      </c>
      <c r="I170" s="26">
        <v>0</v>
      </c>
      <c r="J170" s="24">
        <v>0</v>
      </c>
      <c r="K170" s="25">
        <v>0</v>
      </c>
      <c r="L170" s="47">
        <f t="shared" si="5"/>
        <v>80500000</v>
      </c>
      <c r="M170" s="45">
        <v>46022</v>
      </c>
      <c r="N170" s="48" t="s">
        <v>539</v>
      </c>
      <c r="O170" s="49" t="s">
        <v>21</v>
      </c>
      <c r="P170" s="50">
        <v>0</v>
      </c>
      <c r="Q170" s="51" t="s">
        <v>114</v>
      </c>
      <c r="R170" s="51" t="s">
        <v>115</v>
      </c>
    </row>
    <row r="171" spans="2:18" x14ac:dyDescent="0.25">
      <c r="B171" s="44">
        <v>45686</v>
      </c>
      <c r="C171" s="34" t="s">
        <v>786</v>
      </c>
      <c r="D171" s="35" t="s">
        <v>540</v>
      </c>
      <c r="E171" s="36" t="s">
        <v>20</v>
      </c>
      <c r="F171" s="35" t="s">
        <v>541</v>
      </c>
      <c r="G171" s="45">
        <v>45691</v>
      </c>
      <c r="H171" s="46">
        <v>66000000</v>
      </c>
      <c r="I171" s="26">
        <v>0</v>
      </c>
      <c r="J171" s="24">
        <v>0</v>
      </c>
      <c r="K171" s="25">
        <v>0</v>
      </c>
      <c r="L171" s="47">
        <f t="shared" si="5"/>
        <v>66000000</v>
      </c>
      <c r="M171" s="45">
        <v>46022</v>
      </c>
      <c r="N171" s="48" t="s">
        <v>542</v>
      </c>
      <c r="O171" s="49" t="s">
        <v>21</v>
      </c>
      <c r="P171" s="50">
        <v>0</v>
      </c>
      <c r="Q171" s="51" t="s">
        <v>333</v>
      </c>
      <c r="R171" s="51" t="s">
        <v>334</v>
      </c>
    </row>
    <row r="172" spans="2:18" x14ac:dyDescent="0.25">
      <c r="B172" s="44">
        <v>45686</v>
      </c>
      <c r="C172" s="34" t="s">
        <v>787</v>
      </c>
      <c r="D172" s="35" t="s">
        <v>543</v>
      </c>
      <c r="E172" s="36" t="s">
        <v>20</v>
      </c>
      <c r="F172" s="35" t="s">
        <v>544</v>
      </c>
      <c r="G172" s="45">
        <v>45691</v>
      </c>
      <c r="H172" s="46">
        <v>88782967</v>
      </c>
      <c r="I172" s="26">
        <v>0</v>
      </c>
      <c r="J172" s="24">
        <v>0</v>
      </c>
      <c r="K172" s="25">
        <v>0</v>
      </c>
      <c r="L172" s="47">
        <f t="shared" si="5"/>
        <v>88782967</v>
      </c>
      <c r="M172" s="45">
        <v>46022</v>
      </c>
      <c r="N172" s="48" t="s">
        <v>545</v>
      </c>
      <c r="O172" s="49" t="s">
        <v>550</v>
      </c>
      <c r="P172" s="50">
        <v>0</v>
      </c>
      <c r="Q172" s="51" t="s">
        <v>77</v>
      </c>
      <c r="R172" s="51" t="s">
        <v>78</v>
      </c>
    </row>
    <row r="173" spans="2:18" x14ac:dyDescent="0.25">
      <c r="B173" s="44">
        <v>45685</v>
      </c>
      <c r="C173" s="34" t="s">
        <v>788</v>
      </c>
      <c r="D173" s="35" t="s">
        <v>546</v>
      </c>
      <c r="E173" s="36" t="s">
        <v>547</v>
      </c>
      <c r="F173" s="35" t="s">
        <v>548</v>
      </c>
      <c r="G173" s="45">
        <v>45686</v>
      </c>
      <c r="H173" s="46">
        <v>52508498</v>
      </c>
      <c r="I173" s="26">
        <v>0</v>
      </c>
      <c r="J173" s="24">
        <v>0</v>
      </c>
      <c r="K173" s="25">
        <v>0</v>
      </c>
      <c r="L173" s="47">
        <f t="shared" si="5"/>
        <v>52508498</v>
      </c>
      <c r="M173" s="45">
        <v>45805</v>
      </c>
      <c r="N173" s="48" t="s">
        <v>549</v>
      </c>
      <c r="O173" s="49" t="s">
        <v>21</v>
      </c>
      <c r="P173" s="50">
        <v>1.680672268907563E-2</v>
      </c>
      <c r="Q173" s="51" t="s">
        <v>33</v>
      </c>
      <c r="R173" s="51" t="s">
        <v>34</v>
      </c>
    </row>
    <row r="174" spans="2:18" x14ac:dyDescent="0.25">
      <c r="B174" s="44">
        <v>45685</v>
      </c>
      <c r="C174" s="34" t="s">
        <v>789</v>
      </c>
      <c r="D174" s="35" t="s">
        <v>551</v>
      </c>
      <c r="E174" s="36" t="s">
        <v>20</v>
      </c>
      <c r="F174" s="35" t="s">
        <v>552</v>
      </c>
      <c r="G174" s="45">
        <v>45691</v>
      </c>
      <c r="H174" s="46">
        <v>93798046</v>
      </c>
      <c r="I174" s="26">
        <v>0</v>
      </c>
      <c r="J174" s="24">
        <v>0</v>
      </c>
      <c r="K174" s="25">
        <v>0</v>
      </c>
      <c r="L174" s="47">
        <f t="shared" si="5"/>
        <v>93798046</v>
      </c>
      <c r="M174" s="45">
        <v>46022</v>
      </c>
      <c r="N174" s="48" t="s">
        <v>553</v>
      </c>
      <c r="O174" s="49" t="s">
        <v>21</v>
      </c>
      <c r="P174" s="50">
        <v>0</v>
      </c>
      <c r="Q174" s="51" t="s">
        <v>224</v>
      </c>
      <c r="R174" s="51" t="s">
        <v>225</v>
      </c>
    </row>
    <row r="175" spans="2:18" x14ac:dyDescent="0.25">
      <c r="B175" s="44">
        <v>45686</v>
      </c>
      <c r="C175" s="34" t="s">
        <v>790</v>
      </c>
      <c r="D175" s="35" t="s">
        <v>554</v>
      </c>
      <c r="E175" s="36" t="s">
        <v>20</v>
      </c>
      <c r="F175" s="35" t="s">
        <v>555</v>
      </c>
      <c r="G175" s="45">
        <v>45691</v>
      </c>
      <c r="H175" s="46">
        <v>53886060</v>
      </c>
      <c r="I175" s="26">
        <v>0</v>
      </c>
      <c r="J175" s="24">
        <v>0</v>
      </c>
      <c r="K175" s="25">
        <v>0</v>
      </c>
      <c r="L175" s="47">
        <f t="shared" si="5"/>
        <v>53886060</v>
      </c>
      <c r="M175" s="45">
        <v>45963</v>
      </c>
      <c r="N175" s="48" t="s">
        <v>556</v>
      </c>
      <c r="O175" s="49" t="s">
        <v>21</v>
      </c>
      <c r="P175" s="50">
        <v>0</v>
      </c>
      <c r="Q175" s="51" t="s">
        <v>486</v>
      </c>
      <c r="R175" s="51" t="s">
        <v>487</v>
      </c>
    </row>
    <row r="176" spans="2:18" x14ac:dyDescent="0.25">
      <c r="B176" s="44">
        <v>45685</v>
      </c>
      <c r="C176" s="34" t="s">
        <v>791</v>
      </c>
      <c r="D176" s="35" t="s">
        <v>557</v>
      </c>
      <c r="E176" s="36" t="s">
        <v>59</v>
      </c>
      <c r="F176" s="35" t="s">
        <v>558</v>
      </c>
      <c r="G176" s="45">
        <v>45687</v>
      </c>
      <c r="H176" s="46">
        <v>33059408</v>
      </c>
      <c r="I176" s="26">
        <v>0</v>
      </c>
      <c r="J176" s="24">
        <v>0</v>
      </c>
      <c r="K176" s="25">
        <v>0</v>
      </c>
      <c r="L176" s="47">
        <f t="shared" si="5"/>
        <v>33059408</v>
      </c>
      <c r="M176" s="45">
        <v>46005</v>
      </c>
      <c r="N176" s="48" t="s">
        <v>559</v>
      </c>
      <c r="O176" s="49" t="s">
        <v>21</v>
      </c>
      <c r="P176" s="50">
        <v>3.1446540880503146E-3</v>
      </c>
      <c r="Q176" s="51" t="s">
        <v>475</v>
      </c>
      <c r="R176" s="51" t="s">
        <v>476</v>
      </c>
    </row>
    <row r="177" spans="2:18" x14ac:dyDescent="0.25">
      <c r="B177" s="44">
        <v>45686</v>
      </c>
      <c r="C177" s="34" t="s">
        <v>792</v>
      </c>
      <c r="D177" s="35" t="s">
        <v>560</v>
      </c>
      <c r="E177" s="36" t="s">
        <v>59</v>
      </c>
      <c r="F177" s="35" t="s">
        <v>561</v>
      </c>
      <c r="G177" s="45">
        <v>45691</v>
      </c>
      <c r="H177" s="46">
        <v>33059408</v>
      </c>
      <c r="I177" s="26">
        <v>0</v>
      </c>
      <c r="J177" s="24">
        <v>0</v>
      </c>
      <c r="K177" s="25">
        <v>0</v>
      </c>
      <c r="L177" s="47">
        <f t="shared" si="5"/>
        <v>33059408</v>
      </c>
      <c r="M177" s="45">
        <v>46008</v>
      </c>
      <c r="N177" s="48" t="s">
        <v>562</v>
      </c>
      <c r="O177" s="49" t="s">
        <v>21</v>
      </c>
      <c r="P177" s="50">
        <v>0</v>
      </c>
      <c r="Q177" s="51" t="s">
        <v>475</v>
      </c>
      <c r="R177" s="51" t="s">
        <v>476</v>
      </c>
    </row>
    <row r="178" spans="2:18" x14ac:dyDescent="0.25">
      <c r="B178" s="44">
        <v>45685</v>
      </c>
      <c r="C178" s="34" t="s">
        <v>793</v>
      </c>
      <c r="D178" s="35" t="s">
        <v>563</v>
      </c>
      <c r="E178" s="36" t="s">
        <v>20</v>
      </c>
      <c r="F178" s="35" t="s">
        <v>564</v>
      </c>
      <c r="G178" s="45">
        <v>45691</v>
      </c>
      <c r="H178" s="46">
        <v>32517450</v>
      </c>
      <c r="I178" s="26">
        <v>0</v>
      </c>
      <c r="J178" s="24">
        <v>0</v>
      </c>
      <c r="K178" s="25">
        <v>0</v>
      </c>
      <c r="L178" s="47">
        <f t="shared" si="5"/>
        <v>32517450</v>
      </c>
      <c r="M178" s="45">
        <v>45963</v>
      </c>
      <c r="N178" s="48" t="s">
        <v>565</v>
      </c>
      <c r="O178" s="49" t="s">
        <v>21</v>
      </c>
      <c r="P178" s="50">
        <v>0</v>
      </c>
      <c r="Q178" s="51" t="s">
        <v>172</v>
      </c>
      <c r="R178" s="51" t="s">
        <v>173</v>
      </c>
    </row>
    <row r="179" spans="2:18" x14ac:dyDescent="0.25">
      <c r="B179" s="44">
        <v>45687</v>
      </c>
      <c r="C179" s="34" t="s">
        <v>794</v>
      </c>
      <c r="D179" s="35" t="s">
        <v>566</v>
      </c>
      <c r="E179" s="36" t="s">
        <v>20</v>
      </c>
      <c r="F179" s="35" t="s">
        <v>567</v>
      </c>
      <c r="G179" s="45">
        <v>45691</v>
      </c>
      <c r="H179" s="46">
        <v>73030000</v>
      </c>
      <c r="I179" s="26">
        <v>0</v>
      </c>
      <c r="J179" s="24">
        <v>0</v>
      </c>
      <c r="K179" s="25">
        <v>0</v>
      </c>
      <c r="L179" s="47">
        <f t="shared" si="5"/>
        <v>73030000</v>
      </c>
      <c r="M179" s="45">
        <v>46022</v>
      </c>
      <c r="N179" s="48" t="s">
        <v>568</v>
      </c>
      <c r="O179" s="49" t="s">
        <v>21</v>
      </c>
      <c r="P179" s="50">
        <v>0</v>
      </c>
      <c r="Q179" s="51" t="s">
        <v>127</v>
      </c>
      <c r="R179" s="51" t="s">
        <v>128</v>
      </c>
    </row>
    <row r="180" spans="2:18" x14ac:dyDescent="0.25">
      <c r="B180" s="44">
        <v>45685</v>
      </c>
      <c r="C180" s="34" t="s">
        <v>795</v>
      </c>
      <c r="D180" s="35" t="s">
        <v>569</v>
      </c>
      <c r="E180" s="36" t="s">
        <v>20</v>
      </c>
      <c r="F180" s="35" t="s">
        <v>570</v>
      </c>
      <c r="G180" s="45">
        <v>45687</v>
      </c>
      <c r="H180" s="46">
        <v>67674884</v>
      </c>
      <c r="I180" s="26">
        <v>0</v>
      </c>
      <c r="J180" s="24">
        <v>0</v>
      </c>
      <c r="K180" s="25">
        <v>0</v>
      </c>
      <c r="L180" s="47">
        <f t="shared" si="5"/>
        <v>67674884</v>
      </c>
      <c r="M180" s="45">
        <v>46005</v>
      </c>
      <c r="N180" s="48" t="s">
        <v>571</v>
      </c>
      <c r="O180" s="49" t="s">
        <v>21</v>
      </c>
      <c r="P180" s="50">
        <v>3.1446540880503146E-3</v>
      </c>
      <c r="Q180" s="51" t="s">
        <v>475</v>
      </c>
      <c r="R180" s="51" t="s">
        <v>476</v>
      </c>
    </row>
    <row r="181" spans="2:18" x14ac:dyDescent="0.25">
      <c r="B181" s="44">
        <v>45685</v>
      </c>
      <c r="C181" s="34" t="s">
        <v>796</v>
      </c>
      <c r="D181" s="35" t="s">
        <v>572</v>
      </c>
      <c r="E181" s="36" t="s">
        <v>20</v>
      </c>
      <c r="F181" s="35" t="s">
        <v>573</v>
      </c>
      <c r="G181" s="45">
        <v>45687</v>
      </c>
      <c r="H181" s="46">
        <v>70897497</v>
      </c>
      <c r="I181" s="26">
        <v>0</v>
      </c>
      <c r="J181" s="24">
        <v>0</v>
      </c>
      <c r="K181" s="25">
        <v>0</v>
      </c>
      <c r="L181" s="47">
        <f t="shared" si="5"/>
        <v>70897497</v>
      </c>
      <c r="M181" s="45">
        <v>46020</v>
      </c>
      <c r="N181" s="48" t="s">
        <v>574</v>
      </c>
      <c r="O181" s="49" t="s">
        <v>21</v>
      </c>
      <c r="P181" s="50">
        <v>3.003003003003003E-3</v>
      </c>
      <c r="Q181" s="51" t="s">
        <v>53</v>
      </c>
      <c r="R181" s="51" t="s">
        <v>54</v>
      </c>
    </row>
    <row r="182" spans="2:18" x14ac:dyDescent="0.25">
      <c r="B182" s="44">
        <v>45685</v>
      </c>
      <c r="C182" s="34" t="s">
        <v>797</v>
      </c>
      <c r="D182" s="35" t="s">
        <v>575</v>
      </c>
      <c r="E182" s="36" t="s">
        <v>20</v>
      </c>
      <c r="F182" s="35" t="s">
        <v>496</v>
      </c>
      <c r="G182" s="45">
        <v>45687</v>
      </c>
      <c r="H182" s="46">
        <v>79549210</v>
      </c>
      <c r="I182" s="26">
        <v>0</v>
      </c>
      <c r="J182" s="24">
        <v>0</v>
      </c>
      <c r="K182" s="25">
        <v>0</v>
      </c>
      <c r="L182" s="47">
        <f t="shared" si="5"/>
        <v>79549210</v>
      </c>
      <c r="M182" s="45">
        <v>45990</v>
      </c>
      <c r="N182" s="48" t="s">
        <v>576</v>
      </c>
      <c r="O182" s="49" t="s">
        <v>21</v>
      </c>
      <c r="P182" s="50">
        <v>3.3003300330033004E-3</v>
      </c>
      <c r="Q182" s="51" t="s">
        <v>278</v>
      </c>
      <c r="R182" s="51" t="s">
        <v>279</v>
      </c>
    </row>
    <row r="183" spans="2:18" x14ac:dyDescent="0.25">
      <c r="B183" s="44">
        <v>45686</v>
      </c>
      <c r="C183" s="34" t="s">
        <v>798</v>
      </c>
      <c r="D183" s="35" t="s">
        <v>577</v>
      </c>
      <c r="E183" s="36" t="s">
        <v>59</v>
      </c>
      <c r="F183" s="35" t="s">
        <v>578</v>
      </c>
      <c r="G183" s="45">
        <v>45691</v>
      </c>
      <c r="H183" s="46">
        <v>14000000</v>
      </c>
      <c r="I183" s="26">
        <v>0</v>
      </c>
      <c r="J183" s="24">
        <v>0</v>
      </c>
      <c r="K183" s="25">
        <v>0</v>
      </c>
      <c r="L183" s="47">
        <f t="shared" si="5"/>
        <v>14000000</v>
      </c>
      <c r="M183" s="45">
        <v>45810</v>
      </c>
      <c r="N183" s="48" t="s">
        <v>579</v>
      </c>
      <c r="O183" s="49" t="s">
        <v>21</v>
      </c>
      <c r="P183" s="50">
        <v>0</v>
      </c>
      <c r="Q183" s="51" t="s">
        <v>33</v>
      </c>
      <c r="R183" s="51" t="s">
        <v>34</v>
      </c>
    </row>
    <row r="184" spans="2:18" x14ac:dyDescent="0.25">
      <c r="B184" s="44">
        <v>45685</v>
      </c>
      <c r="C184" s="34" t="s">
        <v>799</v>
      </c>
      <c r="D184" s="35" t="s">
        <v>580</v>
      </c>
      <c r="E184" s="36" t="s">
        <v>20</v>
      </c>
      <c r="F184" s="35" t="s">
        <v>581</v>
      </c>
      <c r="G184" s="45">
        <v>45691</v>
      </c>
      <c r="H184" s="46">
        <v>80500000</v>
      </c>
      <c r="I184" s="26">
        <v>0</v>
      </c>
      <c r="J184" s="24">
        <v>0</v>
      </c>
      <c r="K184" s="25">
        <v>0</v>
      </c>
      <c r="L184" s="47">
        <f t="shared" si="5"/>
        <v>80500000</v>
      </c>
      <c r="M184" s="45">
        <v>46022</v>
      </c>
      <c r="N184" s="48" t="s">
        <v>582</v>
      </c>
      <c r="O184" s="49" t="s">
        <v>21</v>
      </c>
      <c r="P184" s="50">
        <v>0</v>
      </c>
      <c r="Q184" s="51" t="s">
        <v>114</v>
      </c>
      <c r="R184" s="51" t="s">
        <v>115</v>
      </c>
    </row>
    <row r="185" spans="2:18" x14ac:dyDescent="0.25">
      <c r="B185" s="44">
        <v>45686</v>
      </c>
      <c r="C185" s="34" t="s">
        <v>800</v>
      </c>
      <c r="D185" s="35" t="s">
        <v>583</v>
      </c>
      <c r="E185" s="36" t="s">
        <v>20</v>
      </c>
      <c r="F185" s="35" t="s">
        <v>584</v>
      </c>
      <c r="G185" s="45">
        <v>45692</v>
      </c>
      <c r="H185" s="46">
        <v>109093464</v>
      </c>
      <c r="I185" s="26">
        <v>0</v>
      </c>
      <c r="J185" s="24">
        <v>0</v>
      </c>
      <c r="K185" s="25">
        <v>0</v>
      </c>
      <c r="L185" s="47">
        <f t="shared" si="5"/>
        <v>109093464</v>
      </c>
      <c r="M185" s="45">
        <v>45933</v>
      </c>
      <c r="N185" s="48" t="s">
        <v>585</v>
      </c>
      <c r="O185" s="49" t="s">
        <v>21</v>
      </c>
      <c r="P185" s="50">
        <v>0</v>
      </c>
      <c r="Q185" s="51" t="s">
        <v>208</v>
      </c>
      <c r="R185" s="51" t="s">
        <v>209</v>
      </c>
    </row>
    <row r="186" spans="2:18" x14ac:dyDescent="0.25">
      <c r="B186" s="44">
        <v>45686</v>
      </c>
      <c r="C186" s="34" t="s">
        <v>801</v>
      </c>
      <c r="D186" s="35" t="s">
        <v>586</v>
      </c>
      <c r="E186" s="36" t="s">
        <v>20</v>
      </c>
      <c r="F186" s="35" t="s">
        <v>587</v>
      </c>
      <c r="G186" s="45">
        <v>45693</v>
      </c>
      <c r="H186" s="46">
        <v>60038568</v>
      </c>
      <c r="I186" s="26">
        <v>0</v>
      </c>
      <c r="J186" s="24">
        <v>0</v>
      </c>
      <c r="K186" s="25">
        <v>0</v>
      </c>
      <c r="L186" s="47">
        <f t="shared" si="5"/>
        <v>60038568</v>
      </c>
      <c r="M186" s="45">
        <v>45934</v>
      </c>
      <c r="N186" s="48" t="s">
        <v>588</v>
      </c>
      <c r="O186" s="49" t="s">
        <v>21</v>
      </c>
      <c r="P186" s="50">
        <v>0</v>
      </c>
      <c r="Q186" s="51" t="s">
        <v>208</v>
      </c>
      <c r="R186" s="51" t="s">
        <v>209</v>
      </c>
    </row>
    <row r="187" spans="2:18" x14ac:dyDescent="0.25">
      <c r="B187" s="44">
        <v>45687</v>
      </c>
      <c r="C187" s="34" t="s">
        <v>802</v>
      </c>
      <c r="D187" s="35" t="s">
        <v>589</v>
      </c>
      <c r="E187" s="36" t="s">
        <v>20</v>
      </c>
      <c r="F187" s="35" t="s">
        <v>590</v>
      </c>
      <c r="G187" s="45">
        <v>45692</v>
      </c>
      <c r="H187" s="46">
        <v>65600000</v>
      </c>
      <c r="I187" s="26">
        <v>0</v>
      </c>
      <c r="J187" s="24">
        <v>0</v>
      </c>
      <c r="K187" s="25">
        <v>0</v>
      </c>
      <c r="L187" s="47">
        <f t="shared" si="5"/>
        <v>65600000</v>
      </c>
      <c r="M187" s="45">
        <v>45933</v>
      </c>
      <c r="N187" s="48" t="s">
        <v>591</v>
      </c>
      <c r="O187" s="49" t="s">
        <v>21</v>
      </c>
      <c r="P187" s="50">
        <v>0</v>
      </c>
      <c r="Q187" s="51" t="s">
        <v>208</v>
      </c>
      <c r="R187" s="51" t="s">
        <v>209</v>
      </c>
    </row>
    <row r="188" spans="2:18" x14ac:dyDescent="0.25">
      <c r="B188" s="44">
        <v>45687</v>
      </c>
      <c r="C188" s="34" t="s">
        <v>803</v>
      </c>
      <c r="D188" s="35" t="s">
        <v>592</v>
      </c>
      <c r="E188" s="36" t="s">
        <v>20</v>
      </c>
      <c r="F188" s="35" t="s">
        <v>593</v>
      </c>
      <c r="G188" s="45">
        <v>45692</v>
      </c>
      <c r="H188" s="46">
        <v>61756312</v>
      </c>
      <c r="I188" s="26">
        <v>0</v>
      </c>
      <c r="J188" s="24">
        <v>0</v>
      </c>
      <c r="K188" s="25">
        <v>0</v>
      </c>
      <c r="L188" s="47">
        <f t="shared" si="5"/>
        <v>61756312</v>
      </c>
      <c r="M188" s="45">
        <v>45933</v>
      </c>
      <c r="N188" s="48" t="s">
        <v>594</v>
      </c>
      <c r="O188" s="49" t="s">
        <v>21</v>
      </c>
      <c r="P188" s="50">
        <v>0</v>
      </c>
      <c r="Q188" s="51" t="s">
        <v>208</v>
      </c>
      <c r="R188" s="51" t="s">
        <v>209</v>
      </c>
    </row>
    <row r="189" spans="2:18" x14ac:dyDescent="0.25">
      <c r="B189" s="44">
        <v>45687</v>
      </c>
      <c r="C189" s="34" t="s">
        <v>804</v>
      </c>
      <c r="D189" s="35" t="s">
        <v>595</v>
      </c>
      <c r="E189" s="36" t="s">
        <v>20</v>
      </c>
      <c r="F189" s="35" t="s">
        <v>596</v>
      </c>
      <c r="G189" s="45">
        <v>45693</v>
      </c>
      <c r="H189" s="46">
        <v>52000000</v>
      </c>
      <c r="I189" s="26">
        <v>0</v>
      </c>
      <c r="J189" s="24">
        <v>0</v>
      </c>
      <c r="K189" s="25">
        <v>0</v>
      </c>
      <c r="L189" s="47">
        <f t="shared" si="5"/>
        <v>52000000</v>
      </c>
      <c r="M189" s="45">
        <v>45934</v>
      </c>
      <c r="N189" s="48" t="s">
        <v>597</v>
      </c>
      <c r="O189" s="49" t="s">
        <v>21</v>
      </c>
      <c r="P189" s="50">
        <v>0</v>
      </c>
      <c r="Q189" s="51" t="s">
        <v>208</v>
      </c>
      <c r="R189" s="51" t="s">
        <v>209</v>
      </c>
    </row>
    <row r="190" spans="2:18" x14ac:dyDescent="0.25">
      <c r="B190" s="44">
        <v>45686</v>
      </c>
      <c r="C190" s="34" t="s">
        <v>805</v>
      </c>
      <c r="D190" s="35" t="s">
        <v>598</v>
      </c>
      <c r="E190" s="36" t="s">
        <v>20</v>
      </c>
      <c r="F190" s="35" t="s">
        <v>599</v>
      </c>
      <c r="G190" s="45">
        <v>45693</v>
      </c>
      <c r="H190" s="46">
        <v>55000000</v>
      </c>
      <c r="I190" s="26">
        <v>0</v>
      </c>
      <c r="J190" s="24">
        <v>0</v>
      </c>
      <c r="K190" s="25">
        <v>0</v>
      </c>
      <c r="L190" s="47">
        <f t="shared" si="5"/>
        <v>55000000</v>
      </c>
      <c r="M190" s="45">
        <v>45995</v>
      </c>
      <c r="N190" s="48" t="s">
        <v>600</v>
      </c>
      <c r="O190" s="49" t="s">
        <v>21</v>
      </c>
      <c r="P190" s="50">
        <v>0</v>
      </c>
      <c r="Q190" s="51" t="s">
        <v>208</v>
      </c>
      <c r="R190" s="51" t="s">
        <v>209</v>
      </c>
    </row>
    <row r="191" spans="2:18" x14ac:dyDescent="0.25">
      <c r="B191" s="44">
        <v>45686</v>
      </c>
      <c r="C191" s="34" t="s">
        <v>806</v>
      </c>
      <c r="D191" s="35" t="s">
        <v>601</v>
      </c>
      <c r="E191" s="36" t="s">
        <v>20</v>
      </c>
      <c r="F191" s="35" t="s">
        <v>602</v>
      </c>
      <c r="G191" s="45">
        <v>45691</v>
      </c>
      <c r="H191" s="46">
        <v>43381375</v>
      </c>
      <c r="I191" s="26">
        <v>0</v>
      </c>
      <c r="J191" s="24">
        <v>0</v>
      </c>
      <c r="K191" s="25">
        <v>0</v>
      </c>
      <c r="L191" s="47">
        <f t="shared" si="5"/>
        <v>43381375</v>
      </c>
      <c r="M191" s="45">
        <v>45932</v>
      </c>
      <c r="N191" s="48" t="s">
        <v>603</v>
      </c>
      <c r="O191" s="49" t="s">
        <v>21</v>
      </c>
      <c r="P191" s="50">
        <v>0</v>
      </c>
      <c r="Q191" s="51" t="s">
        <v>446</v>
      </c>
      <c r="R191" s="51" t="s">
        <v>447</v>
      </c>
    </row>
    <row r="192" spans="2:18" x14ac:dyDescent="0.25">
      <c r="B192" s="44">
        <v>45686</v>
      </c>
      <c r="C192" s="34" t="s">
        <v>807</v>
      </c>
      <c r="D192" s="35" t="s">
        <v>604</v>
      </c>
      <c r="E192" s="36" t="s">
        <v>59</v>
      </c>
      <c r="F192" s="35" t="s">
        <v>605</v>
      </c>
      <c r="G192" s="45">
        <v>45691</v>
      </c>
      <c r="H192" s="46">
        <v>26013960</v>
      </c>
      <c r="I192" s="26">
        <v>0</v>
      </c>
      <c r="J192" s="24">
        <v>0</v>
      </c>
      <c r="K192" s="25">
        <v>0</v>
      </c>
      <c r="L192" s="47">
        <f t="shared" si="5"/>
        <v>26013960</v>
      </c>
      <c r="M192" s="45">
        <v>45871</v>
      </c>
      <c r="N192" s="48" t="s">
        <v>606</v>
      </c>
      <c r="O192" s="49" t="s">
        <v>21</v>
      </c>
      <c r="P192" s="50">
        <v>0</v>
      </c>
      <c r="Q192" s="51" t="s">
        <v>446</v>
      </c>
      <c r="R192" s="51" t="s">
        <v>447</v>
      </c>
    </row>
    <row r="193" spans="2:18" x14ac:dyDescent="0.25">
      <c r="B193" s="44">
        <v>45687</v>
      </c>
      <c r="C193" s="34" t="s">
        <v>808</v>
      </c>
      <c r="D193" s="35" t="s">
        <v>607</v>
      </c>
      <c r="E193" s="36" t="s">
        <v>20</v>
      </c>
      <c r="F193" s="35" t="s">
        <v>608</v>
      </c>
      <c r="G193" s="45">
        <v>45692</v>
      </c>
      <c r="H193" s="46">
        <v>108391500</v>
      </c>
      <c r="I193" s="26">
        <v>0</v>
      </c>
      <c r="J193" s="24">
        <v>0</v>
      </c>
      <c r="K193" s="25">
        <v>0</v>
      </c>
      <c r="L193" s="47">
        <f t="shared" si="5"/>
        <v>108391500</v>
      </c>
      <c r="M193" s="45">
        <v>46009</v>
      </c>
      <c r="N193" s="48" t="s">
        <v>609</v>
      </c>
      <c r="O193" s="49" t="s">
        <v>21</v>
      </c>
      <c r="P193" s="50">
        <v>0</v>
      </c>
      <c r="Q193" s="51" t="s">
        <v>291</v>
      </c>
      <c r="R193" s="51" t="s">
        <v>292</v>
      </c>
    </row>
    <row r="194" spans="2:18" x14ac:dyDescent="0.25">
      <c r="B194" s="44">
        <v>45686</v>
      </c>
      <c r="C194" s="34" t="s">
        <v>809</v>
      </c>
      <c r="D194" s="35" t="s">
        <v>610</v>
      </c>
      <c r="E194" s="36" t="s">
        <v>59</v>
      </c>
      <c r="F194" s="35" t="s">
        <v>611</v>
      </c>
      <c r="G194" s="45">
        <v>45687</v>
      </c>
      <c r="H194" s="46">
        <v>15484500</v>
      </c>
      <c r="I194" s="26">
        <v>0</v>
      </c>
      <c r="J194" s="24">
        <v>0</v>
      </c>
      <c r="K194" s="25">
        <v>0</v>
      </c>
      <c r="L194" s="47">
        <f t="shared" si="5"/>
        <v>15484500</v>
      </c>
      <c r="M194" s="45">
        <v>45837</v>
      </c>
      <c r="N194" s="48" t="s">
        <v>612</v>
      </c>
      <c r="O194" s="49" t="s">
        <v>21</v>
      </c>
      <c r="P194" s="50">
        <v>6.6666666666666671E-3</v>
      </c>
      <c r="Q194" s="51" t="s">
        <v>33</v>
      </c>
      <c r="R194" s="51" t="s">
        <v>494</v>
      </c>
    </row>
    <row r="195" spans="2:18" x14ac:dyDescent="0.25">
      <c r="B195" s="44">
        <v>45687</v>
      </c>
      <c r="C195" s="34" t="s">
        <v>810</v>
      </c>
      <c r="D195" s="35" t="s">
        <v>613</v>
      </c>
      <c r="E195" s="36" t="s">
        <v>20</v>
      </c>
      <c r="F195" s="35" t="s">
        <v>614</v>
      </c>
      <c r="G195" s="45">
        <v>45691</v>
      </c>
      <c r="H195" s="55">
        <v>67674884</v>
      </c>
      <c r="I195" s="26">
        <v>0</v>
      </c>
      <c r="J195" s="24">
        <v>0</v>
      </c>
      <c r="K195" s="25">
        <v>0</v>
      </c>
      <c r="L195" s="47">
        <f t="shared" si="5"/>
        <v>67674884</v>
      </c>
      <c r="M195" s="45">
        <v>46008</v>
      </c>
      <c r="N195" s="48" t="s">
        <v>615</v>
      </c>
      <c r="O195" s="49" t="s">
        <v>21</v>
      </c>
      <c r="P195" s="50">
        <v>0</v>
      </c>
      <c r="Q195" s="51" t="s">
        <v>278</v>
      </c>
      <c r="R195" s="51" t="s">
        <v>279</v>
      </c>
    </row>
    <row r="196" spans="2:18" x14ac:dyDescent="0.25">
      <c r="B196" s="44">
        <v>45686</v>
      </c>
      <c r="C196" s="34" t="s">
        <v>811</v>
      </c>
      <c r="D196" s="35" t="s">
        <v>616</v>
      </c>
      <c r="E196" s="36" t="s">
        <v>59</v>
      </c>
      <c r="F196" s="35" t="s">
        <v>617</v>
      </c>
      <c r="G196" s="45">
        <v>45691</v>
      </c>
      <c r="H196" s="46">
        <v>16516800</v>
      </c>
      <c r="I196" s="26">
        <v>0</v>
      </c>
      <c r="J196" s="24">
        <v>0</v>
      </c>
      <c r="K196" s="25">
        <v>0</v>
      </c>
      <c r="L196" s="47">
        <f t="shared" si="5"/>
        <v>16516800</v>
      </c>
      <c r="M196" s="45">
        <v>45838</v>
      </c>
      <c r="N196" s="48" t="s">
        <v>618</v>
      </c>
      <c r="O196" s="49" t="s">
        <v>21</v>
      </c>
      <c r="P196" s="50">
        <v>0</v>
      </c>
      <c r="Q196" s="51" t="s">
        <v>299</v>
      </c>
      <c r="R196" s="51" t="s">
        <v>300</v>
      </c>
    </row>
    <row r="197" spans="2:18" x14ac:dyDescent="0.25">
      <c r="B197" s="44">
        <v>45687</v>
      </c>
      <c r="C197" s="34" t="s">
        <v>812</v>
      </c>
      <c r="D197" s="35" t="s">
        <v>619</v>
      </c>
      <c r="E197" s="36" t="s">
        <v>20</v>
      </c>
      <c r="F197" s="35" t="s">
        <v>620</v>
      </c>
      <c r="G197" s="45">
        <v>45691</v>
      </c>
      <c r="H197" s="46">
        <v>60286320</v>
      </c>
      <c r="I197" s="26">
        <v>0</v>
      </c>
      <c r="J197" s="24">
        <v>0</v>
      </c>
      <c r="K197" s="25">
        <v>0</v>
      </c>
      <c r="L197" s="47">
        <f t="shared" si="5"/>
        <v>60286320</v>
      </c>
      <c r="M197" s="45">
        <v>45932</v>
      </c>
      <c r="N197" s="48" t="s">
        <v>621</v>
      </c>
      <c r="O197" s="49" t="s">
        <v>21</v>
      </c>
      <c r="P197" s="50">
        <v>0</v>
      </c>
      <c r="Q197" s="51" t="s">
        <v>203</v>
      </c>
      <c r="R197" s="51" t="s">
        <v>204</v>
      </c>
    </row>
    <row r="198" spans="2:18" x14ac:dyDescent="0.25">
      <c r="B198" s="44">
        <v>45687</v>
      </c>
      <c r="C198" s="34" t="s">
        <v>813</v>
      </c>
      <c r="D198" s="35" t="s">
        <v>622</v>
      </c>
      <c r="E198" s="36" t="s">
        <v>20</v>
      </c>
      <c r="F198" s="35" t="s">
        <v>623</v>
      </c>
      <c r="G198" s="45">
        <v>45692</v>
      </c>
      <c r="H198" s="46">
        <v>60286320</v>
      </c>
      <c r="I198" s="26">
        <v>0</v>
      </c>
      <c r="J198" s="24">
        <v>0</v>
      </c>
      <c r="K198" s="25">
        <v>0</v>
      </c>
      <c r="L198" s="47">
        <f t="shared" si="5"/>
        <v>60286320</v>
      </c>
      <c r="M198" s="45">
        <v>45933</v>
      </c>
      <c r="N198" s="48" t="s">
        <v>624</v>
      </c>
      <c r="O198" s="49" t="s">
        <v>21</v>
      </c>
      <c r="P198" s="50">
        <v>0</v>
      </c>
      <c r="Q198" s="51" t="s">
        <v>203</v>
      </c>
      <c r="R198" s="51" t="s">
        <v>204</v>
      </c>
    </row>
    <row r="199" spans="2:18" x14ac:dyDescent="0.25">
      <c r="B199" s="44">
        <v>45687</v>
      </c>
      <c r="C199" s="34" t="s">
        <v>814</v>
      </c>
      <c r="D199" s="35" t="s">
        <v>625</v>
      </c>
      <c r="E199" s="36" t="s">
        <v>20</v>
      </c>
      <c r="F199" s="35" t="s">
        <v>626</v>
      </c>
      <c r="G199" s="45">
        <v>45691</v>
      </c>
      <c r="H199" s="46">
        <v>64452270</v>
      </c>
      <c r="I199" s="26">
        <v>0</v>
      </c>
      <c r="J199" s="24">
        <v>0</v>
      </c>
      <c r="K199" s="25">
        <v>0</v>
      </c>
      <c r="L199" s="47">
        <f t="shared" si="5"/>
        <v>64452270</v>
      </c>
      <c r="M199" s="45">
        <v>45993</v>
      </c>
      <c r="N199" s="48" t="s">
        <v>627</v>
      </c>
      <c r="O199" s="49" t="s">
        <v>21</v>
      </c>
      <c r="P199" s="50">
        <v>0</v>
      </c>
      <c r="Q199" s="51" t="s">
        <v>53</v>
      </c>
      <c r="R199" s="51" t="s">
        <v>54</v>
      </c>
    </row>
  </sheetData>
  <autoFilter ref="B12:R18" xr:uid="{00000000-0009-0000-0000-000000000000}"/>
  <mergeCells count="7">
    <mergeCell ref="H8:K8"/>
    <mergeCell ref="H2:K2"/>
    <mergeCell ref="H3:K3"/>
    <mergeCell ref="H4:K4"/>
    <mergeCell ref="H5:K5"/>
    <mergeCell ref="H6:K6"/>
    <mergeCell ref="H7:K7"/>
  </mergeCells>
  <conditionalFormatting sqref="C13:C199">
    <cfRule type="duplicateValues" dxfId="1" priority="2"/>
  </conditionalFormatting>
  <conditionalFormatting sqref="D13:D199">
    <cfRule type="duplicateValues" dxfId="0" priority="1"/>
  </conditionalFormatting>
  <hyperlinks>
    <hyperlink ref="N197" r:id="rId1" xr:uid="{AF1996AA-20F1-4CDF-9E4E-641CEE3CD347}"/>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'https://sdht-my.sharepoint.com/Users/Adriana.cristiano/OneDrive - habitatbogota/05. BASE DE DATOS ADRIANA/[2023-230803.xlsx]DATOS'!#REF!</xm:f>
          </x14:formula1>
          <xm:sqref>O13:O18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Luis Alberto Conde Alonso</cp:lastModifiedBy>
  <cp:revision>1</cp:revision>
  <dcterms:created xsi:type="dcterms:W3CDTF">2023-10-11T14:12:34Z</dcterms:created>
  <dcterms:modified xsi:type="dcterms:W3CDTF">2025-02-07T21:47:06Z</dcterms:modified>
  <cp:category/>
</cp:coreProperties>
</file>