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de\OneDrive\Documents\2 Cto 285-2025\1 Inf LConde Cto 285-2025\Publicacion Transparencia\Inf Ejecución Contractual\"/>
    </mc:Choice>
  </mc:AlternateContent>
  <xr:revisionPtr revIDLastSave="0" documentId="8_{2433BF67-069C-4DC4-8C4B-6BD07A2F32E7}" xr6:coauthVersionLast="47" xr6:coauthVersionMax="47" xr10:uidLastSave="{00000000-0000-0000-0000-000000000000}"/>
  <bookViews>
    <workbookView xWindow="-108" yWindow="-108" windowWidth="23256" windowHeight="12456" xr2:uid="{00000000-000D-0000-FFFF-FFFF00000000}"/>
  </bookViews>
  <sheets>
    <sheet name="ENERO" sheetId="2" r:id="rId1"/>
  </sheets>
  <externalReferences>
    <externalReference r:id="rId2"/>
  </externalReferences>
  <definedNames>
    <definedName name="_xlnm._FilterDatabase" localSheetId="0" hidden="1">ENERO!$B$12:$R$18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7" i="2"/>
  <c r="L6" i="2"/>
  <c r="L5" i="2"/>
  <c r="L4" i="2"/>
  <c r="L3" i="2"/>
  <c r="L2"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T13" i="2"/>
  <c r="U13" i="2"/>
  <c r="T14" i="2"/>
  <c r="U14" i="2"/>
  <c r="T15" i="2"/>
  <c r="U15" i="2"/>
  <c r="T16" i="2"/>
  <c r="U16" i="2"/>
  <c r="T17" i="2"/>
  <c r="U17" i="2"/>
  <c r="T18" i="2"/>
  <c r="U18" i="2"/>
  <c r="V18" i="2" s="1"/>
  <c r="V17" i="2" l="1"/>
  <c r="V13" i="2"/>
  <c r="V16" i="2"/>
  <c r="V15" i="2"/>
  <c r="V14" i="2"/>
  <c r="L9" i="2" l="1"/>
</calcChain>
</file>

<file path=xl/sharedStrings.xml><?xml version="1.0" encoding="utf-8"?>
<sst xmlns="http://schemas.openxmlformats.org/spreadsheetml/2006/main" count="1523" uniqueCount="817">
  <si>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</si>
  <si>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</si>
  <si>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</si>
  <si>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</si>
  <si>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</si>
  <si>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</si>
  <si>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</si>
  <si>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</si>
  <si>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</si>
  <si>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</si>
  <si>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</si>
  <si>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</si>
  <si>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</si>
  <si>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</si>
  <si>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</si>
  <si>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</si>
  <si>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</si>
  <si>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</si>
  <si>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</si>
  <si>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</si>
  <si>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Prestación de Servicios Profesionales</t>
  </si>
  <si>
    <t>INVERSION</t>
  </si>
  <si>
    <t>CANTIDAD DE ADICIONES</t>
  </si>
  <si>
    <t>RUBRO</t>
  </si>
  <si>
    <t>Informe Contractual a Enero  31 de 2025</t>
  </si>
  <si>
    <t>JENNY LILIANA CAMACHO ANGEL</t>
  </si>
  <si>
    <t>PRESTAR SERVICIOS PROFESIONALES PARA LA EJECUCIÓN, MANTENIMIENTO Y OPTIMIZACIÓN CONTINUA DEL MODELO DE GESTIÓN INSTITUCIONAL EN LA DEPENDENCIA, Y APOYAR EN LAS ACTIVIDADES CONTRACTUALES REQUERIDAS.</t>
  </si>
  <si>
    <t>https://community.secop.gov.co/Public/Tendering/OpportunityDetail/Index?noticeUID=CO1.NTC.7312296&amp;isFromPublicArea=True&amp;isModal=true&amp;asPopupView=true</t>
  </si>
  <si>
    <t>Subdirección de Gestión del Suelo</t>
  </si>
  <si>
    <t>RODRIGO ERNESTO CARRASCAL ENRIQUEZ</t>
  </si>
  <si>
    <t>CAMILA LUCIA MONTES BALLESTAS</t>
  </si>
  <si>
    <t>PRESTAR SERVICIOS PROFESIONALES JURIDICOS PARA REALIZAR LA REVISIÓN Y ESTRUCTURACION DE LOS DOCUMENTOS QUE COMPONEN LA GESTION CONTRACTUAL DE LA SECRETARÍA DISTRITAL DEL HÁBITAT.</t>
  </si>
  <si>
    <t>https://community.secop.gov.co/Public/Tendering/OpportunityDetail/Index?noticeUID=CO1.NTC.7309066&amp;isFromPublicArea=True&amp;isModal=true&amp;asPopupView=true</t>
  </si>
  <si>
    <t>Subdirección Administrativa</t>
  </si>
  <si>
    <t>PAOLA ANDREA CALDERON VARGAS</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</si>
  <si>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</si>
  <si>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</si>
  <si>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https://community.secop.gov.co/Public/Tendering/OpportunityDetail/Index?noticeUID=CO1.NTC.7309503&amp;isFromPublicArea=True&amp;isModal=true&amp;asPopupView=true</t>
  </si>
  <si>
    <t>ASTRID JOHANNA ROJAS FRANCO</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</si>
  <si>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</si>
  <si>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https://community.secop.gov.co/Public/Tendering/OpportunityDetail/Index?noticeUID=CO1.NTC.7327917&amp;isFromPublicArea=True&amp;isModal=true&amp;asPopupView=true</t>
  </si>
  <si>
    <t>CLAUDIA GOMEZ MORALES</t>
  </si>
  <si>
    <t>JUVER  RODRIGUEZ VARGAS</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</si>
  <si>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</si>
  <si>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https://community.secop.gov.co/Public/Tendering/OpportunityDetail/Index?noticeUID=CO1.NTC.7338918&amp;isFromPublicArea=True&amp;isModal=true&amp;asPopupView=true</t>
  </si>
  <si>
    <t>Subdirección de Programas y Proyectos</t>
  </si>
  <si>
    <t>JACKELYN YATE CABRERA</t>
  </si>
  <si>
    <t>FRANK DAVID BARRERA SANTOS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</si>
  <si>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</si>
  <si>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https://community.secop.gov.co/Public/Tendering/OpportunityDetail/Index?noticeUID=CO1.NTC.7341358&amp;isFromPublicArea=True&amp;isModal=true&amp;asPopupView=true</t>
  </si>
  <si>
    <t>YINNA ALEJANDRA CALDERON RODRIGUEZ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</si>
  <si>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</si>
  <si>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https://community.secop.gov.co/Public/Tendering/OpportunityDetail/Index?noticeUID=CO1.NTC.7343990&amp;isFromPublicArea=True&amp;isModal=true&amp;asPopupView=true</t>
  </si>
  <si>
    <t>Subdirección de Prevención y Seguimiento</t>
  </si>
  <si>
    <t>JULIO ALVARO FORIGUA GARCIA</t>
  </si>
  <si>
    <t>MANUEL ENRIQUE OTERO GONZALEZ</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</si>
  <si>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</si>
  <si>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https://community.secop.gov.co/Public/Tendering/OpportunityDetail/Index?noticeUID=CO1.NTC.7352285&amp;isFromPublicArea=True&amp;isModal=true&amp;asPopupView=true</t>
  </si>
  <si>
    <t>NORMA CONSTANZA HURTADO LEAL</t>
  </si>
  <si>
    <t>Prestación de Servicios  de Apoyo a la Gestión</t>
  </si>
  <si>
    <t>PRESTAR SERVICIOS TÉCNICOS PARA APOYAR EL DESARROLLO DE LAS ACTIVIDADES PROPIAS DE LOS SISTEMAS DE GESTIÓN QUE LIDERA LA SUBDIRECCIÓN DE PROGRAMAS Y PROYECTOS BAJO LOS ESTÁNDARES DEL MODELO INTEGRADO DE PLANEACIÓN Y GESTIÓN - MIPG</t>
  </si>
  <si>
    <t>https://community.secop.gov.co/Public/Tendering/OpportunityDetail/Index?noticeUID=CO1.NTC.7352973&amp;isFromPublicArea=True&amp;isModal=true&amp;asPopupView=true</t>
  </si>
  <si>
    <t>SANDRA JOHANA PINZON RODRIGUEZ</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</si>
  <si>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</si>
  <si>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https://community.secop.gov.co/Public/Tendering/OpportunityDetail/Index?noticeUID=CO1.NTC.7353408&amp;isFromPublicArea=True&amp;isModal=true&amp;asPopupView=true</t>
  </si>
  <si>
    <t xml:space="preserve">CLAUDIA MARCELA GARCIA </t>
  </si>
  <si>
    <t>PRESTAR SERVICIOS PROFESIONALES PARA EL DESARROLLO DE LAS ACTIVIDADES RELACIONADAS CON EL FORTALECIMIENTO DE LAS POLÍTICAS Y DIMENSIONES DEL MODELO INTEGRADO DE PLANEACIÓN Y GESTIÓN DE LA SDHT ACORDE A LOS LINEAMIENTOS Y LA NORMATIVIDAD VIGENTE.</t>
  </si>
  <si>
    <t>https://community.secop.gov.co/Public/Tendering/OpportunityDetail/Index?noticeUID=CO1.NTC.7354582&amp;isFromPublicArea=True&amp;isModal=true&amp;asPopupView=true</t>
  </si>
  <si>
    <t>NANCY CAROLINA HERNANDEZ GUTIERREZ</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</si>
  <si>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</si>
  <si>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https://community.secop.gov.co/Public/Tendering/OpportunityDetail/Index?noticeUID=CO1.NTC.7379466&amp;isFromPublicArea=True&amp;isModal=true&amp;asPopupView=true</t>
  </si>
  <si>
    <t>MARIA CRISTINA ROJAS EBERHARD</t>
  </si>
  <si>
    <t>PRESTAR SERVICIOS PROFESIONALES ESPECIALIZADOS PARA LA ESTRUCTURACIÓN Y GESTIÓN DE LOS PROYECTOS QUE SE GENERAN A PARTIR DE LA IMPLEMENTACIÓN DE INSTRUMENTOS DE PLANEACIÓN Y GESTIÓN DEL SUELO.</t>
  </si>
  <si>
    <t>https://community.secop.gov.co/Public/Tendering/OpportunityDetail/Index?noticeUID=CO1.NTC.7357143&amp;isFromPublicArea=True&amp;isModal=true&amp;asPopupView=true</t>
  </si>
  <si>
    <t>RICARDO ERNESTO SANCHEZ MENESES</t>
  </si>
  <si>
    <t>PRESTAR SERVICIOS PROFESIONALES DESDE EL COMPONENTE JURÍDICO PARA REALIZAR LA GESTIÓN, SEGUIMIENTO A LOS RECURSOS ASIGNADOS EN EL MARCO DE LOS PROYECTOS DE VIVIENDA LIDERADOS POR LA SUBSECRETARÍA DE GESTIÓN FINANCIERA.</t>
  </si>
  <si>
    <t>https://community.secop.gov.co/Public/Tendering/OpportunityDetail/Index?noticeUID=CO1.NTC.7359413&amp;isFromPublicArea=True&amp;isModal=true&amp;asPopupView=true</t>
  </si>
  <si>
    <t>Subdirección de Recursos Públicos</t>
  </si>
  <si>
    <t>LESLIE DIAHANN MARTINEZ LUQUE</t>
  </si>
  <si>
    <t>JONATHAN ARMANDO HERNANDEZ BARCENAS</t>
  </si>
  <si>
    <t>PRESTAR SERVICIOS PROFESIONALES JURÍDICOS PARA GESTIONAR LOS DERECHOS DE PETICIÓN Y REQUERIMIENTOS RELACIONADOS CON LOS PROGRAMAS E INSTRUMENTOS DE FINANCIACIÓN DE VIVIENDA DE LA SUBSECRETARÍA DE GESTIÓN FINANCIERA.</t>
  </si>
  <si>
    <t>https://community.secop.gov.co/Public/Tendering/OpportunityDetail/Index?noticeUID=CO1.NTC.7365169&amp;isFromPublicArea=True&amp;isModal=true&amp;asPopupView=true</t>
  </si>
  <si>
    <t>PAULA SOFIA ENCINALES URQUIZA</t>
  </si>
  <si>
    <t>PRESTAR SERVICIOS PROFESIONALES DESDE EL COMPONENTE SOCIAL PARA LA GESTIÓN Y SEGUIMIENTO DE LOS PROGRAMAS Y PROYECTOS DE ACCESO A LA VIVIENDA GESTIONADOS POR LA SUBSECRETARIA DE GESTIÓN FINANCIERA.</t>
  </si>
  <si>
    <t>https://community.secop.gov.co/Public/Tendering/OpportunityDetail/Index?noticeUID=CO1.NTC.7407297&amp;isFromPublicArea=True&amp;isModal=true&amp;asPopupView=true</t>
  </si>
  <si>
    <t>YENY ANDREA PACHON ALONSO</t>
  </si>
  <si>
    <t>PRESTAR SERVICIOS PROFESIONALES PARA REALIZAR EL SEGUIMIENTO EN LA EJECUCIÓN DE LOS DIFERENTES PROGRAMAS DE ACCESO A LA VIVIENDA A CARGO DE LA SUBSECRETARÍA DE GESTIÓN FINANCIERA.</t>
  </si>
  <si>
    <t>https://community.secop.gov.co/Public/Tendering/OpportunityDetail/Index?noticeUID=CO1.NTC.7411033&amp;isFromPublicArea=True&amp;isModal=true&amp;asPopupView=true</t>
  </si>
  <si>
    <t>YADY ALEXANDRA GUEVARA BRICEÑO</t>
  </si>
  <si>
    <t>PRESTAR SERVICIOS PROFESIONALES PARA REALIZAR DIAGNÓSTICOS URBANÍSTICOS Y ARQUITECTÓNICOS, Y LA ELABORACIÓN DE DOCUMENTOS NECESARIOS PARA LA  IMPLEMENTACIÓN DE LOS PROYECTOS A CARGO DE LA SUBSECRETARIA DE GESTION FINANCIERA.</t>
  </si>
  <si>
    <t>https://community.secop.gov.co/Public/Tendering/OpportunityDetail/Index?noticeUID=CO1.NTC.7433128&amp;isFromPublicArea=True&amp;isModal=true&amp;asPopupView=true</t>
  </si>
  <si>
    <t>MARIA CAMILA CARRILLO PRIETO</t>
  </si>
  <si>
    <t>PRESTAR SERVICIOS PROFESIONALES PARA DAR RESPUESTA A PETICIONES, SOLICITUDES Y REQUERIMIENTOS Y BRINDAR APOYO JURÍDICO EN LA ELABORACIÓN DE ACTOS ADMINISTRATIVOS ASOCIADOS A LOS PROGRAMAS Y PROYECTOS DE LA SUBSECRETARÍA DE GESTIÓN FINANCIERA.</t>
  </si>
  <si>
    <t>https://community.secop.gov.co/Public/Tendering/OpportunityDetail/Index?noticeUID=CO1.NTC.7409391&amp;isFromPublicArea=True&amp;isModal=true&amp;asPopupView=true</t>
  </si>
  <si>
    <t>MANUEL ORLANDO PEÑA USCATEGUI</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</si>
  <si>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</si>
  <si>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https://community.secop.gov.co/Public/Tendering/OpportunityDetail/Index?noticeUID=CO1.NTC.7356675&amp;isFromPublicArea=True&amp;isModal=true&amp;asPopupView=true</t>
  </si>
  <si>
    <t>HORACIO  VILLALBA GARZON</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</si>
  <si>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</si>
  <si>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https://community.secop.gov.co/Public/Tendering/OpportunityDetail/Index?noticeUID=CO1.NTC.7407415&amp;isFromPublicArea=True&amp;isModal=true&amp;asPopupView=true</t>
  </si>
  <si>
    <t>ALFREDO  GOMEZ ARBOLEDA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</si>
  <si>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</si>
  <si>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https://community.secop.gov.co/Public/Tendering/OpportunityDetail/Index?noticeUID=CO1.NTC.7358221&amp;isFromPublicArea=True&amp;isModal=true&amp;asPopupView=true</t>
  </si>
  <si>
    <t>Subsecretaría de Gestión Corporativa</t>
  </si>
  <si>
    <t>ANA MILENA YELA ESCOBAR</t>
  </si>
  <si>
    <t>WILLIAM ERNESTO GONZALEZ ARIAS</t>
  </si>
  <si>
    <t>PRESTAR SERVICIOS PROFESIONALES ESPECIALIZADOS PARA EJECUTAR LAS ACTIVIDADES JURIDICAS PROPIAS DE LOS PROCESOS ASOCIADOS DE LA SUBSECRETARIA DE GESTION CORPORATIVA DE LA SDHT</t>
  </si>
  <si>
    <t>https://community.secop.gov.co/Public/Tendering/OpportunityDetail/Index?noticeUID=CO1.NTC.7358250&amp;isFromPublicArea=True&amp;isModal=true&amp;asPopupView=true</t>
  </si>
  <si>
    <t>SANDRA MILENA ROMERO GARZON</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</si>
  <si>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</si>
  <si>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https://community.secop.gov.co/Public/Tendering/OpportunityDetail/Index?noticeUID=CO1.NTC.7363070&amp;isFromPublicArea=True&amp;isModal=true&amp;asPopupView=true</t>
  </si>
  <si>
    <t>LOLITA  CAMARGO CORREA</t>
  </si>
  <si>
    <t>PRESTAR SERVICIOS PROFESIONALES JURÍDICOS PARA REALIZAR ACTIVIDADES QUE PERMITAN EJECUTAR POLÍTICAS, PLANES Y PROYECTOS PARA EL MEJORAMIENTO DE LA PRESTACIÓN DE LOS SERVICIOS PÚBLICOS EN EL TERRITORIO URBANO Y RURAL DEL DISTRITO CAPITAL Y LA REGIÓN</t>
  </si>
  <si>
    <t>https://community.secop.gov.co/Public/Tendering/OpportunityDetail/Index?noticeUID=CO1.NTC.7356351&amp;isFromPublicArea=True&amp;isModal=true&amp;asPopupView=true</t>
  </si>
  <si>
    <t>Subdirección de Servicios Públicos</t>
  </si>
  <si>
    <t>NEIBER YANETH PRIETO PERILLA</t>
  </si>
  <si>
    <t>JOHANNA MARINA CELEDON OÑATE</t>
  </si>
  <si>
    <t>PRESTAR SERVICIOS PROFESIONALES PARA REALIZAR METODOLOGÍAS PARA LA DIVULGACIÓN Y COMUNICACIONES DE TODOS LOS PROGRAMAS Y PROYECTOS A CARGO DE LA SUBSECRETARIA DE GESTIÓN FINANCIERA.</t>
  </si>
  <si>
    <t>https://community.secop.gov.co/Public/Tendering/OpportunityDetail/Index?noticeUID=CO1.NTC.7365585&amp;isFromPublicArea=True&amp;isModal=true&amp;asPopupView=true</t>
  </si>
  <si>
    <t>Subsecretaría de Gestion Financiera</t>
  </si>
  <si>
    <t>DANIEL EDUARDO CONTRERAS CASTRO</t>
  </si>
  <si>
    <t>JUAN DAVID PULIDO REYES</t>
  </si>
  <si>
    <t>PRESTAR SERVICIOS PARA PROMOVER ACCIONES DE ARTICULACION REGIONAL DESDE UN ENFOQUE AMBIENTAL QUE PERMITAN LA IMPLEMENTACIÓN DE POLITICAS DE SERVICIOS PUBLICOS EN EL DISTRITO CAPITAL</t>
  </si>
  <si>
    <t>https://community.secop.gov.co/Public/Tendering/OpportunityDetail/Index?noticeUID=CO1.NTC.7360155&amp;isFromPublicArea=True&amp;isModal=true&amp;asPopupView=true</t>
  </si>
  <si>
    <t>NESTOR JULIAN RAMIREZ SIERRA</t>
  </si>
  <si>
    <t>PRESTAR SERVICIOS PROFESIONALES EN DERECHO, ORIENTADOS A LA DEFENSA JUDICIAL Y EXTRAJUDICIAL EN LOS PROCESOS EN LOS QUE INTERVENGA Y/O SE VINCULE LA SECRETARÍA DISTRITAL DEL HÁBITAT, A CARGO DE LA SUBSECRETARÍA JURÍDICA.</t>
  </si>
  <si>
    <t>https://community.secop.gov.co/Public/Tendering/OpportunityDetail/Index?noticeUID=CO1.NTC.7443753&amp;isFromPublicArea=True&amp;isModal=true&amp;asPopupView=true</t>
  </si>
  <si>
    <t>Subsecretaría Juridica</t>
  </si>
  <si>
    <t>ALBA CRISTINA MELO GÓMEZ</t>
  </si>
  <si>
    <t>MARIA FERNANDA PIRABAN CAÑON</t>
  </si>
  <si>
    <t>PRESTAR SERVICIOS PROFESIONALES EN DERECHO PARA LA DEFENSA JUDICIAL Y EXTRAJUDICIAL DE LA SECRETARÍA DISTRITAL DEL HÁBITAT EN PROCESOS CONSTITUCIONALES A CARGO DE LA SUBSECRETARÍA JURÍDICA.</t>
  </si>
  <si>
    <t>https://community.secop.gov.co/Public/Tendering/OpportunityDetail/Index?noticeUID=CO1.NTC.7383710&amp;isFromPublicArea=True&amp;isModal=true&amp;asPopupView=true</t>
  </si>
  <si>
    <t>JOSE ALEXANDER MORENO PAEZ</t>
  </si>
  <si>
    <t>PRESTAR SERVICIOS PROFESIONALES ESPECIALIZADOS EN EL DESARROLLO DE LAS ACTUACIONES JURÍDICAS EN LOS TRÁMITES ADMINISTRATIVOS Y/O MISIONALES QUE ADELANTE LA SUBSECRETARÍA JURÍDICA EN EL MARCO DE SUS COMPETENCIAS.</t>
  </si>
  <si>
    <t>https://community.secop.gov.co/Public/Tendering/OpportunityDetail/Index?noticeUID=CO1.NTC.7409701&amp;isFromPublicArea=True&amp;isModal=true&amp;asPopupView=true</t>
  </si>
  <si>
    <t>MARIA CAMILA RUANO VIVEROS</t>
  </si>
  <si>
    <t>PRESTAR SERVICIOS PROFESIONALES EN DERECHO PARA LA DEFENSA JUDICIAL Y EXTRAJUDICIAL DE LA SECRETARÍA DISTRITAL DEL HÁBITAT EN PROCESOS CONSTITUCIONALES, BAJO LA RESPONSABILIDAD DE LA SUBSECRETARÍA JURÍDICA</t>
  </si>
  <si>
    <t>https://community.secop.gov.co/Public/Tendering/OpportunityDetail/Index?noticeUID=CO1.NTC.7383764&amp;isFromPublicArea=True&amp;isModal=true&amp;asPopupView=true</t>
  </si>
  <si>
    <t>DIEGO ALEJANDRO RIOS BARRERO</t>
  </si>
  <si>
    <t>PRESTAR SERVICIOS PROFESIONALES EN EL DESARROLLO DE LAS ETAPAS Y ACTUACIONES JURÍDICAS DE LOS TRÁMITES EN MATERIA ADMINISTRATIVA QUE ADELANTA LA SUBSECRETARÍA JURÍDICA</t>
  </si>
  <si>
    <t>https://community.secop.gov.co/Public/Tendering/OpportunityDetail/Index?noticeUID=CO1.NTC.7392034&amp;isFromPublicArea=True&amp;isModal=true&amp;asPopupView=true</t>
  </si>
  <si>
    <t>TATIANA LUCERO TAMAYO SILVA</t>
  </si>
  <si>
    <t>PRESTAR SERVICIOS PROFESIONALES EN DERECHO PARA REALIZAR DEFENSA JUDICIAL Y EXTRAJUDICIAL EN LOS PROCESOS A CARGO DE LA SUBSECRETARÍA JURÍDICA.</t>
  </si>
  <si>
    <t>https://community.secop.gov.co/Public/Tendering/OpportunityDetail/Index?noticeUID=CO1.NTC.7399698&amp;isFromPublicArea=True&amp;isModal=true&amp;asPopupView=true</t>
  </si>
  <si>
    <t>CARLOS ALBERTO ZULUAGA BARRERO</t>
  </si>
  <si>
    <t>https://community.secop.gov.co/Public/Tendering/OpportunityDetail/Index?noticeUID=CO1.NTC.7403692&amp;isFromPublicArea=True&amp;isModal=true&amp;asPopupView=true</t>
  </si>
  <si>
    <t>JUAN SEBASTIAN PARRA RAFFAN</t>
  </si>
  <si>
    <t>https://community.secop.gov.co/Public/Tendering/OpportunityDetail/Index?noticeUID=CO1.NTC.7401918&amp;isFromPublicArea=True&amp;isModal=true&amp;asPopupView=true</t>
  </si>
  <si>
    <t>JAIME ALEXANDER ALVAREZ ORTIZ</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</si>
  <si>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</si>
  <si>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https://community.secop.gov.co/Public/Tendering/OpportunityDetail/Index?noticeUID=CO1.NTC.7415971&amp;isFromPublicArea=True&amp;isModal=true&amp;asPopupView=true</t>
  </si>
  <si>
    <t>JOSE ALEJANDRO GARCIA GARCIA</t>
  </si>
  <si>
    <t>PRESTAR SERVICIOS PROFESIONALES ESPECIALIZADOS EN DERECHO, ENFOCADOS EN LA DEFENSA JUDICIAL Y EXTRAJUDICIAL DE LOS DISTINTOS PROCESOS QUE INTERVENGA Y/O SE VINCULE A LA SECRETARÍA DISTRITAL DEL HÁBITAT, BAJO LA RESPONSABILIDAD DE LA SUBSECRETARÍA JURÍDICA.</t>
  </si>
  <si>
    <t>https://community.secop.gov.co/Public/Tendering/OpportunityDetail/Index?noticeUID=CO1.NTC.7404979&amp;isFromPublicArea=True&amp;isModal=true&amp;asPopupView=true</t>
  </si>
  <si>
    <t>ERICK LEANDRO SANCHEZ VANEGAS</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</si>
  <si>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</si>
  <si>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https://community.secop.gov.co/Public/Tendering/OpportunityDetail/Index?noticeUID=CO1.NTC.7416902&amp;isFromPublicArea=True&amp;isModal=true&amp;asPopupView=true</t>
  </si>
  <si>
    <t>HARLEY FERNEY FERNANDEZ ALVARADO</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</si>
  <si>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</si>
  <si>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https://community.secop.gov.co/Public/Tendering/OpportunityDetail/Index?noticeUID=CO1.NTC.7426238&amp;isFromPublicArea=True&amp;isModal=true&amp;asPopupView=true</t>
  </si>
  <si>
    <t>NATALIA ANDREA ANGULO REDONDO</t>
  </si>
  <si>
    <t>PRESTACIÓN DE SERVICIOS DE APOYO A LA GESTIÓN, BRINDANDO ATENCIÓN, INFORMACIÓN Y ORIENTACIÓN A LOS CIUDADANOS QUE REQUIERAN ACCEDER A LOS SERVICIOS DE LA SECRETARÍA DISTRITAL DEL HÁBTITAT.</t>
  </si>
  <si>
    <t>https://community.secop.gov.co/Public/Tendering/OpportunityDetail/Index?noticeUID=CO1.NTC.7460707&amp;isFromPublicArea=True&amp;isModal=true&amp;asPopupView=true</t>
  </si>
  <si>
    <t>SERGIO ANDRES HERNANDEZ GOENAGA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</si>
  <si>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</si>
  <si>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https://community.secop.gov.co/Public/Tendering/OpportunityDetail/Index?noticeUID=CO1.NTC.7425753&amp;isFromPublicArea=True&amp;isModal=true&amp;asPopupView=true</t>
  </si>
  <si>
    <t>JESSICA PATRICIA RODRIGUEZ ARIZA</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</si>
  <si>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</si>
  <si>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https://community.secop.gov.co/Public/Tendering/OpportunityDetail/Index?noticeUID=CO1.NTC.7437354&amp;isFromPublicArea=True&amp;isModal=true&amp;asPopupView=true</t>
  </si>
  <si>
    <t>FRANCISCO JAVIER CONTRERAS ZAMBRANO</t>
  </si>
  <si>
    <t>PRESTAR SERVICIOS PROFESIONALES RESPECTO A PROCESO DE PAGOS A CARGO DE LA SUBDIRECCIÓN FINANCIERA, ASÍ COMO LA GESTIÓN DEL REGISTRO DE LA INFORMACIÓN EXÓGENA DISTRITAL Y NACIONAL Y EL REPORTE DE CONTRIBUCIONES Y ESTAMPILLAS.</t>
  </si>
  <si>
    <t>https://community.secop.gov.co/Public/Tendering/OpportunityDetail/Index?noticeUID=CO1.NTC.7411670&amp;isFromPublicArea=True&amp;isModal=true&amp;asPopupView=true</t>
  </si>
  <si>
    <t>Subdirección Financiera</t>
  </si>
  <si>
    <t>CESAR AUGUSTO CACERES GONZALEZ</t>
  </si>
  <si>
    <t>LUIS CARLOS PARRA DIAZ</t>
  </si>
  <si>
    <t>PRESTAR SERVICIOS PROFESIONALES PARA EJECUTAR ACTIVIDADES RELACIONADAS CON EL PROCESO DE PAGOS A CARGO DE LA SUBDIRECCIÓN FINANCIERA, REVISIÓN Y LIQUIDACIÓN DE LOS PASIVOS EXIGIBLES, ASÍ COMO LA ELABORACIÓN DE ESTADOS DE PAGO.</t>
  </si>
  <si>
    <t>https://community.secop.gov.co/Public/Tendering/OpportunityDetail/Index?noticeUID=CO1.NTC.7413984&amp;isFromPublicArea=True&amp;isModal=true&amp;asPopupView=true</t>
  </si>
  <si>
    <t>PEDRO MARIO BUITRAGO MEDINA</t>
  </si>
  <si>
    <t>PRESTAR SERVICIOS PROFESIONALES EN LA SUBDIRECCIÓN FINANCIERA PARA GESTIONAR LA REVISIÓN Y VALIDACIÓN DE CUENTAS DE COBRO, ASÍ COMO LA ELABORACIÓN Y SEGUIMIENTO DE LOS ESTADOS DE PAGO.</t>
  </si>
  <si>
    <t>https://community.secop.gov.co/Public/Tendering/OpportunityDetail/Index?noticeUID=CO1.NTC.7427341&amp;isFromPublicArea=True&amp;isModal=true&amp;asPopupView=true</t>
  </si>
  <si>
    <t>ELSA  BAUTISTA SANDOVAL</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</si>
  <si>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</si>
  <si>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https://community.secop.gov.co/Public/Tendering/OpportunityDetail/Index?noticeUID=CO1.NTC.7429771&amp;isFromPublicArea=True&amp;isModal=true&amp;asPopupView=true</t>
  </si>
  <si>
    <t>DANIELA  SEDANO SAENZ</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</si>
  <si>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</si>
  <si>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https://community.secop.gov.co/Public/Tendering/OpportunityDetail/Index?noticeUID=CO1.NTC.7366751&amp;isFromPublicArea=True&amp;isModal=true&amp;asPopupView=true</t>
  </si>
  <si>
    <t>Subdirección de Información Sectorial</t>
  </si>
  <si>
    <t>MARIA PAULA SALCEDO PORRAS</t>
  </si>
  <si>
    <t>AMIRA SOFIA CASTAÑEDA CARDENAS</t>
  </si>
  <si>
    <t>PRESTAR SERVICIOS PROFESIONALES PARA LA DIFUSIÓN DEL CONOCIMIENTO Y EL DESARROLLO DE ESTRATEGIAS PEDAGÓGICAS QUE FORTALEZCAN LA PARTICIPACIÓN EN LA ESCUELA DEL HÁBITAT DE LA SDHT.</t>
  </si>
  <si>
    <t>https://community.secop.gov.co/Public/Tendering/OpportunityDetail/Index?noticeUID=CO1.NTC.7376176&amp;isFromPublicArea=True&amp;isModal=true&amp;asPopupView=true</t>
  </si>
  <si>
    <t>ANDRES FERNEY ARROYO HERRERA</t>
  </si>
  <si>
    <t>PRESTAR SERVICIOS PROFESIONALES PARA REALIZAR EL ACOMPAÑAMIENTO DE LOS ESPACIOS POBLACIONALES DISTRITALES, ASÍ COMO REALIZAR EL ANÁLISIS Y CONSOLIDACIÓN DE LA INFORMACIÓN CON ENFOQUE DE GENERO Y DIFERENCIAL.</t>
  </si>
  <si>
    <t>https://community.secop.gov.co/Public/Tendering/OpportunityDetail/Index?noticeUID=CO1.NTC.7373414&amp;isFromPublicArea=True&amp;isModal=true&amp;asPopupView=true</t>
  </si>
  <si>
    <t>OLGA BEATRIZ GUTIERREZ TOBAR</t>
  </si>
  <si>
    <t>PRESTAR SERVICIOS PROFESIONALES PARA REALIZAR LA GESTIÓN, PROMOCIÓN Y DIFUSIÓN DEL CONOCIMIENTO EN TEMAS DEL SECTOR HÁBITAT A TRAVÉS DE LAS ESTRATEGIAS PEDAGÓGICAS DE LA ESCUELA DEL HÁBITAT DE LA SECRETARÍA DISTRITAL DEL HÁBITAT.</t>
  </si>
  <si>
    <t>https://community.secop.gov.co/Public/Tendering/OpportunityDetail/Index?noticeUID=CO1.NTC.7367189&amp;isFromPublicArea=True&amp;isModal=true&amp;asPopupView=true</t>
  </si>
  <si>
    <t>JULIO MIGUEL SILVA SALAMANCA</t>
  </si>
  <si>
    <t>PRESTAR SERVICIOS PROFESIONALES ESPECIALIZADOS EN EL ANÁLISIS DE LA INFORMACIÓN ECONÓMICA Y FINANCIERA EN TEMAS DE VIVIENDA Y DESARROLLO URBANO PARA LA TOMA DE DECISIONES DEL SECTOR HÁBITAT.</t>
  </si>
  <si>
    <t>https://community.secop.gov.co/Public/Tendering/OpportunityDetail/Index?noticeUID=CO1.NTC.7367157&amp;isFromPublicArea=True&amp;isModal=true&amp;asPopupView=true</t>
  </si>
  <si>
    <t>DAVID STEVEN QUINTERO DUQUE</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</si>
  <si>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</si>
  <si>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https://community.secop.gov.co/Public/Tendering/OpportunityDetail/Index?noticeUID=CO1.NTC.7364396&amp;isFromPublicArea=True&amp;isModal=true&amp;asPopupView=true</t>
  </si>
  <si>
    <t>Subdirección de Barrios</t>
  </si>
  <si>
    <t>LINA MARIA GONZALEZ BOTERO</t>
  </si>
  <si>
    <t>CAROLINA  LOPEZ SANCHEZ</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</si>
  <si>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</si>
  <si>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https://community.secop.gov.co/Public/Tendering/OpportunityDetail/Index?noticeUID=CO1.NTC.7399370&amp;isFromPublicArea=True&amp;isModal=true&amp;asPopupView=true</t>
  </si>
  <si>
    <t>Subdirección de Operaciones</t>
  </si>
  <si>
    <t>CAMILO EDUARDO TORRES MUÑOZ</t>
  </si>
  <si>
    <t>ANGELICA  QUIÑONES CARRILLO</t>
  </si>
  <si>
    <t>PRESTAR SERVICIOS DE APOYO A LA GESTIÓN PARA LA EJECUCIÓN DE ACTIVIDADES ADMINISTRATIVAS, ASISTENCIALES Y CONTABLES REQUERIDAS POR LA SDHT.</t>
  </si>
  <si>
    <t>https://community.secop.gov.co/Public/Tendering/OpportunityDetail/Index?noticeUID=CO1.NTC.7391362&amp;isFromPublicArea=True&amp;isModal=true&amp;asPopupView=true</t>
  </si>
  <si>
    <t>OSCAR JAVIER CORTES OSORIO</t>
  </si>
  <si>
    <t>PRESTAR SERVICIOS DE APOYO PARA LA  GESTIÓN DE LOS  PROCESOS ADMINISTRATIVOS,  CONTRACTUALES Y DE ARCHIVO  DE ACUERDO CON LOS PROCEDIMIENTOS ESTABLECIDOS POR LA SDHT Y LA NORMATIVIDAD VIGENTE APLICABLE.</t>
  </si>
  <si>
    <t>https://community.secop.gov.co/Public/Tendering/OpportunityDetail/Index?noticeUID=CO1.NTC.7380600&amp;isFromPublicArea=True&amp;isModal=true&amp;asPopupView=true</t>
  </si>
  <si>
    <t>JANNETH  GUZMAN ROA</t>
  </si>
  <si>
    <t>PRESTAR SERVICIOS DE APOYO EN LAS ACTIVIDADES DE GESTIÓN ADMINISTRATIVA Y DOCUMENTAL DE ACUERDO CON LOS PROCEDIMIENTOS ESTABLECIDOS POR LA SDHT Y LA NORMATIVIDAD VIGENTE APLICABLE.</t>
  </si>
  <si>
    <t>https://community.secop.gov.co/Public/Tendering/OpportunityDetail/Index?noticeUID=CO1.NTC.7381157&amp;isFromPublicArea=True&amp;isModal=true&amp;asPopupView=true</t>
  </si>
  <si>
    <t>NICOLAS JAIRO ALVAREZ GONZALEZ</t>
  </si>
  <si>
    <t>PRESTAR SERVICIOS PROFESIONALES PARA DESARROLLAR ACTIVIDADES ESTRATÉGICAS Y TÉCNICAS RELACIONADAS CON LA FORMULACIÓN, EJECUCIÓN Y SEGUIMIENTO DE LAS ESTRATEGIAS DE PARTICIPACIÓN EN EL ESPACIO PÚBLICO, LIDERADAS POR LA SECRETARÍA DISTRITAL DEL HÁBITAT.</t>
  </si>
  <si>
    <t>SIN INICIAR</t>
  </si>
  <si>
    <t>Sin Determinar</t>
  </si>
  <si>
    <t>https://community.secop.gov.co/Public/Tendering/OpportunityDetail/Index?noticeUID=CO1.NTC.7462238&amp;isFromPublicArea=True&amp;isModal=true&amp;asPopupView=true</t>
  </si>
  <si>
    <t xml:space="preserve">Subdirección de Participación y Relaciones con la Comunidad </t>
  </si>
  <si>
    <t>JOSE LUIS ALDANA ROMERO</t>
  </si>
  <si>
    <t>LINA MARCELA BERMUDEZ GRISALES</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</si>
  <si>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</si>
  <si>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https://community.secop.gov.co/Public/Tendering/OpportunityDetail/Index?noticeUID=CO1.NTC.7406710&amp;isFromPublicArea=True&amp;isModal=true&amp;asPopupView=true</t>
  </si>
  <si>
    <t>JUAN CARLOS CASTILLO QUINTANA</t>
  </si>
  <si>
    <t>https://community.secop.gov.co/Public/Tendering/OpportunityDetail/Index?noticeUID=CO1.NTC.7407313&amp;isFromPublicArea=True&amp;isModal=true&amp;asPopupView=true</t>
  </si>
  <si>
    <t>JOSE DAVID URBINA TORRES</t>
  </si>
  <si>
    <t>https://community.secop.gov.co/Public/Tendering/OpportunityDetail/Index?noticeUID=CO1.NTC.7410934&amp;isFromPublicArea=True&amp;isModal=true&amp;asPopupView=true</t>
  </si>
  <si>
    <t>JANNETH ANGELICA RIVERA GONZALEZ</t>
  </si>
  <si>
    <t>https://community.secop.gov.co/Public/Tendering/OpportunityDetail/Index?noticeUID=CO1.NTC.7410986&amp;isFromPublicArea=True&amp;isModal=true&amp;asPopupView=true</t>
  </si>
  <si>
    <t>ISMAEL ANTONIO RAMIREZ CAMARGO</t>
  </si>
  <si>
    <t>PRESTAR SERVICIOS DE APOYO A LA GESTIÓN EN LAS ACTIVIDADES LOGÍSTICAS Y OPERATIVAS PARA LA PROMOCIÓN E IMPLEMENTACIÓN DE LAS ESTRATEGIAS DE PARTICIPACIÓN Y RELACIONAMIENTO CON LA CIUDADANÍA.</t>
  </si>
  <si>
    <t>https://community.secop.gov.co/Public/Tendering/OpportunityDetail/Index?noticeUID=CO1.NTC.7411714&amp;isFromPublicArea=True&amp;isModal=true&amp;asPopupView=true</t>
  </si>
  <si>
    <t>DIANA MILENA RUBIO VARGAS</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</si>
  <si>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</si>
  <si>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https://community.secop.gov.co/Public/Tendering/OpportunityDetail/Index?noticeUID=CO1.NTC.7367330&amp;isFromPublicArea=True&amp;isModal=true&amp;asPopupView=true</t>
  </si>
  <si>
    <t>CARLOS ANDRES MARTINEZ MONTENEGRO</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</si>
  <si>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</si>
  <si>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https://community.secop.gov.co/Public/Tendering/OpportunityDetail/Index?noticeUID=CO1.NTC.7411428&amp;isFromPublicArea=True&amp;isModal=true&amp;asPopupView=true</t>
  </si>
  <si>
    <t>ANA AMELIA AVILA PALACIOS</t>
  </si>
  <si>
    <t>https://community.secop.gov.co/Public/Tendering/OpportunityDetail/Index?noticeUID=CO1.NTC.7411463&amp;isFromPublicArea=True&amp;isModal=true&amp;asPopupView=true</t>
  </si>
  <si>
    <t>EDDNA VANESSA NUÑEZ ORDOÑEZ</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</si>
  <si>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</si>
  <si>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https://community.secop.gov.co/Public/Tendering/OpportunityDetail/Index?noticeUID=CO1.NTC.7368413&amp;isFromPublicArea=True&amp;isModal=true&amp;asPopupView=true</t>
  </si>
  <si>
    <t>JUAN FELIPE GIRALDO ROJAS</t>
  </si>
  <si>
    <t>PRESTAR SERVICIOS PROFESIONALES EN LA ELABORACIÓN DE DOCUMENTOS TÉCNICOS Y ANÁLISIS, ASÍ COMO LA ELABORACIÓN DE EVALUACIONES A PARTIR DE METODOLOGÍAS CUALITATIVAS QUE SE GENEREN EN EL MARCO DE LA INFORMACIÓN MISIONAL Y ESTRATÉGICA DE LA SDHT.</t>
  </si>
  <si>
    <t>https://community.secop.gov.co/Public/Tendering/OpportunityDetail/Index?noticeUID=CO1.NTC.7370765&amp;isFromPublicArea=True&amp;isModal=true&amp;asPopupView=true</t>
  </si>
  <si>
    <t>ANDRES MAURICIO BENAVIDES BONILLA</t>
  </si>
  <si>
    <t>https://community.secop.gov.co/Public/Tendering/OpportunityDetail/Index?noticeUID=CO1.NTC.7388975&amp;isFromPublicArea=True&amp;isModal=true&amp;asPopupView=true</t>
  </si>
  <si>
    <t>IVAN DARIO JARA VILLALBA</t>
  </si>
  <si>
    <t>PRESTAR SERVICIOS PROFESIONALES PARA IMPLEMENTAR EL MODELO DE ECONOMÍA CIRCULAR EN LOS ACUEDUCTOS COMUNITARIOS, DESARROLLANDO LA VERIFICACIÓN DE LA OPERACIÓN DE LOS SISTEMAS DE POTABILIZACIÓN PARA LA MEJORA DE LA PRESTACIÓN DEL SERVICIO PÚBLICO.</t>
  </si>
  <si>
    <t>https://community.secop.gov.co/Public/Tendering/OpportunityDetail/Index?noticeUID=CO1.NTC.7373185&amp;isFromPublicArea=True&amp;isModal=true&amp;asPopupView=true</t>
  </si>
  <si>
    <t>ANDREA JULIETH PAVA GOMEZ</t>
  </si>
  <si>
    <t>PRESTAR SERVICIOS PROFESIONALES PARA APOYAR LA COORDINACIÓN DE LA FORMULACIÓN Y SEGUIMIENTO DE LOS PLANES DE INTERVENCIÓN PARA EL MEJORAMIENTO INTEGRAL DEL HÁBITAT EN LOS TERRITORIOS PRIORIZADOS POR LA SECRETARÍA DISTRITAL DEL HÁBITAT.</t>
  </si>
  <si>
    <t>https://community.secop.gov.co/Public/Tendering/OpportunityDetail/Index?noticeUID=CO1.NTC.7372284&amp;isFromPublicArea=True&amp;isModal=true&amp;asPopupView=true</t>
  </si>
  <si>
    <t>EDITH JULIETH CAMARGO PARDO</t>
  </si>
  <si>
    <t>PRESTAR SERVICIOS PROFESIONALES PARA APOYAR LAS ACTIVIDADES RELACIONADAS CON LA GESTIÓN Y PUESTA EN MARCHA DEL LABORATORIO DE INNOVACIÓN DE POLÍTICAS E INSTRUMENTOS DEL SECTOR HÁBITAT, ASÍ COMO EL SEGUIMIENTO A POLÍTICAS PÚBLICAS .</t>
  </si>
  <si>
    <t>https://community.secop.gov.co/Public/Tendering/OpportunityDetail/Index?noticeUID=CO1.NTC.7376783&amp;isFromPublicArea=True&amp;isModal=true&amp;asPopupView=true</t>
  </si>
  <si>
    <t>LUIS EDUARDO MONTENEGRO CHARRY</t>
  </si>
  <si>
    <t>PRESTAR SERVICIOS PROFESIONALES PARA REALIZAR EL SEGUIMIENTO AL PLAN DE HÁBITAT Y SERVICIOS PÚBLICOS, ASÍ COMO LA ELABORACIÓN DE ANÁLISIS EN TEMAS DEL HÁBITAT Y LA REGIÓN.</t>
  </si>
  <si>
    <t>https://community.secop.gov.co/Public/Tendering/OpportunityDetail/Index?noticeUID=CO1.NTC.7381114&amp;isFromPublicArea=True&amp;isModal=true&amp;asPopupView=true</t>
  </si>
  <si>
    <t>JUAN CAMILO PEÑA URBINA</t>
  </si>
  <si>
    <t>PRESTAR SERVICIOS PROFESIONALES EN EL PROCESAMIENTO, ANÁLISIS, CONSOLIDACIÓN DE INFORMACIÓN ALFANUMÉRICA Y GEOGRÁFICA INSUMO DEL SISTEMA DE INFORMACIÓN DEL SECTOR HÁBITAT.</t>
  </si>
  <si>
    <t>https://community.secop.gov.co/Public/Tendering/OpportunityDetail/Index?noticeUID=CO1.NTC.7378889&amp;isFromPublicArea=True&amp;isModal=true&amp;asPopupView=true</t>
  </si>
  <si>
    <t>MAIA  GARCIA CARDOSO</t>
  </si>
  <si>
    <t>PRESTAR SERVICIOS PROFESIONALES PARA REALIZAR LA GESTIÓN Y ANALISIS TÉCNICO REQUERIDO EN LOS PROYECTOS, Y PROGRAMAS DEFINIDOS POR LA SUBSECRETARIA DE GESTION FINANCIERA</t>
  </si>
  <si>
    <t>https://community.secop.gov.co/Public/Tendering/OpportunityDetail/Index?noticeUID=CO1.NTC.7379914&amp;isFromPublicArea=True&amp;isModal=true&amp;asPopupView=true</t>
  </si>
  <si>
    <t>ANGELA NATALY QUIROGA ORIGUA</t>
  </si>
  <si>
    <t>PRESTAR SERVICIOS DE APOYO A LA GESTIÓN PARA REALIZAR ACTIVIDADES TENDIENTES A DAR RESPUESTA A DERECHOS DE PETICIÓN Y SOLICITUDES DE TIPO JURÍDICO QUE SE PRESENTEN EN EL MARCO DE LOS PROGRAMAS Y PROYECTOS A CARGO DE LA SUBSECRETARÍA DE GESTIÓN FINANCIERA.</t>
  </si>
  <si>
    <t>https://community.secop.gov.co/Public/Tendering/OpportunityDetail/Index?noticeUID=CO1.NTC.7379966&amp;isFromPublicArea=True&amp;isModal=true&amp;asPopupView=true</t>
  </si>
  <si>
    <t>BELLANITH PAULINA VARGAS GARZON</t>
  </si>
  <si>
    <t>PRESTAR SERVICIOS PROFESIONALES ESPECIALIZADOS PARA REVISAR Y ACOMPAÑAR A LA COMISIÓN DE VEEDURÍA DE LAS CURADURÍAS URBANAS DE BOGOTÁ EN EL ANÁLISIS Y SEGUIMIENTO DE LOS CASOS QUE LE SEAN ASIGNADOS EN LOS ASPECTOS TÉCNICOS Y/O ARQUITECTÓNICOS.</t>
  </si>
  <si>
    <t>https://community.secop.gov.co/Public/Tendering/OpportunityDetail/Index?noticeUID=CO1.NTC.7380200&amp;isFromPublicArea=True&amp;isModal=true&amp;asPopupView=true</t>
  </si>
  <si>
    <t>Subsecretaria de Inspección, Vigilancia y Control de Vivienda</t>
  </si>
  <si>
    <t>CARLOS ANDRES DANIELS JARAMILLO</t>
  </si>
  <si>
    <t>LUIS ALFONSO ZARATE VILLARREAL</t>
  </si>
  <si>
    <t>PRESTAR SERVICIOS PROFESIONALES PARA DESARROLLAR LAS ACTIVIDADES JURÍDICAS DERIVADAS DE LAS ETAPAS PRECONTRACTUAL, CONTRACTUAL Y POSTCONTRACTUAL DE LOS PROCESOS DE SELECCIÓN ADELANTADOS POR LA SECRETARÍA DISTRITAL DEL HÁBITAT</t>
  </si>
  <si>
    <t>https://community.secop.gov.co/Public/Tendering/OpportunityDetail/Index?noticeUID=CO1.NTC.7399755&amp;isFromPublicArea=True&amp;isModal=true&amp;asPopupView=true</t>
  </si>
  <si>
    <t>ANDRES FELIPE TAPIAS MACIAS</t>
  </si>
  <si>
    <t>https://community.secop.gov.co/Public/Tendering/OpportunityDetail/Index?noticeUID=CO1.NTC.7399779&amp;isFromPublicArea=True&amp;isModal=true&amp;asPopupView=true</t>
  </si>
  <si>
    <t>OSCAR ANDRES ROBAYO CASTELLANOS</t>
  </si>
  <si>
    <t>PRESTAR SERVICIOS PROFESIONALES ESPECIALIZADOS, PARA APOYAR EL COMPONENTE TÉCNICO INTEGRAL A CADA COMPONENTE DE LOS PROYECTOS DERIVADOS DEL PROGRAMA DE MEJORAMIENTO INTEGRAL DEL HÁBITAT DE LA SUBDIRECCIÓN BARRIOS.</t>
  </si>
  <si>
    <t>https://community.secop.gov.co/Public/Tendering/OpportunityDetail/Index?noticeUID=CO1.NTC.7393041&amp;isFromPublicArea=True&amp;isModal=true&amp;asPopupView=true</t>
  </si>
  <si>
    <t>EDUARDO  ESPAÑA POLO</t>
  </si>
  <si>
    <t>PRESTAR SERVICIOS DE APOYO A LA GESTIÓN A LA OFICINA ASESORA DE COMUNICACIONES EN LOS PROCESOS ADMINISTRATIVOS DE COMUNICACIÓN INTERNA Y GESTIÓN DOCUMENTAL</t>
  </si>
  <si>
    <t>https://community.secop.gov.co/Public/Tendering/OpportunityDetail/Index?noticeUID=CO1.NTC.7411325&amp;isFromPublicArea=True&amp;isModal=true&amp;asPopupView=true</t>
  </si>
  <si>
    <t>Oficina Asesora de Comunicaciones</t>
  </si>
  <si>
    <t>MANUEL ALFONSO RINCON RAMIREZ</t>
  </si>
  <si>
    <t>MARIA XIMENA MESA CARDENAS</t>
  </si>
  <si>
    <t>PRESTAR SERVICIOS PROFESIONALES&lt;(&gt;,&lt;)&gt; PARA APOYAR EN LA IMPLEMENTACIÓN DE ESTRATEGIAS DE COMUNICACIÓN INTERNA Y EXTERNA QUE FORTALEZCAN LA CULTURA ORGANIZACIONAL DE LA SECRETARÍA DISTRITAL DEL HÁBITAT.</t>
  </si>
  <si>
    <t>https://community.secop.gov.co/Public/Tendering/OpportunityDetail/Index?noticeUID=CO1.NTC.7405495&amp;isFromPublicArea=True&amp;isModal=true&amp;asPopupView=true</t>
  </si>
  <si>
    <t>JAVIER DE JESUS DELGADO CARCAMO</t>
  </si>
  <si>
    <t>PRESTAR SERVICIOS PROFESIONALES DESDE EL COMPONENTE SOCIAL PARA BRINDAR ACOMPAÑAMIENTO AL PROGRAMA DE EDUCACIÓN E INCLUSIÓN FINANCIERA Y  DEMÁS PROYECTOS Y PROGRAMAS A CARGO DE LA SUBSECRETARÍA DE GESTIÓN FINANCIERA.</t>
  </si>
  <si>
    <t>https://community.secop.gov.co/Public/Tendering/OpportunityDetail/Index?noticeUID=CO1.NTC.7404355&amp;isFromPublicArea=True&amp;isModal=true&amp;asPopupView=true</t>
  </si>
  <si>
    <t>Subdirección de Recursos Privados</t>
  </si>
  <si>
    <t>IVAN MAURICIO MEJIA CASTRO</t>
  </si>
  <si>
    <t>WENDY PAOLA QUEVEDO MORENO</t>
  </si>
  <si>
    <t>PRESTAR SERVICIOS PROFESIONALES DESDE EL COMPONENTE SOCIAL PARA BRINDAR ACOMPAÑAMIENTO  AL PROGRAMA DE EDUCACIÓN E INCLUSIÓN FINANCIERA Y  DEMÁS PROYECTOS Y PROGRAMAS A CARGO DE LA SUBSECRETARÍA DE GESTIÓN FINANCIERA</t>
  </si>
  <si>
    <t>https://community.secop.gov.co/Public/Tendering/OpportunityDetail/Index?noticeUID=CO1.NTC.7408804&amp;isFromPublicArea=True&amp;isModal=true&amp;asPopupView=true</t>
  </si>
  <si>
    <t>PAULA CLEIRY LOPEZ GONZALEZ</t>
  </si>
  <si>
    <t>PRESTAR SERVICIOS PROFESIONALES DESDE EL COMPONENTE SOCIAL PARA BRINDAR ACOMPAÑAMIENTO AL PROGRAMA DE EDUCACIÓN E INCLUSIÓN FINANCIERA Y DEMÁS PROYECTOS Y PROGRAMAS A CARGO DE LA SUBSECRETARÍA DE GESTIÓN FINANCIERA</t>
  </si>
  <si>
    <t>https://community.secop.gov.co/Public/Tendering/OpportunityDetail/Index?noticeUID=CO1.NTC.7429559&amp;isFromPublicArea=True&amp;isModal=true&amp;asPopupView=true</t>
  </si>
  <si>
    <t>ERIKA JULIEHT SANCHEZ TRIVIÑO</t>
  </si>
  <si>
    <t>https://community.secop.gov.co/Public/Tendering/OpportunityDetail/Index?noticeUID=CO1.NTC.7423183&amp;isFromPublicArea=True&amp;isModal=true&amp;asPopupView=true</t>
  </si>
  <si>
    <t>MARIA CATALINA RODRIGUEZ PALACIOS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</si>
  <si>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</si>
  <si>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https://community.secop.gov.co/Public/Tendering/OpportunityDetail/Index?noticeUID=CO1.NTC.7391171&amp;isFromPublicArea=True&amp;isModal=true&amp;asPopupView=true</t>
  </si>
  <si>
    <t>LAURA JULIANA SANCHEZ SIACHOQUE</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</si>
  <si>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</si>
  <si>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https://community.secop.gov.co/Public/Tendering/OpportunityDetail/Index?noticeUID=CO1.NTC.7391751&amp;isFromPublicArea=True&amp;isModal=true&amp;asPopupView=true</t>
  </si>
  <si>
    <t>ZAHIMIS  MORENO VERGARA</t>
  </si>
  <si>
    <t>PRESTAR SERVICIOS PROFESIONALES ESPECIALIZADOS PARA ACOMPAÑAR A LA COMISIÓN DE VEEDURÍA DE LAS CURADURÍAS URBANAS DE BOGOTÁ EN EL ANÁLISIS Y SEGUIMIENTO DE LOS CASOS QUE LE SEAN ASIGNADOS EN LOS ASPECTOS TÉCNICOS Y/O ARQUITECTONICOS.</t>
  </si>
  <si>
    <t>https://community.secop.gov.co/Public/Tendering/OpportunityDetail/Index?noticeUID=CO1.NTC.7392254&amp;isFromPublicArea=True&amp;isModal=true&amp;asPopupView=true</t>
  </si>
  <si>
    <t>JOHN CARLOS JARAMILLO TORRES</t>
  </si>
  <si>
    <t>PRESTAR SERVICIOS DE APOYO A LA GESTIÓN EN PROCESOS ADMINISTRATIVOS Y DE GESTIÓN DOCUMENTAL DE  CONFORMIDAD CON LOS PROCEDIMIENTOS ESTABLECIDOS POR LA SDHT Y LA NORMATIVIDAD VIGENTE APLICABLE.</t>
  </si>
  <si>
    <t>https://community.secop.gov.co/Public/Tendering/OpportunityDetail/Index?noticeUID=CO1.NTC.7444656&amp;isFromPublicArea=True&amp;isModal=true&amp;asPopupView=true</t>
  </si>
  <si>
    <t>CESAR AUGUSTO POVEDA HERNANDEZ</t>
  </si>
  <si>
    <t>PRESTAR SERVICIOS PROFESIONALES PARA BRINDAR APOYO Y ACOMPAÑAMIENTO DE TIPO JURÍDICO EN EL MARCO DE LOS PROYECTOS DE ACCESO A LA VIVIENDA GESTIONADOS POR LA SUBSECRETARÍA DE GESTIÓN FINANCIERA.</t>
  </si>
  <si>
    <t>https://community.secop.gov.co/Public/Tendering/OpportunityDetail/Index?noticeUID=CO1.NTC.7395491&amp;isFromPublicArea=True&amp;isModal=true&amp;asPopupView=true</t>
  </si>
  <si>
    <t>CIRO LEONARDO MARTINEZ SANCHEZ</t>
  </si>
  <si>
    <t>PRESTAR SERVICIOS PROFESIONALES ESPECIALIZADOS PARA EL DESARROLLO DE ACTIVIDADES EN LOS PROCESOS DE PLANEACIÓN PRESUPUESTAL Y SEGUIMIENTO FINANCIERO DE LOS PROGRAMAS Y PROYECTOS DE ACCESO A LA VIVIENDA A CARGO DE LA SUBSECRETARÍA DE GESTIÓN FINANCIERA.</t>
  </si>
  <si>
    <t>https://community.secop.gov.co/Public/Tendering/OpportunityDetail/Index?noticeUID=CO1.NTC.7485179&amp;isFromPublicArea=True&amp;isModal=true&amp;asPopupView=true</t>
  </si>
  <si>
    <t>NICOL MELISSA MENDIETA CORTES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</si>
  <si>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</si>
  <si>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https://community.secop.gov.co/Public/Tendering/OpportunityDetail/Index?noticeUID=CO1.NTC.7399016&amp;isFromPublicArea=True&amp;isModal=true&amp;asPopupView=true</t>
  </si>
  <si>
    <t>ANYIE GABRIELA GUERRERO RIAÑO</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</si>
  <si>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</si>
  <si>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https://community.secop.gov.co/Public/Tendering/OpportunityDetail/Index?noticeUID=CO1.NTC.7399605&amp;isFromPublicArea=True&amp;isModal=true&amp;asPopupView=true</t>
  </si>
  <si>
    <t>Despacho - Asuntos Misionales</t>
  </si>
  <si>
    <t>JORGE ALBERTO MORENO VILLAREAL</t>
  </si>
  <si>
    <t>LAURA CAMILA ORDUÑA MONCADA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</si>
  <si>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</si>
  <si>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https://community.secop.gov.co/Public/Tendering/OpportunityDetail/Index?noticeUID=CO1.NTC.7402839&amp;isFromPublicArea=True&amp;isModal=true&amp;asPopupView=true</t>
  </si>
  <si>
    <t>MARLENY  ESPITIA CALDERON</t>
  </si>
  <si>
    <t>PRESTAR SERVICIOS PROFESIONALES REQUERIDOS PARA LA GESTIÓN DE RECURSOS PARA LA FINANCIACIÓN DE PROGRAMAS Y PROYECTOS GESTIONADOS POR LA SUBSECRETARIA DE GESTIÓN FINANCIERA</t>
  </si>
  <si>
    <t>https://community.secop.gov.co/Public/Tendering/OpportunityDetail/Index?noticeUID=CO1.NTC.7406810&amp;isFromPublicArea=True&amp;isModal=true&amp;asPopupView=true</t>
  </si>
  <si>
    <t>GIOVANNI  RODRIGUEZ NAVA</t>
  </si>
  <si>
    <t>PRESTAR SERVICIOS DE APOYO A LA GESTIÓN DE LAS ACTIVIDADES OPERATIVAS DEL PROCESO DE SERVICIO A LA CIUDADANÍA EN EL NIVEL CENTRAL Y TERRITORIAL DE LA SDHT.</t>
  </si>
  <si>
    <t>https://community.secop.gov.co/Public/Tendering/OpportunityDetail/Index?noticeUID=CO1.NTC.7466900&amp;isFromPublicArea=True&amp;isModal=true&amp;asPopupView=true</t>
  </si>
  <si>
    <t>WILLIAM RICARDO NIÑO SILVA</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</si>
  <si>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</si>
  <si>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https://community.secop.gov.co/Public/Tendering/OpportunityDetail/Index?noticeUID=CO1.NTC.7407929&amp;isFromPublicArea=True&amp;isModal=true&amp;asPopupView=true</t>
  </si>
  <si>
    <t>JOSUE LUIS ELIAS MERCHAN CARDENAS</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</si>
  <si>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</si>
  <si>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https://community.secop.gov.co/Public/Tendering/OpportunityDetail/Index?noticeUID=CO1.NTC.7408502&amp;isFromPublicArea=True&amp;isModal=true&amp;asPopupView=true</t>
  </si>
  <si>
    <t>Oficina de Control Interno Disciplinario</t>
  </si>
  <si>
    <t>FRANCISCO GUILLERMO PEREZ MARTINEZ</t>
  </si>
  <si>
    <t>MARTHA YANETH ALBORNOZ SANABRIA</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</si>
  <si>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</si>
  <si>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https://community.secop.gov.co/Public/Tendering/OpportunityDetail/Index?noticeUID=CO1.NTC.7409642&amp;isFromPublicArea=True&amp;isModal=true&amp;asPopupView=true</t>
  </si>
  <si>
    <t>LINA CONSTANZA JAIMES TORRES</t>
  </si>
  <si>
    <t>PRESTAR SERVICIOS PROFESIONALES PARA EL SEGUIMIENTO Y OPERACIÓN DE LOS CANALES DE ATENCION VIRTUAL DEL PROCESO DE GESTIÓN DE SERVICIO A LA CIUDADANÍA DE LA SDHT.</t>
  </si>
  <si>
    <t>https://community.secop.gov.co/Public/Tendering/OpportunityDetail/Index?noticeUID=CO1.NTC.7428255&amp;isFromPublicArea=True&amp;isModal=true&amp;asPopupView=true</t>
  </si>
  <si>
    <t>LAURA STEFANNY GARAY CASTELLANOS</t>
  </si>
  <si>
    <t>PRESTAR SERVICIOS PROFESIONALES PARA APOYAR TÉCNICAMENTE LABORES DE RECOLECCIÓN DE INFORMACIÓN ARQUITECTÓNICA DE LOS PROYECTOS DE ACCESO A LA VIVIENDA GESTIONADOS POR LA SUBSECRETARIA DE GESTIÓN FINANCIERA.</t>
  </si>
  <si>
    <t>https://community.secop.gov.co/Public/Tendering/OpportunityDetail/Index?noticeUID=CO1.NTC.7411072&amp;isFromPublicArea=True&amp;isModal=true&amp;asPopupView=true</t>
  </si>
  <si>
    <t>LEON DARIO ESPINOSA RESTREPO</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</si>
  <si>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</si>
  <si>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https://community.secop.gov.co/Public/Tendering/OpportunityDetail/Index?noticeUID=CO1.NTC.7416272&amp;isFromPublicArea=True&amp;isModal=true&amp;asPopupView=true</t>
  </si>
  <si>
    <t>Subsecretaría de Planeación y Política</t>
  </si>
  <si>
    <t>REDY ADOLFO LÓPEZ LÓPEZ</t>
  </si>
  <si>
    <t>SAMUEL EDUARDO MEZA MORENO</t>
  </si>
  <si>
    <t>PRESTAR SERVICIOS PROFESIONALES PARA APOYAR EN EL ANÁLISIS, REVISIÓN, SEGUIMIENTO Y CONCEPTUALIZACIÓN JURÍDICA DE TEMAS RELATIVOS A LA FORMULACIÓN Y SEGUIMIENTO DE LOS INSTRUMENTOS DE PLANEACIÓN Y GESTIÓN DE SUELO A CARGO DE LA ENTIDAD.</t>
  </si>
  <si>
    <t>https://community.secop.gov.co/Public/Tendering/OpportunityDetail/Index?noticeUID=CO1.NTC.7412305&amp;isFromPublicArea=True&amp;isModal=true&amp;asPopupView=true</t>
  </si>
  <si>
    <t>JUAN CARLOS LOZANO MAHECHA</t>
  </si>
  <si>
    <t>PRESTAR SERVICIOS PROFESIONALES PARA REALIZAR ANÁLISIS GEOGRÁFICO, Y ESTADÍSTICO QUE CONTRIBUYAN AL DISEÑO Y PLANIFICACIÓN DEL COMPONENTE URBANÍSTICO EN PROYECTOS DESTINADOS A HABILITAR SUELO PARA VIVIENDA VIS Y VIP EN LA CIUDAD.</t>
  </si>
  <si>
    <t>https://community.secop.gov.co/Public/Tendering/OpportunityDetail/Index?noticeUID=CO1.NTC.7412304&amp;isFromPublicArea=True&amp;isModal=true&amp;asPopupView=true</t>
  </si>
  <si>
    <t>JORGE ARMANDO DOMINGUEZ LOPEZ</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</si>
  <si>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</si>
  <si>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https://community.secop.gov.co/Public/Tendering/OpportunityDetail/Index?noticeUID=CO1.NTC.7412303&amp;isFromPublicArea=True&amp;isModal=true&amp;asPopupView=true</t>
  </si>
  <si>
    <t>LEIDY YADIRA ESCAMILLA TRIANA</t>
  </si>
  <si>
    <t>PRESTAR SERVICIOS PROFESIONALES PARA REALIZAR LAS ACCIONES QUE SE REQUIERAN PARA LA IMPLEMENTACIÓN DE INSTRUMENTOS DE GESTIÓN DE SUELO Y ACTIVIDADES RELACIONADAS CON LA HABILITACIÓN DE SUELO PARA VIVIENDA VIS/VIP Y USOS COMPLEMENTARIOS.</t>
  </si>
  <si>
    <t>https://community.secop.gov.co/Public/Tendering/OpportunityDetail/Index?noticeUID=CO1.NTC.7413757&amp;isFromPublicArea=True&amp;isModal=true&amp;asPopupView=true</t>
  </si>
  <si>
    <t>GLORIA STELLA SEPULVEDA PEREZ</t>
  </si>
  <si>
    <t>PRESTAR SERVICIOS PROFESIONALES PARA APOYAR A LA DEPENDENCIA EN EL PROCESO DE ESTRUCTURACIÓN Y SEGUIMIENTO A LA APLICACIÓN DE INSTRUMENTOS DE PLANEACIÓN Y GESTIÓN DEL SUELO.</t>
  </si>
  <si>
    <t>https://community.secop.gov.co/Public/Tendering/OpportunityDetail/Index?noticeUID=CO1.NTC.7423656&amp;isFromPublicArea=True&amp;isModal=true&amp;asPopupView=true</t>
  </si>
  <si>
    <t>JHURLEY ALEXANDRA FONSECA RODRIGUEZ</t>
  </si>
  <si>
    <t>PRESTAR SERVICIOS PROFESIONALES PARA REALIZAR ACOMPAÑAMIENTO Y GESTIÓN A LOS PROYECTOS URBANÍSTICOS ENMARCADOS EN LOS INSTRUMENTOS DE PLANEACIÓN Y GESTIÓN QUE PUEDAN GENERAR VIVIENDA VIS Y VIP O USOS COMPLEMENTARIOS EN LA CIUDAD.</t>
  </si>
  <si>
    <t>https://community.secop.gov.co/Public/Tendering/OpportunityDetail/Index?noticeUID=CO1.NTC.7412307&amp;isFromPublicArea=True&amp;isModal=true&amp;asPopupView=true</t>
  </si>
  <si>
    <t>ESTEBAN  ESCOBAR PEREZ</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</si>
  <si>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</si>
  <si>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https://community.secop.gov.co/Public/Tendering/OpportunityDetail/Index?noticeUID=CO1.NTC.7425664&amp;isFromPublicArea=True&amp;isModal=true&amp;asPopupView=true</t>
  </si>
  <si>
    <t>JACQUELINE  CACHAYA SANCHEZ</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</si>
  <si>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</si>
  <si>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https://community.secop.gov.co/Public/Tendering/OpportunityDetail/Index?noticeUID=CO1.NTC.7425698&amp;isFromPublicArea=True&amp;isModal=true&amp;asPopupView=true</t>
  </si>
  <si>
    <t>JUAN PABLO CELIS DUARTE</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</si>
  <si>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</si>
  <si>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https://community.secop.gov.co/Public/Tendering/OpportunityDetail/Index?noticeUID=CO1.NTC.7436015&amp;isFromPublicArea=True&amp;isModal=true&amp;asPopupView=true</t>
  </si>
  <si>
    <t>KEVIN SANTIAGO GOMEZ CASTRO</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</si>
  <si>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</si>
  <si>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https://community.secop.gov.co/Public/Tendering/OpportunityDetail/Index?noticeUID=CO1.NTC.7426135&amp;isFromPublicArea=True&amp;isModal=true&amp;asPopupView=true</t>
  </si>
  <si>
    <t>SERGIO ARTURO SANCHEZ SALAMANCA</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</si>
  <si>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</si>
  <si>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https://community.secop.gov.co/Public/Tendering/OpportunityDetail/Index?noticeUID=CO1.NTC.7426643&amp;isFromPublicArea=True&amp;isModal=true&amp;asPopupView=true</t>
  </si>
  <si>
    <t>SONIA LISETH GOMEZ CACERES</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</si>
  <si>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</si>
  <si>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https://community.secop.gov.co/Public/Tendering/OpportunityDetail/Index?noticeUID=CO1.NTC.7420185&amp;isFromPublicArea=True&amp;isModal=true&amp;asPopupView=true</t>
  </si>
  <si>
    <t>JUAN GERARDO GALEANO MATEUS</t>
  </si>
  <si>
    <t>PRESTAR SERVICIOS PROFESIONALES INTEGRALES PARA APOYAR EN LA ESTRUCTURACIÓN Y  GESTION DE LOS PROCESOS CONTRACTUALES DE LOS PROYECTOS PRIORIZADOS POR LA ENTIDAD EN  LOS  POLIGONOS DE INTERVENCION  INTEGRAL DE ESPACIO PUBLICO Y REVITALIZACION.</t>
  </si>
  <si>
    <t>https://community.secop.gov.co/Public/Tendering/OpportunityDetail/Index?noticeUID=CO1.NTC.7443629&amp;isFromPublicArea=True&amp;isModal=true&amp;asPopupView=true</t>
  </si>
  <si>
    <t>LEIDY MARCELA TRUJILLO MATIZ</t>
  </si>
  <si>
    <t>PRESTAR SERVICIOS DE APOYO A LA GESTIÓN AL COMPONENTE JURÍDICO Y ACOMPAÑAMIENTO AL PROCESO DE LIQUIDACIÓN DE LOS PROYECTOS, CONTRATOS Y/O CONVENIOS PRIORIZADOS POR LA SDHT EN LOS POLIGONOS DE INTERVENCION  INTEGRAL DE ESPACIO PUBLICO Y REVITALIZACION.</t>
  </si>
  <si>
    <t>https://community.secop.gov.co/Public/Tendering/OpportunityDetail/Index?noticeUID=CO1.NTC.7421625&amp;isFromPublicArea=True&amp;isModal=true&amp;asPopupView=true</t>
  </si>
  <si>
    <t>DANIELA ANDREA JOYA MORA</t>
  </si>
  <si>
    <t>PRESTAR SERVICIOS PROFESIONALES PARA DESARROLLAR ACTIVIDADES DEL PROCESO DE PAGOS A CARGO DE LA SUBDIRECCIÓN FINANCIERA, INCLUYENDO LA ELABORACIÓN DE ESTADO DE PAGOS Y APOYO EN LA GESTIÓN DE REGALÍAS.</t>
  </si>
  <si>
    <t>https://community.secop.gov.co/Public/Tendering/OpportunityDetail/Index?noticeUID=CO1.NTC.7411694&amp;isFromPublicArea=True&amp;isModal=true&amp;asPopupView=true</t>
  </si>
  <si>
    <t>NATHALY ALEJANDRA IBARRA PRADO</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</si>
  <si>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</si>
  <si>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https://community.secop.gov.co/Public/Tendering/ContractNoticeManagement/Index?currentLanguage=es-CO&amp;Page=login&amp;Country=CO&amp;SkinName=CCE</t>
  </si>
  <si>
    <t>MARIA JULIANA CABELLO CERVANTES</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</si>
  <si>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</si>
  <si>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https://community.secop.gov.co/Public/Tendering/OpportunityDetail/Index?noticeUID=CO1.NTC.7420340&amp;isFromPublicArea=True&amp;isModal=true&amp;asPopupView=true</t>
  </si>
  <si>
    <t>JEIMMY LILIANA GOMEZ OYOLA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</si>
  <si>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</si>
  <si>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https://community.secop.gov.co/Public/Tendering/OpportunityDetail/Index?noticeUID=CO1.NTC.7424474&amp;isFromPublicArea=True&amp;isModal=true&amp;asPopupView=true</t>
  </si>
  <si>
    <t>MARIA BELARMINA PAZ OSPINA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</si>
  <si>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</si>
  <si>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https://community.secop.gov.co/Public/Tendering/OpportunityDetail/Index?noticeUID=CO1.NTC.7422678&amp;isFromPublicArea=True&amp;isModal=true&amp;asPopupView=true</t>
  </si>
  <si>
    <t>JUAN MIGUEL VILLAMIL SANTAMARIA</t>
  </si>
  <si>
    <t>PRESTAR SERVICIOS PROFESIONALES PARA REALIZAR EL ANÁLISIS DE DATOS Y LA GENERACIÓN DE INFORMACIÓN FINANCIERA DE PROYECTOS DE VIVIENDA Y SUS USOS COMPLEMENTARIOS EN EL MARCO DE LA IMPLEMENTACIÓN DE INSTRUMENTOS DE PLANEACIÓN Y GESTIÓN DEL SUELO</t>
  </si>
  <si>
    <t>https://community.secop.gov.co/Public/Tendering/OpportunityDetail/Index?noticeUID=CO1.NTC.7428591&amp;isFromPublicArea=True&amp;isModal=true&amp;asPopupView=true</t>
  </si>
  <si>
    <t>LUIS FELIPE RAMOS RIOS</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</si>
  <si>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</si>
  <si>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https://community.secop.gov.co/Public/Tendering/OpportunityDetail/Index?noticeUID=CO1.NTC.7430045&amp;isFromPublicArea=True&amp;isModal=true&amp;asPopupView=true</t>
  </si>
  <si>
    <t>GIOVANI  SALAS ARAQUE</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</si>
  <si>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</si>
  <si>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https://community.secop.gov.co/Public/Tendering/OpportunityDetail/Index?noticeUID=CO1.NTC.7425155&amp;isFromPublicArea=True&amp;isModal=true&amp;asPopupView=true</t>
  </si>
  <si>
    <t>MARIA CAMILA RODRIGUEZ RESTREPO</t>
  </si>
  <si>
    <t>PRESTAR SERVICIOS PROFESIONALES PARA REALIZAR LA GESTIÓN TÉCNICA, OPERATIVA Y DE GESTIÓN PARA TRAMITAR Y ATENDER LOS REQUERIMIENTOS FRENTE A LOS PROCESOS ASOCIADOS AL RELACIONAMIENTO CON ACTORES DE INTERÉS DEL DESPACHO DE LA SDHT</t>
  </si>
  <si>
    <t>https://community.secop.gov.co/Public/Tendering/OpportunityDetail/Index?noticeUID=CO1.NTC.7434730&amp;isFromPublicArea=True&amp;isModal=true&amp;asPopupView=true</t>
  </si>
  <si>
    <t>Despacho - Asuntos Políticos</t>
  </si>
  <si>
    <t>MILTON JAVIER LATORRE MARIÑO</t>
  </si>
  <si>
    <t>CESAR ENRIQUE GONZALEZ ARDILA</t>
  </si>
  <si>
    <t>PRESTAR SERVICIOS PROFESIONALES PARA EL APOYO EN LA IMPLEMENTACIÓN, GESTIÓN Y TRAMITE DE LAS POLÍTICAS MIPG, SISTEMA INTEGRADO DE GESTIÓN Y DEMÁS PROCESOS MISIONALES A CARGO DE LA SUBSECRETARÍA DE GESTIÓN FINANCIERA</t>
  </si>
  <si>
    <t>https://community.secop.gov.co/Public/Tendering/OpportunityDetail/Index?noticeUID=CO1.NTC.7426155&amp;isFromPublicArea=True&amp;isModal=true&amp;asPopupView=true</t>
  </si>
  <si>
    <t>MARIA DEL CARMEN SANTANA SUAREZ</t>
  </si>
  <si>
    <t>PRESTAR SERVICIOS PROFESIONALES PARA LA FORMULACIÓN, DESARROLLO Y SEGUIMIENTO DE PLANES, POLÍTICAS, PROGRAMAS Y PROYECTOS DEL SERVICIO PUBLICO DE ASEO Y LA GESTIÓN DE RESIDUOS SÓLIDOS EN EL DISTRITO CAPITAL DESDE EL COMPONENTE REGULATORIO Y NORMATIVO</t>
  </si>
  <si>
    <t>https://community.secop.gov.co/Public/Tendering/OpportunityDetail/Index?noticeUID=CO1.NTC.7427259&amp;isFromPublicArea=True&amp;isModal=true&amp;asPopupView=true</t>
  </si>
  <si>
    <t>LUISA FERNANDA MORENO LOMBANA</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</si>
  <si>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</si>
  <si>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https://community.secop.gov.co/Public/Tendering/OpportunityDetail/Index?noticeUID=CO1.NTC.7427439&amp;isFromPublicArea=True&amp;isModal=true&amp;asPopupView=true</t>
  </si>
  <si>
    <t>Subsecretaría de Coordinación Operativa</t>
  </si>
  <si>
    <t>CAMILO ANDRES PEÑUELA CANO</t>
  </si>
  <si>
    <t>NADIA MARGARITA FLOREZ LOPEZ</t>
  </si>
  <si>
    <t>PRESTAR SERVICIOS PROFESIONALES PARA REALIZAR EL ANÁLISIS DE LOS COMPONENTES URBANÍSTICOS Y LA GESTIÓN DE LOS PROYECTOS ENMARCADOS EN INSTRUMENTOS DE PLANEACIÓN Y GESTIÓN QUE INVOLUCREN LA HABILITACIÓN DE SUELO PARA VIVIENDA VIS/VIP, Y USOS COMPLEMENTARIOS.</t>
  </si>
  <si>
    <t>https://community.secop.gov.co/Public/Tendering/OpportunityDetail/Index?noticeUID=CO1.NTC.7429347&amp;isFromPublicArea=True&amp;isModal=true&amp;asPopupView=true</t>
  </si>
  <si>
    <t>JULIO GUILLERMO GARCIA URICOECHEA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</si>
  <si>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</si>
  <si>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https://community.secop.gov.co/Public/Tendering/OpportunityDetail/Index?noticeUID=CO1.NTC.7429636&amp;isFromPublicArea=True&amp;isModal=true&amp;asPopupView=true</t>
  </si>
  <si>
    <t>AMBAR MILENA BARBOSA RODRIGUEZ</t>
  </si>
  <si>
    <t>PRESTAR SERVICIOS PROFESIONALES PARA LA IMPLEMENTACIÓN DE POLÍTICAS Y PLANES DE SERVICIOS PÚBLICOS, CON ÉNFASIS EN LA CREACIÓN DE ALIANZAS Y LA CONSOLIDACIÓN DE ESTRATEGIAS PARTICIPATIVAS, PARA PROMOVER UN MODELO DE ECONOMÍA CIRCULAR INCLUSIVO Y SOSTENIBLE</t>
  </si>
  <si>
    <t>https://community.secop.gov.co/Public/Tendering/OpportunityDetail/Index?noticeUID=CO1.NTC.7431686&amp;isFromPublicArea=True&amp;isModal=true&amp;asPopupView=true</t>
  </si>
  <si>
    <t>JUAN CAMILO MOYA PATIÑO</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</si>
  <si>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</si>
  <si>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https://community.secop.gov.co/Public/Tendering/OpportunityDetail/Index?noticeUID=CO1.NTC.7436286&amp;isFromPublicArea=True&amp;isModal=true&amp;asPopupView=true</t>
  </si>
  <si>
    <t>MARIA CAMILA TRIANA MORENO</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</si>
  <si>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</si>
  <si>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https://community.secop.gov.co/Public/Tendering/OpportunityDetail/Index?noticeUID=CO1.NTC.7433887&amp;isFromPublicArea=True&amp;isModal=true&amp;asPopupView=true</t>
  </si>
  <si>
    <t>MARIA CAMILA VELEZ GARCIA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</si>
  <si>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</si>
  <si>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https://community.secop.gov.co/Public/Tendering/OpportunityDetail/Index?noticeUID=CO1.NTC.7436031&amp;isFromPublicArea=True&amp;isModal=true&amp;asPopupView=true</t>
  </si>
  <si>
    <t>KARL HEINZ SKINNER MALDONADO</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</si>
  <si>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</si>
  <si>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https://community.secop.gov.co/Public/Tendering/OpportunityDetail/Index?noticeUID=CO1.NTC.7438637&amp;isFromPublicArea=True&amp;isModal=true&amp;asPopupView=true</t>
  </si>
  <si>
    <t>ANDRES FELIPE SUAREZ DURANGO</t>
  </si>
  <si>
    <t>PRESTAR SERVICIOS PROFESIONALES DE APOYO A LA COORDINACION PARA REALIZAR LA PLANEACIÓN ESTRATÉGICA, SEGUIMIENTO Y CONTROL DE LAS ACTIVIDADES FINANCIERAS DE LOS PROYECTOS DE INVERSIÓN DE LA SUBDIRECCION DE BARRIOS DE LA SECRETARIA DISTRITAL DEL HÁBITAT.</t>
  </si>
  <si>
    <t>https://community.secop.gov.co/Public/Tendering/OpportunityDetail/Index?noticeUID=CO1.NTC.7436879&amp;isFromPublicArea=True&amp;isModal=true&amp;asPopupView=true</t>
  </si>
  <si>
    <t>YENI CONSTANZA VARGAS NUÑEZ</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</si>
  <si>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</si>
  <si>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https://community.secop.gov.co/Public/Tendering/OpportunityDetail/Index?noticeUID=CO1.NTC.7437443&amp;isFromPublicArea=True&amp;isModal=true&amp;asPopupView=true</t>
  </si>
  <si>
    <t>Subdirección de Investigaciones y Control de Vivienda</t>
  </si>
  <si>
    <t>JAZMIN ROCIO OROZCO RODRIGUEZ</t>
  </si>
  <si>
    <t>BRIAN FELIPE PINILLA GARZON</t>
  </si>
  <si>
    <t>PRESTAR SERVICIOS PROFESIONALES COMO GESTOR SOCIAL PARA EL ACOMPAÑAMIENTO A LOS HOGARES POTENCIALMENTE BENEFICIARIOS DE LOS PROGRAMAS DE ACCESO A LA VIVIENDA GESTIONADOS POR LA SUBSECRETARÍA DE GESTIÓN FINANCIERA.</t>
  </si>
  <si>
    <t>https://community.secop.gov.co/Public/Tendering/OpportunityDetail/Index?noticeUID=CO1.NTC.7438800&amp;isFromPublicArea=True&amp;isModal=true&amp;asPopupView=true</t>
  </si>
  <si>
    <t>LORENA  CAJAMARCA GALEANO</t>
  </si>
  <si>
    <t>PRESTAR SERVICIOS PROFESIONALES PARA BRINDAR APOYO EN DESARROLLO Y MANEJO DE LOS APLICATIVOS SIDIVIC- SISTEMA DE INFORMACIÓN DISTRITAL DE INSPECCIÓN, VIGILANCIA Y CONTROL DE VIVIENDA.</t>
  </si>
  <si>
    <t>https://community.secop.gov.co/Public/Tendering/OpportunityDetail/Index?noticeUID=CO1.NTC.7437875&amp;isFromPublicArea=True&amp;isModal=true&amp;asPopupView=true</t>
  </si>
  <si>
    <t>JUAN MANUEL FORERO VARELA</t>
  </si>
  <si>
    <t>PRESTAR SERVICIOS PROFESIONALES PARA APOYAR LOS REQUERIMIENTOS Y EL LEVANTAMIENTO DE INFORMACIÓN PARA DESARROLLOS Y PRUEBAS QUE REQUIERA LA VENTANILLA ÚNICA DE LA CONSTRUCCIÓN - VUC</t>
  </si>
  <si>
    <t>https://community.secop.gov.co/Public/Tendering/OpportunityDetail/Index?noticeUID=CO1.NTC.7439098&amp;isFromPublicArea=True&amp;isModal=true&amp;asPopupView=true</t>
  </si>
  <si>
    <t>Subdirección de Apoyo a la Construcción</t>
  </si>
  <si>
    <t>JAIME OLAYA AMADO</t>
  </si>
  <si>
    <t>DIEGO CAMILO BECERRA CHAPARRO</t>
  </si>
  <si>
    <t>PRESTAR SERVICIOS PROFESIONALES PARA LA IMPLEMENTACIÓN Y ARTICULACIÓN DE PROGRAMAS, PROYECTOS E INSTRUMENTOS PARA EL FORTALECIMIENTO DE LOS PRESTADORES DE LOS SERVICIOS PÚBLICOS EN EL TERRRITORIO URBANO Y RURAL DEL DISTRITO CAPITAL</t>
  </si>
  <si>
    <t>https://community.secop.gov.co/Public/Tendering/OpportunityDetail/Index?noticeUID=CO1.NTC.7438893&amp;isFromPublicArea=True&amp;isModal=true&amp;asPopupView=true</t>
  </si>
  <si>
    <t>OMAR ELIECER MORENO VERA</t>
  </si>
  <si>
    <t>PRESTAR LOS SERVICIOS PROFESIONALES EN EL PROCESO DE GESTIÓN DOCUMENTAL CON LA EJECUCIÓN Y SEGUIMIENTO DE LAS ACTIVIDADES DE CORRESPONDENCIA EN LA SDHT.</t>
  </si>
  <si>
    <t>https://community.secop.gov.co/Public/Tendering/OpportunityDetail/Index?noticeUID=CO1.NTC.7449089&amp;isFromPublicArea=True&amp;isModal=true&amp;asPopupView=true</t>
  </si>
  <si>
    <t>BLANCA CECILIA CORTES CRUZ</t>
  </si>
  <si>
    <t>ROXIE NATALIA MONTILLA FERNANDEZ</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</si>
  <si>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</si>
  <si>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https://community.secop.gov.co/Public/Tendering/OpportunityDetail/Index?noticeUID=CO1.NTC.7440964&amp;isFromPublicArea=True&amp;isModal=true&amp;asPopupView=true</t>
  </si>
  <si>
    <t>INGRID VIVIANA LAGUADO ENDEMANN</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</si>
  <si>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</si>
  <si>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https://community.secop.gov.co/Public/Tendering/OpportunityDetail/Index?noticeUID=CO1.NTC.7445151&amp;isFromPublicArea=True&amp;isModal=true&amp;asPopupView=true</t>
  </si>
  <si>
    <t>JUAN SEBASTIAN LOPEZ VENEGAS</t>
  </si>
  <si>
    <t>PRESTAR SERVICIOS PROFESIONALES PARA APOYAR JURÍDICAMENTE EN LA PROYECCIÓN DE LAS RESPUESTAS A LAS PETICIONES, QUEJAS Y SOLICITUDES RELACIONADAS CON LA ENAJENACIÓN DE VIVIENDA Y DEMÁS ACTIVIDADES ORIENTADAS A LA INSPECCIÓN, VIGILANCIA Y CONTROL DE VIVIENDA.</t>
  </si>
  <si>
    <t>https://community.secop.gov.co/Public/Tendering/OpportunityDetail/Index?noticeUID=CO1.NTC.7453702&amp;isFromPublicArea=True&amp;isModal=true&amp;asPopupView=true</t>
  </si>
  <si>
    <t>DIEGO ALEXANDER PRIETO RINCON</t>
  </si>
  <si>
    <t>PRESTACIÓN DE SERVICIOS DE APOYO A LA GESTIÓN, BRINDANDO ATENCIÓN, INFORMACIÓN Y ORIENTACIÓN A LOS CIUDADANOS QUE REQUIERAN ACCEDER A LOS SERVICIOS DE LA SECRETARÍA DISTRITAL DEL HÁBITAT.</t>
  </si>
  <si>
    <t>https://community.secop.gov.co/Public/Tendering/OpportunityDetail/Index?noticeUID=CO1.NTC.7449368&amp;isFromPublicArea=True&amp;isModal=true&amp;asPopupView=true</t>
  </si>
  <si>
    <t>OLGA LUCIA QUINTERO GALEANO</t>
  </si>
  <si>
    <t>PRESTAR LOS SERVICIOS PROFESIONALES EN EL PROCESO DE GESTION DOCUMENTAL CON INSTRUMENTOS ARCHIVISTICOS Y LOS PROTOCOLOS DE ARCHIVOS DE DDHH, DE LA SDHT.</t>
  </si>
  <si>
    <t>https://community.secop.gov.co/Public/Tendering/OpportunityDetail/Index?noticeUID=CO1.NTC.7451973&amp;isFromPublicArea=True&amp;isModal=true&amp;asPopupView=true</t>
  </si>
  <si>
    <t>CARLOS ARTURO SARMIENTO ROYERO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</si>
  <si>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</si>
  <si>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https://community.secop.gov.co/Public/Tendering/OpportunityDetail/Index?noticeUID=CO1.NTC.7451940&amp;isFromPublicArea=True&amp;isModal=true&amp;asPopupView=true</t>
  </si>
  <si>
    <t>EDWIN EMIR GARZON GARZON</t>
  </si>
  <si>
    <t>PRESTAR SERVICIOS PROFESIONALES PARA REALIZAR EL ANÁLISIS, LA REVISIÓN Y LA ELABORACIÓN DE CONCEPTOS, ACTOS ADMINISTRATIVOS Y DOCUMENTACIÓN CON COMPONENTE JURÍDICO, A PARTIR DE LA IMPLEMENTACIÓN DE INSTRUMENTOS DE PLANEACIÓN Y GESTIÓN DEL SUELO.</t>
  </si>
  <si>
    <t>https://community.secop.gov.co/Public/Tendering/OpportunityDetail/Index?noticeUID=CO1.NTC.7451945&amp;isFromPublicArea=True&amp;isModal=true&amp;asPopupView=true</t>
  </si>
  <si>
    <t>EDGAR DANIEL CASTILLO MENDIETA</t>
  </si>
  <si>
    <t>PRESTAR SERVICIOS PROFESIONALES PARA LA IMPLEMENTACIÓN Y SEGUIMIENTO DEL SISTEMA INTEGRADO DE GESTIÓN, EN EL MARCO DEL MODELO INTEGRADO DE PLANEACIÓN Y GESTIÓN MIPG DE LA SUBSECRETARÍA DE INSPECCIÓN, VIGILANCIA Y CONTROL DE VIVIENDA.</t>
  </si>
  <si>
    <t>https://community.secop.gov.co/Public/Tendering/OpportunityDetail/Index?noticeUID=CO1.NTC.7457458&amp;isFromPublicArea=True&amp;isModal=true&amp;asPopupView=true</t>
  </si>
  <si>
    <t>YENNY LIZETH HERRERA HERNANDEZ</t>
  </si>
  <si>
    <t>PRESTAR SERVICIOS DE APOYO A LA GESTIÓN EN LAS ACTIVIDADES ADMINISTRATIVAS GENERADAS CON OCASIÓN A LAS ACTUACIONES ADMINISTRATIVAS A CARGO DE LA SUBDIRECCIÓN DE PREVENCIÓN Y SEGUIMIENTO</t>
  </si>
  <si>
    <t>https://community.secop.gov.co/Public/Tendering/OpportunityDetail/Index?noticeUID=CO1.NTC.7460122&amp;isFromPublicArea=True&amp;isModal=true&amp;asPopupView=true</t>
  </si>
  <si>
    <t>EMMA CECILIA BAUTISTA IBARRA</t>
  </si>
  <si>
    <t>PRESTAR SERVICIOS PROFESIONALES PARA LA REVISIÓN Y/O ELABORACIÓN DE INFORMES TÉCNICOS QUE DEN IMPULSO A LOS TRÁMITES QUE SE ADELANTAN EN LA SUBDIRECCIÓN DE PREVENCIÓN Y SEGUIMIENTO</t>
  </si>
  <si>
    <t>https://community.secop.gov.co/Public/Tendering/OpportunityDetail/Index?noticeUID=CO1.NTC.7463078&amp;isFromPublicArea=True&amp;isModal=true&amp;asPopupView=true</t>
  </si>
  <si>
    <t>JORGE IVAN NIÑO NOVA</t>
  </si>
  <si>
    <t>https://community.secop.gov.co/Public/Tendering/OpportunityDetail/Index?noticeUID=CO1.NTC.7454943&amp;isFromPublicArea=True&amp;isModal=true&amp;asPopupView=true</t>
  </si>
  <si>
    <t>MARIA ANGELICA SANCHEZ SIERRA</t>
  </si>
  <si>
    <t>PRESTAR SERVICIOS PROFESIONALES PARA APOYAR TÉCNICAMENTE LAS ACTIVIDADES DE MONITOREO Y PREVENCIÓN DE DESARROLLOS ILEGALES EN LAS AREAS SUSCEPTIBLES DE OCUPACIÓN ILEGAL O INFORMAL DEL DISTRITO CAPITAL</t>
  </si>
  <si>
    <t>https://community.secop.gov.co/Public/Tendering/OpportunityDetail/Index?noticeUID=CO1.NTC.7453580&amp;isFromPublicArea=True&amp;isModal=true&amp;asPopupView=true</t>
  </si>
  <si>
    <t>PAULA ANDREA GONZALEZ RODRIGUEZ</t>
  </si>
  <si>
    <t>https://community.secop.gov.co/Public/Tendering/OpportunityDetail/Index?noticeUID=CO1.NTC.7455226&amp;isFromPublicArea=True&amp;isModal=true&amp;asPopupView=true</t>
  </si>
  <si>
    <t>CARLOS ARTURO LOPEZ SUAREZ</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</si>
  <si>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</si>
  <si>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https://community.secop.gov.co/Public/Tendering/OpportunityDetail/Index?noticeUID=CO1.NTC.7456431&amp;isFromPublicArea=True&amp;isModal=true&amp;asPopupView=true</t>
  </si>
  <si>
    <t>INGRID YULIETH RUIZ LEMUS</t>
  </si>
  <si>
    <t>https://community.secop.gov.co/Public/Tendering/OpportunityDetail/Index?noticeUID=CO1.NTC.7459793&amp;isFromPublicArea=True&amp;isModal=true&amp;asPopupView=true</t>
  </si>
  <si>
    <t>SANTIAGO  HINCAPIE GARCIA</t>
  </si>
  <si>
    <t>PRESTAR SERVICIOS PROFESIONALES PARA DESARROLLAR ACTIVIDADES DE GESTIÓN AMBIENTAL Y SOCIAL DE LAS ACTIVIDADES LIDERADAS POR LA SUBDIRECCION DE SERVICIOS PUBLICOS EN EL TERRRITORIO URBANO Y RURAL DEL DISTRITO CAPITAL</t>
  </si>
  <si>
    <t>https://community.secop.gov.co/Public/Tendering/OpportunityDetail/Index?noticeUID=CO1.NTC.7460690&amp;isFromPublicArea=True&amp;isModal=true&amp;asPopupView=true</t>
  </si>
  <si>
    <t>KAROLL VALENTINA ESTEVEZ VARGAS</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</si>
  <si>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</si>
  <si>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https://community.secop.gov.co/Public/Tendering/OpportunityDetail/Index?noticeUID=CO1.NTC.7466853&amp;isFromPublicArea=True&amp;isModal=true&amp;asPopupView=true</t>
  </si>
  <si>
    <t>DIANA CAROLINA MERCHAN BAQUERO</t>
  </si>
  <si>
    <t>PRESTAR SERVICIOS PROFESIONALES JURÍDICOS PARA REALIZAR REVISIÓN Y SEGUIMIENTO A RESPUESTAS DE DERECHOS DE PETICION Y DEMAS REQUERIMIENTOS EN EL MARCO DE LOS PROGRAMAS Y PROYECTOS DE ACCESO A LA VIVIENDA A CARGO DE LA SUBSECRETARIA DE GESTIÓN FINANCIERA</t>
  </si>
  <si>
    <t>https://community.secop.gov.co/Public/Tendering/OpportunityDetail/Index?noticeUID=CO1.NTC.7465261&amp;isFromPublicArea=True&amp;isModal=true&amp;asPopupView=true</t>
  </si>
  <si>
    <t>COOPERATIVA DE TRABAJO ASOCIADO SEJARPI C.T.A</t>
  </si>
  <si>
    <t>Prestación de Servicios</t>
  </si>
  <si>
    <t>PRESTAR EL SERVICIO INTEGRAL DE VIGILANCIA Y SEGURIDAD PRIVADA CON ARMA Y MEDIOS TECNOLOGICOS, PARA LA SEDE DE ARCHIVO CENTRAL DE LA SECRETARÍA DISTRITAL DEL HABITAT.</t>
  </si>
  <si>
    <t>https://community.secop.gov.co/Public/Tendering/OpportunityDetail/Index?noticeUID=CO1.NTC.7354214&amp;isFromPublicArea=True&amp;isModal=true&amp;asPopupView=true</t>
  </si>
  <si>
    <t>FUNCIONAMIENTO</t>
  </si>
  <si>
    <t>PAULA ANDREA BUITRAGO AVILA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</si>
  <si>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</si>
  <si>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https://community.secop.gov.co/Public/Tendering/OpportunityDetail/Index?noticeUID=CO1.NTC.7462258&amp;isFromPublicArea=True&amp;isModal=true&amp;asPopupView=true</t>
  </si>
  <si>
    <t>SARA NATALIA CASALLAS RODRIGUEZ</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</si>
  <si>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</si>
  <si>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https://community.secop.gov.co/Public/Tendering/OpportunityDetail/Index?noticeUID=CO1.NTC.7462223&amp;isFromPublicArea=True&amp;isModal=true&amp;asPopupView=true</t>
  </si>
  <si>
    <t>ANA LUCIA PRIETO VASQUEZ</t>
  </si>
  <si>
    <t>PRESTAR SERVICIOS DE APOYO A LA GESTIÓN EN LAS ACTIVIDADES ADMINISTRATIVAS GENERADASCON OCASIÓN A LAS ACTUACIONES ADMINISTRATIVAS A  CARGO DE LA SUBDIRECCIÓN DE INVESTIGACIONES</t>
  </si>
  <si>
    <t>https://community.secop.gov.co/Public/Tendering/OpportunityDetail/Index?noticeUID=CO1.NTC.7464197&amp;isFromPublicArea=True&amp;isModal=true&amp;asPopupView=true</t>
  </si>
  <si>
    <t>NURY ANDREA LUIS ALVAREZ</t>
  </si>
  <si>
    <t>PRESTAR SERVICIOS DE APOYO A LA GESTIÓN EN LAS ACTIVIDADES ADMINISTRATIVAS GENERADAS CON OCASIÓN A LAS ACTUACIONES ADMINISTRATIVAS A CARGO DE LA SUBDIRECCIÓN DE INVESTIGACIONES</t>
  </si>
  <si>
    <t>https://community.secop.gov.co/Public/Tendering/OpportunityDetail/Index?noticeUID=CO1.NTC.7473917&amp;isFromPublicArea=True&amp;isModal=true&amp;asPopupView=true</t>
  </si>
  <si>
    <t>ANDRES FELIPE AGUILAR SUAREZ</t>
  </si>
  <si>
    <t>PRESTAR SERVICIOS PROFESIONALES PARA APOYAR EN LA MEJORA Y ACTUALIZACIÓN DE LOS PROCESOS Y PROCEDIMIENTOS DE LA SUBDIRECCIÓN FINANCIERA, ADEMÁS DE REALIZAR INFORMES Y REPORTES DE SEGUIMIENTO Y CONTROL DE LA EJECUCIÓN FINANCIERA Y PRESUPUESTAL DE LA ENTIDAD.</t>
  </si>
  <si>
    <t>https://community.secop.gov.co/Public/Tendering/OpportunityDetail/Index?noticeUID=CO1.NTC.7470983&amp;isFromPublicArea=True&amp;isModal=true&amp;asPopupView=true</t>
  </si>
  <si>
    <t>SEBASTIAN  SAAD GIOVANNETTI</t>
  </si>
  <si>
    <t>PRESTAR SERVICIOS PROFESIONALES EN RELACIÓN AL SEGUIMIENTO, IMPLEMENTACIÓN Y TRAZABILIDAD DEL PROYECTO DE INVERSIÓN Y/O LAS METAS A CARGO DE LA SUBSECRETARÍA JURÍDICA</t>
  </si>
  <si>
    <t>https://community.secop.gov.co/Public/Tendering/OpportunityDetail/Index?noticeUID=CO1.NTC.7465186&amp;isFromPublicArea=True&amp;isModal=true&amp;asPopupView=true</t>
  </si>
  <si>
    <t>HECTOR MAURICIO GARCIA LOZADA</t>
  </si>
  <si>
    <t>PRESTAR SERVICIOS PROFESIONALES PARA LA SUSTANCIACIÓN DE LOS ACTOS ADMINISTRATIVOS Y DEMÁS ACTUACIONES QUE DEN IMPULSO A LOS PROCESOS ADMINISTRATIVOS SANCIONATORIOS.</t>
  </si>
  <si>
    <t>https://community.secop.gov.co/Public/Tendering/OpportunityDetail/Index?noticeUID=CO1.NTC.7466413&amp;isFromPublicArea=True&amp;isModal=true&amp;asPopupView=true</t>
  </si>
  <si>
    <t>MARITZA  POVEDA GONZALEZ</t>
  </si>
  <si>
    <t>PRESTAR SERVICIOS PROFESIONALES PARA BRINDAR APOYO ADMINISTRATIVO EN LO RELACIONADO CON LOS TRÁMITES E INFORMES DE SEGUIMIENTO Y EN LA IMPLEMENTACIÓN DEL SIG EN DE LA SUBDIRECCIÓN DE PREVENCIÓN Y SEGUIMIENTO.</t>
  </si>
  <si>
    <t>https://community.secop.gov.co/Public/Tendering/OpportunityDetail/Index?noticeUID=CO1.NTC.7466878&amp;isFromPublicArea=True&amp;isModal=true&amp;asPopupView=true</t>
  </si>
  <si>
    <t>ANGELA LILIANA NIETO SANCHEZ</t>
  </si>
  <si>
    <t>https://community.secop.gov.co/Public/Tendering/OpportunityDetail/Index?noticeUID=CO1.NTC.7467804&amp;isFromPublicArea=True&amp;isModal=true&amp;asPopupView=true</t>
  </si>
  <si>
    <t>MAURICIO  GARCIA ESGUERRA</t>
  </si>
  <si>
    <t>PRESTACIÓN DE SERVICIOS DE APOYO A LA GESTIÓN EN LA TOMA DEL INVENTARIO FÍSICO, REALIZANDO ACTIVIDADES OPERATIVAS Y DE CONTROL DE LOS BIENES PROPIEDAD DE LA ENTIDA, PROCESO DE BIENES, SERVICIOS E INFRAESTRUCTURA DE LA SECRETARÍA DISTRITAL DEL HÁBITAT</t>
  </si>
  <si>
    <t>https://community.secop.gov.co/Public/Tendering/OpportunityDetail/Index?noticeUID=CO1.NTC.7474565&amp;isFromPublicArea=True&amp;isModal=true&amp;asPopupView=true</t>
  </si>
  <si>
    <t>CLAUDIA  LEONEL CEDANO</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</si>
  <si>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</si>
  <si>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https://community.secop.gov.co/Public/Tendering/OpportunityDetail/Index?noticeUID=CO1.NTC.7470167&amp;isFromPublicArea=True&amp;isModal=true&amp;asPopupView=true</t>
  </si>
  <si>
    <t>ANDREA FERNANDA GUZMAN RAMOS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</si>
  <si>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</si>
  <si>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https://community.secop.gov.co/Public/Tendering/OpportunityDetail/Index?noticeUID=CO1.NTC.7470879&amp;isFromPublicArea=True&amp;isModal=true&amp;asPopupView=true</t>
  </si>
  <si>
    <t>DANILO JOSE VILLAZON ESCOBAR</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</si>
  <si>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</si>
  <si>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https://community.secop.gov.co/Public/Tendering/OpportunityDetail/Index?noticeUID=CO1.NTC.7476377&amp;isFromPublicArea=True&amp;isModal=true&amp;asPopupView=true</t>
  </si>
  <si>
    <t>DIEGO FERNANDO NEUTA NIÑO</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</si>
  <si>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</si>
  <si>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https://community.secop.gov.co/Public/Tendering/OpportunityDetail/Index?noticeUID=CO1.NTC.7478264&amp;isFromPublicArea=True&amp;isModal=true&amp;asPopupView=true</t>
  </si>
  <si>
    <t>LINA MARIA RAMIREZ FLOREZ</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</si>
  <si>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</si>
  <si>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https://community.secop.gov.co/Public/Tendering/OpportunityDetail/Index?noticeUID=CO1.NTC.7483710&amp;isFromPublicArea=True&amp;isModal=true&amp;asPopupView=true</t>
  </si>
  <si>
    <t>DANIEL FELIPE DUARTE HERNANDEZ</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</si>
  <si>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</si>
  <si>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https://community.secop.gov.co/Public/Tendering/OpportunityDetail/Index?noticeUID=CO1.NTC.7484212&amp;isFromPublicArea=True&amp;isModal=true&amp;asPopupView=true</t>
  </si>
  <si>
    <t>LIZETH KATHERINE BERMUDEZ GOMEZ</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</si>
  <si>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</si>
  <si>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https://community.secop.gov.co/Public/Tendering/OpportunityDetail/Index?noticeUID=CO1.NTC.7476303&amp;isFromPublicArea=True&amp;isModal=true&amp;asPopupView=true</t>
  </si>
  <si>
    <t>BRAHAM STUART HERNANDEZ GONZALEZ</t>
  </si>
  <si>
    <t>PRESTAR SERVICIOS PROFESIONALES PARA BRINDAR ACOMPAÑAMIENTO TÉCNICO EN EL SEGUIMIENTO Y CONTROL DE PROYECTOS MISIONALES DE COMPETENCIA DE LA SUBSECRETARIA DE COORDINACIÓN OPERATIVA QUE SEAN PRIORIZADOS POR LA SECRETARÍA DISTRITAL DEL HÁBITAT.</t>
  </si>
  <si>
    <t>https://community.secop.gov.co/Public/Tendering/OpportunityDetail/Index?noticeUID=CO1.NTC.7473887&amp;isFromPublicArea=True&amp;isModal=true&amp;asPopupView=true</t>
  </si>
  <si>
    <t>LUCERO  TORRES TORO</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</si>
  <si>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</si>
  <si>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https://community.secop.gov.co/Public/Tendering/OpportunityDetail/Index?noticeUID=CO1.NTC.7481809&amp;isFromPublicArea=True&amp;isModal=true&amp;asPopupView=true</t>
  </si>
  <si>
    <t>ANIBAL DAVID MARIN CASTAÑO</t>
  </si>
  <si>
    <t>PRESTAR SERVICIOS PROFESIONALES A LA OFICINA ASESORA DE COMUNICACIONES PARA EL MANEJO DE REDES Y LA GENERACIÓN DE CONTENIDOS Y TEXTOS DE ALTA CALIDAD, RELACIONADOS CON LOS PROGRAMAS, PLANES Y PROYECTOS DE LA SDHT, PARA PUBLICOS EXTERNOS Y MEDIOS DE COMUNICACIÓN.</t>
  </si>
  <si>
    <t>https://community.secop.gov.co/Public/Tendering/OpportunityDetail/Index?noticeUID=CO1.NTC.7487608&amp;isFromPublicArea=True&amp;isModal=true&amp;asPopupView=true</t>
  </si>
  <si>
    <t>YERALDIN  MATEUS CHACON</t>
  </si>
  <si>
    <t>PRESTAR LOS SERVICIOS DE APOYO ADMINISTRATIVO INHERENTES AL PROCESO DE GESTION DOCUMENTAL.</t>
  </si>
  <si>
    <t>https://community.secop.gov.co/Public/Tendering/OpportunityDetail/Index?noticeUID=CO1.NTC.7478949&amp;isFromPublicArea=True&amp;isModal=true&amp;asPopupView=true</t>
  </si>
  <si>
    <t>EDNA JACQUELINE ARDILA FLOREZ</t>
  </si>
  <si>
    <t>PRESTAR SERVICIOS PROFESIONALES PARA ACOMPAÑAR DESDE EL ASPECTOFINANCIERO Y CONTABLE LOS PROCESOS DE INTERVENCIÓN QUE SE ADELANTAN CONOCASIÓN DE LA INSPECCIÓN, VIGILANCIA Y CONTROL DE VIVIENDA</t>
  </si>
  <si>
    <t>https://community.secop.gov.co/Public/Tendering/OpportunityDetail/Index?noticeUID=CO1.NTC.7479798&amp;isFromPublicArea=True&amp;isModal=true&amp;asPopupView=true</t>
  </si>
  <si>
    <t>GLADYS  LUNA GAONA</t>
  </si>
  <si>
    <t>PRESTAR SERVICIOS DE APOYO A LA GESTIÓN EN ACTIVIDADES ADMINISTRATIVAS Y OPERATIVAS REQUERIDAS EN LA SUBSECRETARÍA DE GESTIÓN FINANCIERA DE LA SECRETARÍA DISTRITAL DEL HÁBITAT</t>
  </si>
  <si>
    <t>https://community.secop.gov.co/Public/Tendering/OpportunityDetail/Index?noticeUID=CO1.NTC.7478972&amp;isFromPublicArea=True&amp;isModal=true&amp;asPopupView=true</t>
  </si>
  <si>
    <t>CAROLA  GONZALEZ LEON</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</si>
  <si>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</si>
  <si>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https://community.secop.gov.co/Public/Tendering/OpportunityDetail/Index?noticeUID=CO1.NTC.7481142&amp;isFromPublicArea=True&amp;isModal=False</t>
  </si>
  <si>
    <t>MYRIAM STELLA DIAZ OSORIO</t>
  </si>
  <si>
    <t>PRESTAR SERVICIOS PROFESIONALES PARA REALIZAR LA GESTIÓN ADMINISTRATIVA Y ACTIVIDADES TECNICAS QUE ADELANTEN EN LOS PROCESOS QUE TIENE A CARGO LA SUBDIRECCIÓN DE BARRIOS DE LA SECRETARÍA DISTRITAL DEL HÁBITAT.</t>
  </si>
  <si>
    <t>https://community.secop.gov.co/Public/Tendering/OpportunityDetail/Index?noticeUID=CO1.NTC.7484737&amp;isFromPublicArea=True&amp;isModal=true&amp;asPopupView=true</t>
  </si>
  <si>
    <t>ANDRES CAMILO OSORIO MARTINEZ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</si>
  <si>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</si>
  <si>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https://community.secop.gov.co/Public/Tendering/OpportunityDetail/Index?noticeUID=CO1.NTC.7489175&amp;isFromPublicArea=True&amp;isModal=true&amp;asPopupView=true</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</si>
  <si>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</si>
  <si>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</si>
  <si>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</si>
  <si>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</si>
  <si>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</si>
  <si>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</si>
  <si>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</si>
  <si>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</si>
  <si>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</si>
  <si>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</si>
  <si>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</si>
  <si>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</si>
  <si>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</si>
  <si>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</si>
  <si>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</si>
  <si>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</si>
  <si>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</si>
  <si>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</si>
  <si>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</si>
  <si>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</si>
  <si>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</si>
  <si>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</si>
  <si>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</si>
  <si>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</si>
  <si>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</si>
  <si>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</si>
  <si>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</si>
  <si>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</si>
  <si>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</si>
  <si>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</si>
  <si>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</si>
  <si>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</si>
  <si>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</si>
  <si>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</si>
  <si>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</si>
  <si>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</si>
  <si>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</si>
  <si>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</si>
  <si>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</si>
  <si>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</si>
  <si>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</si>
  <si>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</si>
  <si>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</si>
  <si>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</si>
  <si>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</si>
  <si>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</si>
  <si>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</si>
  <si>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</si>
  <si>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</si>
  <si>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</si>
  <si>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</si>
  <si>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</si>
  <si>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</si>
  <si>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</si>
  <si>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</si>
  <si>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</si>
  <si>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</si>
  <si>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</si>
  <si>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</si>
  <si>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</si>
  <si>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</si>
  <si>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</si>
  <si>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</si>
  <si>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</si>
  <si>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</si>
  <si>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</si>
  <si>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</si>
  <si>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</si>
  <si>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</si>
  <si>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</si>
  <si>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</si>
  <si>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</si>
  <si>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</si>
  <si>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</si>
  <si>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</si>
  <si>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</si>
  <si>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</si>
  <si>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</si>
  <si>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</si>
  <si>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</si>
  <si>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</si>
  <si>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</si>
  <si>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</si>
  <si>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</si>
  <si>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</si>
  <si>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</si>
  <si>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</si>
  <si>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</si>
  <si>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</si>
  <si>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</si>
  <si>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</si>
  <si>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</si>
  <si>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</si>
  <si>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</si>
  <si>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</si>
  <si>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</si>
  <si>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</si>
  <si>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</si>
  <si>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</si>
  <si>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</si>
  <si>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</si>
  <si>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</si>
  <si>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</si>
  <si>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</si>
  <si>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</si>
  <si>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</si>
  <si>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</si>
  <si>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</si>
  <si>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</si>
  <si>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</si>
  <si>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</si>
  <si>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</si>
  <si>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</si>
  <si>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</si>
  <si>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</si>
  <si>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</si>
  <si>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</si>
  <si>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</si>
  <si>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</si>
  <si>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</si>
  <si>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</si>
  <si>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</si>
  <si>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</si>
  <si>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</si>
  <si>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</si>
  <si>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</si>
  <si>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</si>
  <si>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</si>
  <si>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</si>
  <si>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</si>
  <si>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</si>
  <si>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</si>
  <si>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</si>
  <si>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</si>
  <si>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</si>
  <si>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</si>
  <si>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</si>
  <si>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</si>
  <si>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</si>
  <si>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</si>
  <si>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</si>
  <si>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</si>
  <si>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</si>
  <si>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</si>
  <si>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</si>
  <si>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</si>
  <si>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</si>
  <si>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</si>
  <si>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</si>
  <si>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</si>
  <si>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</si>
  <si>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</si>
  <si>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</si>
  <si>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</si>
  <si>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</si>
  <si>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</si>
  <si>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</si>
  <si>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</si>
  <si>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</si>
  <si>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</si>
  <si>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175-2025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</si>
  <si>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</si>
  <si>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</si>
  <si>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</si>
  <si>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</si>
  <si>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</si>
  <si>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</si>
  <si>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</si>
  <si>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</si>
  <si>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</si>
  <si>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</si>
  <si>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</si>
  <si>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</si>
  <si>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</si>
  <si>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</si>
  <si>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</si>
  <si>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</si>
  <si>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</si>
  <si>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</si>
  <si>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</si>
  <si>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</si>
  <si>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</si>
  <si>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</si>
  <si>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</si>
  <si>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</si>
  <si>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</si>
  <si>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</si>
  <si>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AREA</t>
  </si>
  <si>
    <t>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</si>
</sst>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 #,##0"/>
    <numFmt numFmtId="165" formatCode="_-* #,##0_-;\-* #,##0_-;_-* &quot;-&quot;??_-;_-@_-"/>
    <numFmt numFmtId="166" formatCode="[$$-240A]\ #,##0.00"/>
    <numFmt numFmtId="167" formatCode="&quot;$&quot;\ #,##0.00"/>
    <numFmt numFmtId="168" formatCode="000"/>
  </numFmts>
  <fonts count="18"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name val="Calibri Light"/>
      <family val="2"/>
      <scheme val="major"/>
    </font>
    <font>
      <sz val="10"/>
      <name val="Calibri Light"/>
      <family val="2"/>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cellStyleXfs>
  <cellXfs count="59">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4" fillId="0" borderId="1" xfId="0" applyNumberFormat="1" applyFont="1" applyBorder="1" applyAlignment="1">
      <alignment vertical="center"/>
    </xf>
    <xf numFmtId="164" fontId="3" fillId="0" borderId="1" xfId="0" applyNumberFormat="1" applyFont="1" applyBorder="1" applyAlignment="1">
      <alignment vertical="top"/>
    </xf>
    <xf numFmtId="0" fontId="4" fillId="0" borderId="1" xfId="0" applyFont="1" applyBorder="1" applyAlignment="1">
      <alignment horizontal="right" vertical="center"/>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4" fontId="7" fillId="0" borderId="0" xfId="0" applyNumberFormat="1" applyFont="1" applyAlignment="1">
      <alignment vertical="center"/>
    </xf>
    <xf numFmtId="9" fontId="7" fillId="0" borderId="0" xfId="6" applyFont="1" applyFill="1" applyAlignment="1">
      <alignment vertical="center"/>
    </xf>
    <xf numFmtId="43" fontId="7" fillId="0" borderId="0" xfId="1" applyFont="1" applyFill="1" applyAlignment="1">
      <alignment vertical="center"/>
    </xf>
    <xf numFmtId="1" fontId="7" fillId="0" borderId="3"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2" applyFont="1" applyBorder="1" applyAlignment="1">
      <alignment horizontal="left" vertical="center"/>
    </xf>
    <xf numFmtId="165" fontId="7" fillId="0" borderId="0" xfId="1" applyNumberFormat="1" applyFont="1" applyFill="1" applyAlignment="1">
      <alignmen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9" fontId="6" fillId="2" borderId="2" xfId="6" applyFont="1" applyFill="1" applyBorder="1" applyAlignment="1">
      <alignment horizontal="center" vertical="center" wrapText="1"/>
    </xf>
    <xf numFmtId="14" fontId="15" fillId="0" borderId="3" xfId="0" applyNumberFormat="1" applyFont="1" applyBorder="1" applyAlignment="1">
      <alignment horizontal="center" vertical="center"/>
    </xf>
    <xf numFmtId="14" fontId="7" fillId="0" borderId="3" xfId="0" applyNumberFormat="1" applyFont="1" applyBorder="1" applyAlignment="1">
      <alignment horizontal="center" vertical="center"/>
    </xf>
    <xf numFmtId="167" fontId="7" fillId="0" borderId="3" xfId="0" applyNumberFormat="1" applyFont="1" applyBorder="1" applyAlignment="1">
      <alignment vertical="center"/>
    </xf>
    <xf numFmtId="164" fontId="7" fillId="0" borderId="3" xfId="0" applyNumberFormat="1" applyFont="1" applyBorder="1" applyAlignment="1">
      <alignment horizontal="right" vertical="center"/>
    </xf>
    <xf numFmtId="0" fontId="16" fillId="0" borderId="3" xfId="4" applyFont="1" applyFill="1" applyBorder="1" applyAlignment="1" applyProtection="1">
      <alignment horizontal="left" vertical="center"/>
    </xf>
    <xf numFmtId="166" fontId="7" fillId="0" borderId="3" xfId="0" applyNumberFormat="1" applyFont="1" applyBorder="1" applyAlignment="1">
      <alignment horizontal="center" vertical="center"/>
    </xf>
    <xf numFmtId="9" fontId="3" fillId="0" borderId="3" xfId="6" applyFont="1" applyBorder="1" applyAlignment="1">
      <alignment horizontal="center" vertical="center"/>
    </xf>
    <xf numFmtId="3" fontId="15" fillId="0" borderId="3" xfId="0" applyNumberFormat="1" applyFont="1" applyBorder="1" applyAlignment="1">
      <alignment horizontal="left" vertical="center"/>
    </xf>
    <xf numFmtId="0" fontId="16" fillId="0" borderId="3" xfId="0" applyFont="1" applyBorder="1"/>
    <xf numFmtId="0" fontId="16" fillId="0" borderId="3" xfId="5" applyFont="1" applyFill="1" applyBorder="1" applyAlignment="1" applyProtection="1">
      <alignment horizontal="left" vertical="center"/>
    </xf>
    <xf numFmtId="1" fontId="15" fillId="0" borderId="3" xfId="0" applyNumberFormat="1" applyFont="1" applyBorder="1" applyAlignment="1">
      <alignment horizontal="left" vertical="center"/>
    </xf>
    <xf numFmtId="43" fontId="17" fillId="0" borderId="3" xfId="0" applyNumberFormat="1" applyFont="1" applyBorder="1" applyAlignment="1">
      <alignment vertical="center" wrapText="1"/>
    </xf>
    <xf numFmtId="168" fontId="7" fillId="0" borderId="3" xfId="0" applyNumberFormat="1" applyFont="1" applyBorder="1" applyAlignment="1">
      <alignment horizontal="center" vertical="center"/>
    </xf>
    <xf numFmtId="9" fontId="6" fillId="2" borderId="3" xfId="6" applyFont="1" applyFill="1" applyBorder="1" applyAlignment="1">
      <alignment horizontal="center" vertical="center" wrapText="1"/>
    </xf>
    <xf numFmtId="0" fontId="13" fillId="0" borderId="0" xfId="0" applyFont="1" applyAlignment="1">
      <alignment horizontal="left" vertical="center"/>
    </xf>
  </cellXfs>
  <cellStyles count="7">
    <cellStyle name="Hipervínculo" xfId="4" builtinId="8"/>
    <cellStyle name="Hyperlink" xfId="5" xr:uid="{00000000-0005-0000-0000-000001000000}"/>
    <cellStyle name="Millares" xfId="1" builtinId="3"/>
    <cellStyle name="Normal" xfId="0" builtinId="0"/>
    <cellStyle name="Normal 2 2 2" xfId="2" xr:uid="{00000000-0005-0000-0000-000007000000}"/>
    <cellStyle name="Normal 3" xfId="3" xr:uid="{00000000-0005-0000-0000-000008000000}"/>
    <cellStyle name="Porcentaje" xfId="6" builtinId="5"/>
  </cellStyles>
  <dxfs count="2">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my.sharepoint.com/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748114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99"/>
  <sheetViews>
    <sheetView showGridLines="0" tabSelected="1" topLeftCell="G1" zoomScale="80" zoomScaleNormal="80" workbookViewId="0">
      <selection activeCell="L14" sqref="L14"/>
    </sheetView>
  </sheetViews>
  <sheetFormatPr baseColWidth="10" defaultColWidth="11.44140625" defaultRowHeight="13.8" x14ac:dyDescent="0.25"/>
  <cols>
    <col min="1" max="1" width="1.6640625" style="12" customWidth="1"/>
    <col min="2" max="2" width="14.44140625" style="12" customWidth="1"/>
    <col min="3" max="3" width="15.33203125" style="12" customWidth="1"/>
    <col min="4" max="5" width="32" style="12" customWidth="1"/>
    <col min="6" max="6" width="34.33203125" style="12" customWidth="1"/>
    <col min="7" max="7" width="14.44140625" style="15" customWidth="1"/>
    <col min="8" max="9" width="20.109375" style="12" customWidth="1"/>
    <col min="10" max="10" width="17.88671875" style="12" customWidth="1"/>
    <col min="11" max="11" width="20.33203125" style="12" customWidth="1"/>
    <col min="12" max="12" width="20.109375" style="12" customWidth="1"/>
    <col min="13" max="13" width="18" style="14" customWidth="1"/>
    <col min="14" max="14" width="25.33203125" style="12" customWidth="1"/>
    <col min="15" max="15" width="17.109375" style="12" customWidth="1"/>
    <col min="16" max="17" width="20.44140625" style="40" customWidth="1"/>
    <col min="18" max="18" width="45.44140625" style="12" customWidth="1"/>
    <col min="19" max="22" width="11.44140625" style="12" hidden="1" customWidth="1"/>
    <col min="23" max="16384" width="11.44140625" style="12"/>
  </cols>
  <sheetData>
    <row r="1" spans="2:22" s="1" customFormat="1" ht="14.1" customHeight="1" x14ac:dyDescent="0.25">
      <c r="B1" s="12"/>
      <c r="D1" s="2"/>
      <c r="E1" s="2"/>
      <c r="F1" s="3"/>
      <c r="G1" s="13"/>
      <c r="H1" s="4"/>
      <c r="I1" s="4"/>
      <c r="J1" s="5"/>
      <c r="K1" s="6"/>
      <c r="P1" s="38"/>
      <c r="Q1" s="38"/>
    </row>
    <row r="2" spans="2:22" s="17" customFormat="1" ht="19.350000000000001" customHeight="1" x14ac:dyDescent="0.25">
      <c r="B2" s="21" t="s">
        <v>24</v>
      </c>
      <c r="D2" s="18"/>
      <c r="E2" s="18"/>
      <c r="F2" s="19"/>
      <c r="G2" s="20"/>
      <c r="H2" s="58" t="s">
        <v>0</v>
      </c>
      <c r="I2" s="58"/>
      <c r="J2" s="58"/>
      <c r="K2" s="58"/>
      <c r="L2" s="28">
        <f>SUMIF(O13:O1000,"INVERSION",L13:L1000)</f>
        <v>13257718602</v>
      </c>
      <c r="M2" s="23"/>
      <c r="N2" s="22"/>
      <c r="P2" s="39"/>
      <c r="Q2" s="39"/>
    </row>
    <row r="3" spans="2:22" s="17" customFormat="1" ht="19.350000000000001" customHeight="1" x14ac:dyDescent="0.25">
      <c r="B3" s="16"/>
      <c r="D3" s="18"/>
      <c r="E3" s="18"/>
      <c r="F3" s="19"/>
      <c r="G3" s="20"/>
      <c r="H3" s="58" t="s">
        <v>1</v>
      </c>
      <c r="I3" s="58"/>
      <c r="J3" s="58"/>
      <c r="K3" s="58"/>
      <c r="L3" s="28">
        <f>SUMIF(O13:O1000,"FUNCIONAMIENTO",L13:L1000)</f>
        <v>88782967</v>
      </c>
      <c r="M3" s="23"/>
      <c r="P3" s="39"/>
      <c r="Q3" s="39"/>
    </row>
    <row r="4" spans="2:22" s="17" customFormat="1" ht="19.350000000000001" customHeight="1" x14ac:dyDescent="0.25">
      <c r="B4" s="16"/>
      <c r="D4" s="18"/>
      <c r="E4" s="18"/>
      <c r="F4" s="19"/>
      <c r="G4" s="20"/>
      <c r="H4" s="58" t="s">
        <v>14</v>
      </c>
      <c r="I4" s="58"/>
      <c r="J4" s="58"/>
      <c r="K4" s="58"/>
      <c r="L4" s="28">
        <f>SUMIF(O13:O1000,"RECURSO EXTERNO",L13:L1000)</f>
        <v>0</v>
      </c>
      <c r="M4" s="23"/>
      <c r="P4" s="39"/>
      <c r="Q4" s="39"/>
    </row>
    <row r="5" spans="2:22" s="17" customFormat="1" ht="19.350000000000001" customHeight="1" x14ac:dyDescent="0.25">
      <c r="B5" s="16"/>
      <c r="D5" s="18"/>
      <c r="E5" s="18"/>
      <c r="F5" s="19"/>
      <c r="G5" s="20"/>
      <c r="H5" s="58" t="s">
        <v>15</v>
      </c>
      <c r="I5" s="58"/>
      <c r="J5" s="58"/>
      <c r="K5" s="58"/>
      <c r="L5" s="28">
        <f>SUMIF(O13:O1000,"FONDIGER",L13:L1000)</f>
        <v>0</v>
      </c>
      <c r="P5" s="39"/>
      <c r="Q5" s="39"/>
    </row>
    <row r="6" spans="2:22" s="17" customFormat="1" ht="19.350000000000001" customHeight="1" x14ac:dyDescent="0.25">
      <c r="B6" s="16"/>
      <c r="D6" s="18"/>
      <c r="E6" s="18"/>
      <c r="F6" s="19"/>
      <c r="G6" s="20"/>
      <c r="H6" s="58" t="s">
        <v>2</v>
      </c>
      <c r="I6" s="58"/>
      <c r="J6" s="58"/>
      <c r="K6" s="58"/>
      <c r="L6" s="28">
        <f>SUMIF(O13:O1000,"APORTE EN ESPECIE",L13:L1000)</f>
        <v>0</v>
      </c>
      <c r="M6" s="22"/>
      <c r="P6" s="39"/>
      <c r="Q6" s="39"/>
    </row>
    <row r="7" spans="2:22" s="17" customFormat="1" ht="19.350000000000001" customHeight="1" x14ac:dyDescent="0.25">
      <c r="B7" s="16"/>
      <c r="D7" s="18"/>
      <c r="E7" s="18"/>
      <c r="F7" s="19"/>
      <c r="G7" s="20"/>
      <c r="H7" s="58" t="s">
        <v>3</v>
      </c>
      <c r="I7" s="58"/>
      <c r="J7" s="58"/>
      <c r="K7" s="58"/>
      <c r="L7" s="28">
        <f>SUMIF(O13:O1000,"VIGENCIA FUTURA",L13:L1000)</f>
        <v>0</v>
      </c>
      <c r="M7" s="22"/>
      <c r="P7" s="39"/>
      <c r="Q7" s="39"/>
    </row>
    <row r="8" spans="2:22" s="17" customFormat="1" ht="19.350000000000001" customHeight="1" x14ac:dyDescent="0.25">
      <c r="B8" s="16"/>
      <c r="D8" s="18"/>
      <c r="E8" s="18"/>
      <c r="F8" s="19"/>
      <c r="G8" s="20"/>
      <c r="H8" s="58" t="s">
        <v>4</v>
      </c>
      <c r="I8" s="58"/>
      <c r="J8" s="58"/>
      <c r="K8" s="58"/>
      <c r="L8" s="28">
        <f>SUMIF(O13:O1000,"REGALIAS",L13:L1000)</f>
        <v>0</v>
      </c>
      <c r="M8" s="22"/>
      <c r="P8" s="39"/>
      <c r="Q8" s="39"/>
    </row>
    <row r="9" spans="2:22" s="17" customFormat="1" ht="18.899999999999999" customHeight="1" x14ac:dyDescent="0.25">
      <c r="B9" s="16"/>
      <c r="D9" s="18"/>
      <c r="E9" s="18"/>
      <c r="F9" s="19"/>
      <c r="G9" s="20"/>
      <c r="J9" s="29"/>
      <c r="L9" s="30">
        <f>SUM(L2:L8)</f>
        <v>13346501569</v>
      </c>
      <c r="M9" s="22"/>
      <c r="P9" s="39"/>
      <c r="Q9" s="39"/>
    </row>
    <row r="10" spans="2:22" s="1" customFormat="1" ht="18.899999999999999" customHeight="1" x14ac:dyDescent="0.25">
      <c r="B10" s="12"/>
      <c r="E10" s="2"/>
      <c r="F10" s="3"/>
      <c r="G10" s="13"/>
      <c r="J10" s="7"/>
      <c r="L10" s="27"/>
      <c r="M10" s="8"/>
      <c r="P10" s="38"/>
      <c r="Q10" s="38"/>
    </row>
    <row r="11" spans="2:22" s="1" customFormat="1" ht="16.5" customHeight="1" x14ac:dyDescent="0.25">
      <c r="B11" s="12"/>
      <c r="D11" s="2"/>
      <c r="E11" s="2"/>
      <c r="F11" s="3"/>
      <c r="G11" s="13"/>
      <c r="H11" s="9"/>
      <c r="I11" s="9"/>
      <c r="J11" s="10"/>
      <c r="K11" s="9"/>
      <c r="P11" s="38"/>
      <c r="Q11" s="38"/>
    </row>
    <row r="12" spans="2:22" s="11" customFormat="1" ht="46.5" customHeight="1" x14ac:dyDescent="0.25">
      <c r="B12" s="41" t="s">
        <v>16</v>
      </c>
      <c r="C12" s="41" t="s">
        <v>5</v>
      </c>
      <c r="D12" s="41" t="s">
        <v>6</v>
      </c>
      <c r="E12" s="41" t="s">
        <v>19</v>
      </c>
      <c r="F12" s="41" t="s">
        <v>7</v>
      </c>
      <c r="G12" s="42" t="s">
        <v>8</v>
      </c>
      <c r="H12" s="41" t="s">
        <v>9</v>
      </c>
      <c r="I12" s="41" t="s">
        <v>22</v>
      </c>
      <c r="J12" s="41" t="s">
        <v>10</v>
      </c>
      <c r="K12" s="41" t="s">
        <v>11</v>
      </c>
      <c r="L12" s="41" t="s">
        <v>12</v>
      </c>
      <c r="M12" s="41" t="s">
        <v>18</v>
      </c>
      <c r="N12" s="41" t="s">
        <v>13</v>
      </c>
      <c r="O12" s="41" t="s">
        <v>23</v>
      </c>
      <c r="P12" s="43" t="s">
        <v>17</v>
      </c>
      <c r="Q12" s="57" t="s">
        <v>815</v>
      </c>
      <c r="R12" s="57" t="s">
        <v>816</v>
      </c>
    </row>
    <row r="13" spans="2:22" ht="15" customHeight="1" x14ac:dyDescent="0.25">
      <c r="B13" s="44">
        <v>45670</v>
      </c>
      <c r="C13" s="56" t="s">
        <v>628</v>
      </c>
      <c r="D13" s="35" t="s">
        <v>25</v>
      </c>
      <c r="E13" s="36" t="s">
        <v>20</v>
      </c>
      <c r="F13" s="35" t="s">
        <v>26</v>
      </c>
      <c r="G13" s="45">
        <v>45672</v>
      </c>
      <c r="H13" s="46">
        <v>97345890</v>
      </c>
      <c r="I13" s="26">
        <v>0</v>
      </c>
      <c r="J13" s="24">
        <v>0</v>
      </c>
      <c r="K13" s="25">
        <v>0</v>
      </c>
      <c r="L13" s="47">
        <f>H13+J13-K13</f>
        <v>97345890</v>
      </c>
      <c r="M13" s="45">
        <v>46022</v>
      </c>
      <c r="N13" s="48" t="s">
        <v>27</v>
      </c>
      <c r="O13" s="49" t="s">
        <v>21</v>
      </c>
      <c r="P13" s="50">
        <v>4.5714285714285714E-2</v>
      </c>
      <c r="Q13" s="51" t="s">
        <v>28</v>
      </c>
      <c r="R13" s="51" t="s">
        <v>29</v>
      </c>
      <c r="S13" s="31">
        <v>45322</v>
      </c>
      <c r="T13" s="37">
        <f t="shared" ref="T13:T18" si="0">M13-G13</f>
        <v>350</v>
      </c>
      <c r="U13" s="33">
        <f t="shared" ref="U13:U18" si="1">S13-G13</f>
        <v>-350</v>
      </c>
      <c r="V13" s="32">
        <f>U13/T13</f>
        <v>-1</v>
      </c>
    </row>
    <row r="14" spans="2:22" ht="15" customHeight="1" x14ac:dyDescent="0.25">
      <c r="B14" s="44">
        <v>45667</v>
      </c>
      <c r="C14" s="56" t="s">
        <v>629</v>
      </c>
      <c r="D14" s="35" t="s">
        <v>30</v>
      </c>
      <c r="E14" s="36" t="s">
        <v>20</v>
      </c>
      <c r="F14" s="35" t="s">
        <v>31</v>
      </c>
      <c r="G14" s="45">
        <v>45667</v>
      </c>
      <c r="H14" s="46">
        <v>26323650</v>
      </c>
      <c r="I14" s="26">
        <v>0</v>
      </c>
      <c r="J14" s="24">
        <v>0</v>
      </c>
      <c r="K14" s="25">
        <v>0</v>
      </c>
      <c r="L14" s="47">
        <f t="shared" ref="L14:L77" si="2">H14+J14-K14</f>
        <v>26323650</v>
      </c>
      <c r="M14" s="45">
        <v>45756</v>
      </c>
      <c r="N14" s="48" t="s">
        <v>32</v>
      </c>
      <c r="O14" s="49" t="s">
        <v>21</v>
      </c>
      <c r="P14" s="50">
        <v>0.23595505617977527</v>
      </c>
      <c r="Q14" s="51" t="s">
        <v>33</v>
      </c>
      <c r="R14" s="51" t="s">
        <v>34</v>
      </c>
      <c r="S14" s="31">
        <v>45322</v>
      </c>
      <c r="T14" s="37">
        <f t="shared" si="0"/>
        <v>89</v>
      </c>
      <c r="U14" s="33">
        <f t="shared" si="1"/>
        <v>-345</v>
      </c>
      <c r="V14" s="32">
        <f t="shared" ref="V14:V18" si="3">U14/T14</f>
        <v>-3.8764044943820224</v>
      </c>
    </row>
    <row r="15" spans="2:22" ht="15" customHeight="1" x14ac:dyDescent="0.25">
      <c r="B15" s="44">
        <v>45667</v>
      </c>
      <c r="C15" s="56" t="s">
        <v>630</v>
      </c>
      <c r="D15" s="35" t="s">
        <v>35</v>
      </c>
      <c r="E15" s="36" t="s">
        <v>20</v>
      </c>
      <c r="F15" s="35" t="s">
        <v>36</v>
      </c>
      <c r="G15" s="45">
        <v>45667</v>
      </c>
      <c r="H15" s="46">
        <v>26400000</v>
      </c>
      <c r="I15" s="26">
        <v>0</v>
      </c>
      <c r="J15" s="24">
        <v>0</v>
      </c>
      <c r="K15" s="25">
        <v>0</v>
      </c>
      <c r="L15" s="47">
        <f t="shared" si="2"/>
        <v>26400000</v>
      </c>
      <c r="M15" s="45">
        <v>45786</v>
      </c>
      <c r="N15" s="52" t="s">
        <v>37</v>
      </c>
      <c r="O15" s="49" t="s">
        <v>21</v>
      </c>
      <c r="P15" s="50">
        <v>0.17647058823529413</v>
      </c>
      <c r="Q15" s="51" t="s">
        <v>33</v>
      </c>
      <c r="R15" s="51" t="s">
        <v>34</v>
      </c>
      <c r="S15" s="31">
        <v>45322</v>
      </c>
      <c r="T15" s="37">
        <f t="shared" si="0"/>
        <v>119</v>
      </c>
      <c r="U15" s="33">
        <f t="shared" si="1"/>
        <v>-345</v>
      </c>
      <c r="V15" s="32">
        <f t="shared" si="3"/>
        <v>-2.8991596638655461</v>
      </c>
    </row>
    <row r="16" spans="2:22" ht="15" customHeight="1" x14ac:dyDescent="0.25">
      <c r="B16" s="44">
        <v>45670</v>
      </c>
      <c r="C16" s="56" t="s">
        <v>631</v>
      </c>
      <c r="D16" s="35" t="s">
        <v>38</v>
      </c>
      <c r="E16" s="36" t="s">
        <v>20</v>
      </c>
      <c r="F16" s="35" t="s">
        <v>39</v>
      </c>
      <c r="G16" s="45">
        <v>45672</v>
      </c>
      <c r="H16" s="46">
        <v>28904400</v>
      </c>
      <c r="I16" s="26">
        <v>0</v>
      </c>
      <c r="J16" s="24">
        <v>0</v>
      </c>
      <c r="K16" s="25">
        <v>0</v>
      </c>
      <c r="L16" s="47">
        <f t="shared" si="2"/>
        <v>28904400</v>
      </c>
      <c r="M16" s="45">
        <v>45822</v>
      </c>
      <c r="N16" s="48" t="s">
        <v>40</v>
      </c>
      <c r="O16" s="49" t="s">
        <v>21</v>
      </c>
      <c r="P16" s="50">
        <v>0.10666666666666667</v>
      </c>
      <c r="Q16" s="51" t="s">
        <v>33</v>
      </c>
      <c r="R16" s="51" t="s">
        <v>41</v>
      </c>
      <c r="S16" s="31">
        <v>45322</v>
      </c>
      <c r="T16" s="37">
        <f t="shared" si="0"/>
        <v>150</v>
      </c>
      <c r="U16" s="33">
        <f t="shared" si="1"/>
        <v>-350</v>
      </c>
      <c r="V16" s="32">
        <f t="shared" si="3"/>
        <v>-2.3333333333333335</v>
      </c>
    </row>
    <row r="17" spans="2:22" ht="15" customHeight="1" x14ac:dyDescent="0.25">
      <c r="B17" s="44">
        <v>45673</v>
      </c>
      <c r="C17" s="56" t="s">
        <v>632</v>
      </c>
      <c r="D17" s="35" t="s">
        <v>42</v>
      </c>
      <c r="E17" s="36" t="s">
        <v>20</v>
      </c>
      <c r="F17" s="35" t="s">
        <v>43</v>
      </c>
      <c r="G17" s="45">
        <v>45674</v>
      </c>
      <c r="H17" s="46">
        <v>109250000</v>
      </c>
      <c r="I17" s="26">
        <v>0</v>
      </c>
      <c r="J17" s="24">
        <v>0</v>
      </c>
      <c r="K17" s="25">
        <v>0</v>
      </c>
      <c r="L17" s="47">
        <f t="shared" si="2"/>
        <v>109250000</v>
      </c>
      <c r="M17" s="45">
        <v>46022</v>
      </c>
      <c r="N17" s="48" t="s">
        <v>44</v>
      </c>
      <c r="O17" s="49" t="s">
        <v>21</v>
      </c>
      <c r="P17" s="50">
        <v>4.0229885057471264E-2</v>
      </c>
      <c r="Q17" s="51" t="s">
        <v>45</v>
      </c>
      <c r="R17" s="51" t="s">
        <v>46</v>
      </c>
      <c r="S17" s="31">
        <v>45322</v>
      </c>
      <c r="T17" s="37">
        <f t="shared" si="0"/>
        <v>348</v>
      </c>
      <c r="U17" s="33">
        <f t="shared" si="1"/>
        <v>-352</v>
      </c>
      <c r="V17" s="32">
        <f t="shared" si="3"/>
        <v>-1.0114942528735633</v>
      </c>
    </row>
    <row r="18" spans="2:22" ht="15" customHeight="1" x14ac:dyDescent="0.25">
      <c r="B18" s="44">
        <v>45679</v>
      </c>
      <c r="C18" s="56" t="s">
        <v>633</v>
      </c>
      <c r="D18" s="35" t="s">
        <v>47</v>
      </c>
      <c r="E18" s="36" t="s">
        <v>20</v>
      </c>
      <c r="F18" s="35" t="s">
        <v>48</v>
      </c>
      <c r="G18" s="45">
        <v>45686</v>
      </c>
      <c r="H18" s="46">
        <v>85593155</v>
      </c>
      <c r="I18" s="26">
        <v>0</v>
      </c>
      <c r="J18" s="24">
        <v>0</v>
      </c>
      <c r="K18" s="25">
        <v>0</v>
      </c>
      <c r="L18" s="47">
        <f t="shared" si="2"/>
        <v>85593155</v>
      </c>
      <c r="M18" s="45">
        <v>46022</v>
      </c>
      <c r="N18" s="48" t="s">
        <v>49</v>
      </c>
      <c r="O18" s="49" t="s">
        <v>21</v>
      </c>
      <c r="P18" s="50">
        <v>5.9523809523809521E-3</v>
      </c>
      <c r="Q18" s="51" t="s">
        <v>45</v>
      </c>
      <c r="R18" s="51" t="s">
        <v>46</v>
      </c>
      <c r="S18" s="31">
        <v>45322</v>
      </c>
      <c r="T18" s="37">
        <f t="shared" si="0"/>
        <v>336</v>
      </c>
      <c r="U18" s="33">
        <f t="shared" si="1"/>
        <v>-364</v>
      </c>
      <c r="V18" s="32">
        <f t="shared" si="3"/>
        <v>-1.0833333333333333</v>
      </c>
    </row>
    <row r="19" spans="2:22" x14ac:dyDescent="0.25">
      <c r="B19" s="44">
        <v>45674</v>
      </c>
      <c r="C19" s="56" t="s">
        <v>634</v>
      </c>
      <c r="D19" s="35" t="s">
        <v>50</v>
      </c>
      <c r="E19" s="36" t="s">
        <v>20</v>
      </c>
      <c r="F19" s="35" t="s">
        <v>51</v>
      </c>
      <c r="G19" s="45">
        <v>45674</v>
      </c>
      <c r="H19" s="46">
        <v>70897497</v>
      </c>
      <c r="I19" s="26">
        <v>0</v>
      </c>
      <c r="J19" s="24">
        <v>0</v>
      </c>
      <c r="K19" s="25">
        <v>0</v>
      </c>
      <c r="L19" s="47">
        <f t="shared" si="2"/>
        <v>70897497</v>
      </c>
      <c r="M19" s="45">
        <v>46007</v>
      </c>
      <c r="N19" s="48" t="s">
        <v>52</v>
      </c>
      <c r="O19" s="49" t="s">
        <v>21</v>
      </c>
      <c r="P19" s="50">
        <v>4.2042042042042045E-2</v>
      </c>
      <c r="Q19" s="51" t="s">
        <v>53</v>
      </c>
      <c r="R19" s="51" t="s">
        <v>54</v>
      </c>
    </row>
    <row r="20" spans="2:22" x14ac:dyDescent="0.25">
      <c r="B20" s="44">
        <v>45673</v>
      </c>
      <c r="C20" s="56" t="s">
        <v>635</v>
      </c>
      <c r="D20" s="35" t="s">
        <v>55</v>
      </c>
      <c r="E20" s="36" t="s">
        <v>20</v>
      </c>
      <c r="F20" s="35" t="s">
        <v>56</v>
      </c>
      <c r="G20" s="45">
        <v>45674</v>
      </c>
      <c r="H20" s="46">
        <v>92000000</v>
      </c>
      <c r="I20" s="26">
        <v>0</v>
      </c>
      <c r="J20" s="24">
        <v>0</v>
      </c>
      <c r="K20" s="25">
        <v>0</v>
      </c>
      <c r="L20" s="47">
        <f t="shared" si="2"/>
        <v>92000000</v>
      </c>
      <c r="M20" s="45">
        <v>46022</v>
      </c>
      <c r="N20" s="48" t="s">
        <v>57</v>
      </c>
      <c r="O20" s="49" t="s">
        <v>21</v>
      </c>
      <c r="P20" s="50">
        <v>4.0229885057471264E-2</v>
      </c>
      <c r="Q20" s="51" t="s">
        <v>45</v>
      </c>
      <c r="R20" s="51" t="s">
        <v>46</v>
      </c>
    </row>
    <row r="21" spans="2:22" x14ac:dyDescent="0.25">
      <c r="B21" s="44">
        <v>45673</v>
      </c>
      <c r="C21" s="56" t="s">
        <v>636</v>
      </c>
      <c r="D21" s="35" t="s">
        <v>58</v>
      </c>
      <c r="E21" s="36" t="s">
        <v>59</v>
      </c>
      <c r="F21" s="35" t="s">
        <v>60</v>
      </c>
      <c r="G21" s="45">
        <v>45674</v>
      </c>
      <c r="H21" s="46">
        <v>57695247</v>
      </c>
      <c r="I21" s="26">
        <v>0</v>
      </c>
      <c r="J21" s="24">
        <v>0</v>
      </c>
      <c r="K21" s="25">
        <v>0</v>
      </c>
      <c r="L21" s="47">
        <f t="shared" si="2"/>
        <v>57695247</v>
      </c>
      <c r="M21" s="45">
        <v>46022</v>
      </c>
      <c r="N21" s="48" t="s">
        <v>61</v>
      </c>
      <c r="O21" s="49" t="s">
        <v>21</v>
      </c>
      <c r="P21" s="50">
        <v>4.0229885057471264E-2</v>
      </c>
      <c r="Q21" s="51" t="s">
        <v>45</v>
      </c>
      <c r="R21" s="51" t="s">
        <v>46</v>
      </c>
    </row>
    <row r="22" spans="2:22" x14ac:dyDescent="0.25">
      <c r="B22" s="44">
        <v>45673</v>
      </c>
      <c r="C22" s="56" t="s">
        <v>637</v>
      </c>
      <c r="D22" s="35" t="s">
        <v>62</v>
      </c>
      <c r="E22" s="36" t="s">
        <v>20</v>
      </c>
      <c r="F22" s="35" t="s">
        <v>63</v>
      </c>
      <c r="G22" s="45">
        <v>45674</v>
      </c>
      <c r="H22" s="46">
        <v>71875000</v>
      </c>
      <c r="I22" s="26">
        <v>0</v>
      </c>
      <c r="J22" s="24">
        <v>0</v>
      </c>
      <c r="K22" s="25">
        <v>0</v>
      </c>
      <c r="L22" s="47">
        <f t="shared" si="2"/>
        <v>71875000</v>
      </c>
      <c r="M22" s="45">
        <v>46022</v>
      </c>
      <c r="N22" s="48" t="s">
        <v>64</v>
      </c>
      <c r="O22" s="49" t="s">
        <v>21</v>
      </c>
      <c r="P22" s="50">
        <v>4.0229885057471264E-2</v>
      </c>
      <c r="Q22" s="51" t="s">
        <v>45</v>
      </c>
      <c r="R22" s="51" t="s">
        <v>46</v>
      </c>
    </row>
    <row r="23" spans="2:22" x14ac:dyDescent="0.25">
      <c r="B23" s="44">
        <v>45674</v>
      </c>
      <c r="C23" s="56" t="s">
        <v>638</v>
      </c>
      <c r="D23" s="35" t="s">
        <v>65</v>
      </c>
      <c r="E23" s="36" t="s">
        <v>20</v>
      </c>
      <c r="F23" s="35" t="s">
        <v>66</v>
      </c>
      <c r="G23" s="45">
        <v>45674</v>
      </c>
      <c r="H23" s="46">
        <v>58841100</v>
      </c>
      <c r="I23" s="26">
        <v>0</v>
      </c>
      <c r="J23" s="24">
        <v>0</v>
      </c>
      <c r="K23" s="25">
        <v>0</v>
      </c>
      <c r="L23" s="47">
        <f t="shared" si="2"/>
        <v>58841100</v>
      </c>
      <c r="M23" s="45">
        <v>45854</v>
      </c>
      <c r="N23" s="48" t="s">
        <v>67</v>
      </c>
      <c r="O23" s="49" t="s">
        <v>21</v>
      </c>
      <c r="P23" s="50">
        <v>7.7777777777777779E-2</v>
      </c>
      <c r="Q23" s="51" t="s">
        <v>45</v>
      </c>
      <c r="R23" s="51" t="s">
        <v>46</v>
      </c>
    </row>
    <row r="24" spans="2:22" x14ac:dyDescent="0.25">
      <c r="B24" s="44">
        <v>45679</v>
      </c>
      <c r="C24" s="56" t="s">
        <v>639</v>
      </c>
      <c r="D24" s="35" t="s">
        <v>68</v>
      </c>
      <c r="E24" s="36" t="s">
        <v>20</v>
      </c>
      <c r="F24" s="35" t="s">
        <v>69</v>
      </c>
      <c r="G24" s="45">
        <v>45680</v>
      </c>
      <c r="H24" s="46">
        <v>85096962</v>
      </c>
      <c r="I24" s="26">
        <v>0</v>
      </c>
      <c r="J24" s="24">
        <v>0</v>
      </c>
      <c r="K24" s="25">
        <v>0</v>
      </c>
      <c r="L24" s="47">
        <f t="shared" si="2"/>
        <v>85096962</v>
      </c>
      <c r="M24" s="45">
        <v>46022</v>
      </c>
      <c r="N24" s="48" t="s">
        <v>70</v>
      </c>
      <c r="O24" s="49" t="s">
        <v>21</v>
      </c>
      <c r="P24" s="50">
        <v>2.3391812865497075E-2</v>
      </c>
      <c r="Q24" s="51" t="s">
        <v>45</v>
      </c>
      <c r="R24" s="51" t="s">
        <v>46</v>
      </c>
    </row>
    <row r="25" spans="2:22" x14ac:dyDescent="0.25">
      <c r="B25" s="44">
        <v>45674</v>
      </c>
      <c r="C25" s="56" t="s">
        <v>640</v>
      </c>
      <c r="D25" s="35" t="s">
        <v>71</v>
      </c>
      <c r="E25" s="36" t="s">
        <v>20</v>
      </c>
      <c r="F25" s="35" t="s">
        <v>72</v>
      </c>
      <c r="G25" s="45">
        <v>45679</v>
      </c>
      <c r="H25" s="46">
        <v>120000000</v>
      </c>
      <c r="I25" s="26">
        <v>0</v>
      </c>
      <c r="J25" s="24">
        <v>0</v>
      </c>
      <c r="K25" s="25">
        <v>0</v>
      </c>
      <c r="L25" s="47">
        <f t="shared" si="2"/>
        <v>120000000</v>
      </c>
      <c r="M25" s="45">
        <v>45982</v>
      </c>
      <c r="N25" s="48" t="s">
        <v>73</v>
      </c>
      <c r="O25" s="49" t="s">
        <v>21</v>
      </c>
      <c r="P25" s="50">
        <v>2.9702970297029702E-2</v>
      </c>
      <c r="Q25" s="51" t="s">
        <v>28</v>
      </c>
      <c r="R25" s="51" t="s">
        <v>29</v>
      </c>
    </row>
    <row r="26" spans="2:22" x14ac:dyDescent="0.25">
      <c r="B26" s="44">
        <v>45674</v>
      </c>
      <c r="C26" s="56" t="s">
        <v>641</v>
      </c>
      <c r="D26" s="35" t="s">
        <v>74</v>
      </c>
      <c r="E26" s="36" t="s">
        <v>20</v>
      </c>
      <c r="F26" s="35" t="s">
        <v>75</v>
      </c>
      <c r="G26" s="45">
        <v>45679</v>
      </c>
      <c r="H26" s="46">
        <v>79177410</v>
      </c>
      <c r="I26" s="26">
        <v>0</v>
      </c>
      <c r="J26" s="24">
        <v>0</v>
      </c>
      <c r="K26" s="25">
        <v>0</v>
      </c>
      <c r="L26" s="47">
        <f t="shared" si="2"/>
        <v>79177410</v>
      </c>
      <c r="M26" s="45">
        <v>46022</v>
      </c>
      <c r="N26" s="48" t="s">
        <v>76</v>
      </c>
      <c r="O26" s="49" t="s">
        <v>21</v>
      </c>
      <c r="P26" s="50">
        <v>2.6239067055393587E-2</v>
      </c>
      <c r="Q26" s="51" t="s">
        <v>77</v>
      </c>
      <c r="R26" s="51" t="s">
        <v>78</v>
      </c>
    </row>
    <row r="27" spans="2:22" x14ac:dyDescent="0.25">
      <c r="B27" s="44">
        <v>45674</v>
      </c>
      <c r="C27" s="56" t="s">
        <v>642</v>
      </c>
      <c r="D27" s="35" t="s">
        <v>79</v>
      </c>
      <c r="E27" s="36" t="s">
        <v>20</v>
      </c>
      <c r="F27" s="35" t="s">
        <v>80</v>
      </c>
      <c r="G27" s="45">
        <v>45674</v>
      </c>
      <c r="H27" s="46">
        <v>73086840</v>
      </c>
      <c r="I27" s="26">
        <v>0</v>
      </c>
      <c r="J27" s="24">
        <v>0</v>
      </c>
      <c r="K27" s="25">
        <v>0</v>
      </c>
      <c r="L27" s="47">
        <f t="shared" si="2"/>
        <v>73086840</v>
      </c>
      <c r="M27" s="45">
        <v>46022</v>
      </c>
      <c r="N27" s="48" t="s">
        <v>81</v>
      </c>
      <c r="O27" s="49" t="s">
        <v>21</v>
      </c>
      <c r="P27" s="50">
        <v>4.0229885057471264E-2</v>
      </c>
      <c r="Q27" s="51" t="s">
        <v>77</v>
      </c>
      <c r="R27" s="51" t="s">
        <v>78</v>
      </c>
    </row>
    <row r="28" spans="2:22" x14ac:dyDescent="0.25">
      <c r="B28" s="44">
        <v>45678</v>
      </c>
      <c r="C28" s="56" t="s">
        <v>643</v>
      </c>
      <c r="D28" s="35" t="s">
        <v>82</v>
      </c>
      <c r="E28" s="36" t="s">
        <v>20</v>
      </c>
      <c r="F28" s="35" t="s">
        <v>83</v>
      </c>
      <c r="G28" s="45">
        <v>45681</v>
      </c>
      <c r="H28" s="46">
        <v>88500000</v>
      </c>
      <c r="I28" s="26">
        <v>0</v>
      </c>
      <c r="J28" s="24">
        <v>0</v>
      </c>
      <c r="K28" s="25">
        <v>0</v>
      </c>
      <c r="L28" s="47">
        <f t="shared" si="2"/>
        <v>88500000</v>
      </c>
      <c r="M28" s="45">
        <v>46022</v>
      </c>
      <c r="N28" s="48" t="s">
        <v>84</v>
      </c>
      <c r="O28" s="49" t="s">
        <v>21</v>
      </c>
      <c r="P28" s="50">
        <v>2.0527859237536656E-2</v>
      </c>
      <c r="Q28" s="51" t="s">
        <v>77</v>
      </c>
      <c r="R28" s="51" t="s">
        <v>78</v>
      </c>
    </row>
    <row r="29" spans="2:22" x14ac:dyDescent="0.25">
      <c r="B29" s="44">
        <v>45679</v>
      </c>
      <c r="C29" s="56" t="s">
        <v>644</v>
      </c>
      <c r="D29" s="35" t="s">
        <v>85</v>
      </c>
      <c r="E29" s="36" t="s">
        <v>20</v>
      </c>
      <c r="F29" s="35" t="s">
        <v>86</v>
      </c>
      <c r="G29" s="45">
        <v>45681</v>
      </c>
      <c r="H29" s="46">
        <v>100772000</v>
      </c>
      <c r="I29" s="26">
        <v>0</v>
      </c>
      <c r="J29" s="24">
        <v>0</v>
      </c>
      <c r="K29" s="25">
        <v>0</v>
      </c>
      <c r="L29" s="47">
        <f t="shared" si="2"/>
        <v>100772000</v>
      </c>
      <c r="M29" s="45">
        <v>46022</v>
      </c>
      <c r="N29" s="48" t="s">
        <v>87</v>
      </c>
      <c r="O29" s="49" t="s">
        <v>21</v>
      </c>
      <c r="P29" s="50">
        <v>2.0527859237536656E-2</v>
      </c>
      <c r="Q29" s="51" t="s">
        <v>77</v>
      </c>
      <c r="R29" s="51" t="s">
        <v>78</v>
      </c>
    </row>
    <row r="30" spans="2:22" x14ac:dyDescent="0.25">
      <c r="B30" s="44">
        <v>45681</v>
      </c>
      <c r="C30" s="56" t="s">
        <v>645</v>
      </c>
      <c r="D30" s="35" t="s">
        <v>88</v>
      </c>
      <c r="E30" s="36" t="s">
        <v>20</v>
      </c>
      <c r="F30" s="35" t="s">
        <v>89</v>
      </c>
      <c r="G30" s="45">
        <v>45686</v>
      </c>
      <c r="H30" s="46">
        <v>112100000</v>
      </c>
      <c r="I30" s="26">
        <v>0</v>
      </c>
      <c r="J30" s="24">
        <v>0</v>
      </c>
      <c r="K30" s="25">
        <v>0</v>
      </c>
      <c r="L30" s="47">
        <f t="shared" si="2"/>
        <v>112100000</v>
      </c>
      <c r="M30" s="45">
        <v>46022</v>
      </c>
      <c r="N30" s="48" t="s">
        <v>90</v>
      </c>
      <c r="O30" s="49" t="s">
        <v>21</v>
      </c>
      <c r="P30" s="50">
        <v>5.9523809523809521E-3</v>
      </c>
      <c r="Q30" s="51" t="s">
        <v>77</v>
      </c>
      <c r="R30" s="51" t="s">
        <v>78</v>
      </c>
    </row>
    <row r="31" spans="2:22" x14ac:dyDescent="0.25">
      <c r="B31" s="44">
        <v>45678</v>
      </c>
      <c r="C31" s="56" t="s">
        <v>646</v>
      </c>
      <c r="D31" s="35" t="s">
        <v>91</v>
      </c>
      <c r="E31" s="36" t="s">
        <v>20</v>
      </c>
      <c r="F31" s="35" t="s">
        <v>92</v>
      </c>
      <c r="G31" s="45">
        <v>45681</v>
      </c>
      <c r="H31" s="46">
        <v>82600000</v>
      </c>
      <c r="I31" s="26">
        <v>0</v>
      </c>
      <c r="J31" s="24">
        <v>0</v>
      </c>
      <c r="K31" s="25">
        <v>0</v>
      </c>
      <c r="L31" s="47">
        <f t="shared" si="2"/>
        <v>82600000</v>
      </c>
      <c r="M31" s="45">
        <v>46022</v>
      </c>
      <c r="N31" s="48" t="s">
        <v>93</v>
      </c>
      <c r="O31" s="49" t="s">
        <v>21</v>
      </c>
      <c r="P31" s="50">
        <v>2.0527859237536656E-2</v>
      </c>
      <c r="Q31" s="51" t="s">
        <v>77</v>
      </c>
      <c r="R31" s="51" t="s">
        <v>78</v>
      </c>
    </row>
    <row r="32" spans="2:22" x14ac:dyDescent="0.25">
      <c r="B32" s="44">
        <v>45680</v>
      </c>
      <c r="C32" s="56" t="s">
        <v>647</v>
      </c>
      <c r="D32" s="35" t="s">
        <v>94</v>
      </c>
      <c r="E32" s="36" t="s">
        <v>20</v>
      </c>
      <c r="F32" s="35" t="s">
        <v>95</v>
      </c>
      <c r="G32" s="45">
        <v>45681</v>
      </c>
      <c r="H32" s="46">
        <v>44801820</v>
      </c>
      <c r="I32" s="26">
        <v>0</v>
      </c>
      <c r="J32" s="24">
        <v>0</v>
      </c>
      <c r="K32" s="25">
        <v>0</v>
      </c>
      <c r="L32" s="47">
        <f t="shared" si="2"/>
        <v>44801820</v>
      </c>
      <c r="M32" s="45">
        <v>45892</v>
      </c>
      <c r="N32" s="48" t="s">
        <v>96</v>
      </c>
      <c r="O32" s="49" t="s">
        <v>21</v>
      </c>
      <c r="P32" s="50">
        <v>3.3175355450236969E-2</v>
      </c>
      <c r="Q32" s="51" t="s">
        <v>33</v>
      </c>
      <c r="R32" s="51" t="s">
        <v>41</v>
      </c>
    </row>
    <row r="33" spans="2:18" x14ac:dyDescent="0.25">
      <c r="B33" s="44">
        <v>45679</v>
      </c>
      <c r="C33" s="56" t="s">
        <v>648</v>
      </c>
      <c r="D33" s="35" t="s">
        <v>97</v>
      </c>
      <c r="E33" s="36" t="s">
        <v>20</v>
      </c>
      <c r="F33" s="35" t="s">
        <v>98</v>
      </c>
      <c r="G33" s="45">
        <v>45680</v>
      </c>
      <c r="H33" s="46">
        <v>24775200</v>
      </c>
      <c r="I33" s="26">
        <v>0</v>
      </c>
      <c r="J33" s="24">
        <v>0</v>
      </c>
      <c r="K33" s="25">
        <v>0</v>
      </c>
      <c r="L33" s="47">
        <f t="shared" si="2"/>
        <v>24775200</v>
      </c>
      <c r="M33" s="45">
        <v>45799</v>
      </c>
      <c r="N33" s="48" t="s">
        <v>99</v>
      </c>
      <c r="O33" s="49" t="s">
        <v>21</v>
      </c>
      <c r="P33" s="50">
        <v>6.7226890756302518E-2</v>
      </c>
      <c r="Q33" s="51" t="s">
        <v>33</v>
      </c>
      <c r="R33" s="51" t="s">
        <v>34</v>
      </c>
    </row>
    <row r="34" spans="2:18" x14ac:dyDescent="0.25">
      <c r="B34" s="44">
        <v>45673</v>
      </c>
      <c r="C34" s="56" t="s">
        <v>649</v>
      </c>
      <c r="D34" s="35" t="s">
        <v>100</v>
      </c>
      <c r="E34" s="36" t="s">
        <v>20</v>
      </c>
      <c r="F34" s="35" t="s">
        <v>101</v>
      </c>
      <c r="G34" s="45">
        <v>45673</v>
      </c>
      <c r="H34" s="46">
        <v>119400000</v>
      </c>
      <c r="I34" s="26">
        <v>0</v>
      </c>
      <c r="J34" s="24">
        <v>0</v>
      </c>
      <c r="K34" s="25">
        <v>0</v>
      </c>
      <c r="L34" s="47">
        <f t="shared" si="2"/>
        <v>119400000</v>
      </c>
      <c r="M34" s="45">
        <v>45977</v>
      </c>
      <c r="N34" s="48" t="s">
        <v>102</v>
      </c>
      <c r="O34" s="49" t="s">
        <v>21</v>
      </c>
      <c r="P34" s="50">
        <v>4.9342105263157895E-2</v>
      </c>
      <c r="Q34" s="51" t="s">
        <v>103</v>
      </c>
      <c r="R34" s="51" t="s">
        <v>104</v>
      </c>
    </row>
    <row r="35" spans="2:18" x14ac:dyDescent="0.25">
      <c r="B35" s="44">
        <v>45673</v>
      </c>
      <c r="C35" s="56" t="s">
        <v>650</v>
      </c>
      <c r="D35" s="35" t="s">
        <v>105</v>
      </c>
      <c r="E35" s="36" t="s">
        <v>20</v>
      </c>
      <c r="F35" s="35" t="s">
        <v>106</v>
      </c>
      <c r="G35" s="45">
        <v>45673</v>
      </c>
      <c r="H35" s="46">
        <v>120000000</v>
      </c>
      <c r="I35" s="26">
        <v>0</v>
      </c>
      <c r="J35" s="24">
        <v>0</v>
      </c>
      <c r="K35" s="25">
        <v>0</v>
      </c>
      <c r="L35" s="47">
        <f t="shared" si="2"/>
        <v>120000000</v>
      </c>
      <c r="M35" s="45">
        <v>45976</v>
      </c>
      <c r="N35" s="48" t="s">
        <v>107</v>
      </c>
      <c r="O35" s="49" t="s">
        <v>21</v>
      </c>
      <c r="P35" s="50">
        <v>4.9504950495049507E-2</v>
      </c>
      <c r="Q35" s="51" t="s">
        <v>103</v>
      </c>
      <c r="R35" s="51" t="s">
        <v>104</v>
      </c>
    </row>
    <row r="36" spans="2:18" x14ac:dyDescent="0.25">
      <c r="B36" s="44">
        <v>45673</v>
      </c>
      <c r="C36" s="56" t="s">
        <v>651</v>
      </c>
      <c r="D36" s="35" t="s">
        <v>108</v>
      </c>
      <c r="E36" s="36" t="s">
        <v>20</v>
      </c>
      <c r="F36" s="35" t="s">
        <v>109</v>
      </c>
      <c r="G36" s="45">
        <v>45673</v>
      </c>
      <c r="H36" s="46">
        <v>95520000</v>
      </c>
      <c r="I36" s="26">
        <v>0</v>
      </c>
      <c r="J36" s="24">
        <v>0</v>
      </c>
      <c r="K36" s="25">
        <v>0</v>
      </c>
      <c r="L36" s="47">
        <f t="shared" si="2"/>
        <v>95520000</v>
      </c>
      <c r="M36" s="45">
        <v>45915</v>
      </c>
      <c r="N36" s="48" t="s">
        <v>110</v>
      </c>
      <c r="O36" s="49" t="s">
        <v>21</v>
      </c>
      <c r="P36" s="50">
        <v>6.1983471074380167E-2</v>
      </c>
      <c r="Q36" s="51" t="s">
        <v>103</v>
      </c>
      <c r="R36" s="51" t="s">
        <v>104</v>
      </c>
    </row>
    <row r="37" spans="2:18" x14ac:dyDescent="0.25">
      <c r="B37" s="44">
        <v>45673</v>
      </c>
      <c r="C37" s="56" t="s">
        <v>652</v>
      </c>
      <c r="D37" s="35" t="s">
        <v>111</v>
      </c>
      <c r="E37" s="36" t="s">
        <v>20</v>
      </c>
      <c r="F37" s="35" t="s">
        <v>112</v>
      </c>
      <c r="G37" s="45">
        <v>45679</v>
      </c>
      <c r="H37" s="46">
        <v>90484185</v>
      </c>
      <c r="I37" s="26">
        <v>0</v>
      </c>
      <c r="J37" s="24">
        <v>0</v>
      </c>
      <c r="K37" s="25">
        <v>0</v>
      </c>
      <c r="L37" s="47">
        <f t="shared" si="2"/>
        <v>90484185</v>
      </c>
      <c r="M37" s="45">
        <v>46022</v>
      </c>
      <c r="N37" s="48" t="s">
        <v>113</v>
      </c>
      <c r="O37" s="49" t="s">
        <v>21</v>
      </c>
      <c r="P37" s="50">
        <v>2.6239067055393587E-2</v>
      </c>
      <c r="Q37" s="51" t="s">
        <v>114</v>
      </c>
      <c r="R37" s="51" t="s">
        <v>115</v>
      </c>
    </row>
    <row r="38" spans="2:18" x14ac:dyDescent="0.25">
      <c r="B38" s="44">
        <v>45674</v>
      </c>
      <c r="C38" s="56" t="s">
        <v>653</v>
      </c>
      <c r="D38" s="35" t="s">
        <v>116</v>
      </c>
      <c r="E38" s="36" t="s">
        <v>20</v>
      </c>
      <c r="F38" s="35" t="s">
        <v>117</v>
      </c>
      <c r="G38" s="45">
        <v>45678</v>
      </c>
      <c r="H38" s="46">
        <v>118000000</v>
      </c>
      <c r="I38" s="26">
        <v>0</v>
      </c>
      <c r="J38" s="24">
        <v>0</v>
      </c>
      <c r="K38" s="25">
        <v>0</v>
      </c>
      <c r="L38" s="47">
        <f t="shared" si="2"/>
        <v>118000000</v>
      </c>
      <c r="M38" s="45">
        <v>46022</v>
      </c>
      <c r="N38" s="48" t="s">
        <v>118</v>
      </c>
      <c r="O38" s="49" t="s">
        <v>21</v>
      </c>
      <c r="P38" s="50">
        <v>2.9069767441860465E-2</v>
      </c>
      <c r="Q38" s="51" t="s">
        <v>119</v>
      </c>
      <c r="R38" s="51" t="s">
        <v>120</v>
      </c>
    </row>
    <row r="39" spans="2:18" x14ac:dyDescent="0.25">
      <c r="B39" s="44">
        <v>45674</v>
      </c>
      <c r="C39" s="56" t="s">
        <v>654</v>
      </c>
      <c r="D39" s="35" t="s">
        <v>121</v>
      </c>
      <c r="E39" s="36" t="s">
        <v>20</v>
      </c>
      <c r="F39" s="35" t="s">
        <v>122</v>
      </c>
      <c r="G39" s="45">
        <v>45677</v>
      </c>
      <c r="H39" s="46">
        <v>80500000</v>
      </c>
      <c r="I39" s="26">
        <v>0</v>
      </c>
      <c r="J39" s="24">
        <v>0</v>
      </c>
      <c r="K39" s="25">
        <v>0</v>
      </c>
      <c r="L39" s="47">
        <f t="shared" si="2"/>
        <v>80500000</v>
      </c>
      <c r="M39" s="45">
        <v>46022</v>
      </c>
      <c r="N39" s="53" t="s">
        <v>123</v>
      </c>
      <c r="O39" s="49" t="s">
        <v>21</v>
      </c>
      <c r="P39" s="50">
        <v>3.1884057971014491E-2</v>
      </c>
      <c r="Q39" s="51" t="s">
        <v>114</v>
      </c>
      <c r="R39" s="51" t="s">
        <v>115</v>
      </c>
    </row>
    <row r="40" spans="2:18" x14ac:dyDescent="0.25">
      <c r="B40" s="44">
        <v>45685</v>
      </c>
      <c r="C40" s="56" t="s">
        <v>655</v>
      </c>
      <c r="D40" s="35" t="s">
        <v>124</v>
      </c>
      <c r="E40" s="36" t="s">
        <v>20</v>
      </c>
      <c r="F40" s="35" t="s">
        <v>125</v>
      </c>
      <c r="G40" s="45">
        <v>45691</v>
      </c>
      <c r="H40" s="46">
        <v>115375000</v>
      </c>
      <c r="I40" s="26">
        <v>0</v>
      </c>
      <c r="J40" s="24">
        <v>0</v>
      </c>
      <c r="K40" s="25">
        <v>0</v>
      </c>
      <c r="L40" s="47">
        <f t="shared" si="2"/>
        <v>115375000</v>
      </c>
      <c r="M40" s="45">
        <v>46022</v>
      </c>
      <c r="N40" s="48" t="s">
        <v>126</v>
      </c>
      <c r="O40" s="49" t="s">
        <v>21</v>
      </c>
      <c r="P40" s="50">
        <v>0</v>
      </c>
      <c r="Q40" s="51" t="s">
        <v>127</v>
      </c>
      <c r="R40" s="51" t="s">
        <v>128</v>
      </c>
    </row>
    <row r="41" spans="2:18" x14ac:dyDescent="0.25">
      <c r="B41" s="44">
        <v>45678</v>
      </c>
      <c r="C41" s="56" t="s">
        <v>656</v>
      </c>
      <c r="D41" s="35" t="s">
        <v>129</v>
      </c>
      <c r="E41" s="36" t="s">
        <v>20</v>
      </c>
      <c r="F41" s="35" t="s">
        <v>130</v>
      </c>
      <c r="G41" s="45">
        <v>45684</v>
      </c>
      <c r="H41" s="46">
        <v>65083333</v>
      </c>
      <c r="I41" s="26">
        <v>0</v>
      </c>
      <c r="J41" s="24">
        <v>0</v>
      </c>
      <c r="K41" s="25">
        <v>0</v>
      </c>
      <c r="L41" s="47">
        <f t="shared" si="2"/>
        <v>65083333</v>
      </c>
      <c r="M41" s="45">
        <v>46022</v>
      </c>
      <c r="N41" s="48" t="s">
        <v>131</v>
      </c>
      <c r="O41" s="49" t="s">
        <v>21</v>
      </c>
      <c r="P41" s="50">
        <v>1.1834319526627219E-2</v>
      </c>
      <c r="Q41" s="51" t="s">
        <v>127</v>
      </c>
      <c r="R41" s="51" t="s">
        <v>128</v>
      </c>
    </row>
    <row r="42" spans="2:18" x14ac:dyDescent="0.25">
      <c r="B42" s="44">
        <v>45679</v>
      </c>
      <c r="C42" s="56" t="s">
        <v>657</v>
      </c>
      <c r="D42" s="35" t="s">
        <v>132</v>
      </c>
      <c r="E42" s="36" t="s">
        <v>20</v>
      </c>
      <c r="F42" s="35" t="s">
        <v>133</v>
      </c>
      <c r="G42" s="45">
        <v>45681</v>
      </c>
      <c r="H42" s="46">
        <v>147766667</v>
      </c>
      <c r="I42" s="26">
        <v>0</v>
      </c>
      <c r="J42" s="24">
        <v>0</v>
      </c>
      <c r="K42" s="25">
        <v>0</v>
      </c>
      <c r="L42" s="47">
        <f t="shared" si="2"/>
        <v>147766667</v>
      </c>
      <c r="M42" s="45">
        <v>46022</v>
      </c>
      <c r="N42" s="48" t="s">
        <v>134</v>
      </c>
      <c r="O42" s="49" t="s">
        <v>21</v>
      </c>
      <c r="P42" s="50">
        <v>2.0527859237536656E-2</v>
      </c>
      <c r="Q42" s="51" t="s">
        <v>127</v>
      </c>
      <c r="R42" s="51" t="s">
        <v>128</v>
      </c>
    </row>
    <row r="43" spans="2:18" x14ac:dyDescent="0.25">
      <c r="B43" s="44">
        <v>45678</v>
      </c>
      <c r="C43" s="56" t="s">
        <v>658</v>
      </c>
      <c r="D43" s="35" t="s">
        <v>135</v>
      </c>
      <c r="E43" s="36" t="s">
        <v>20</v>
      </c>
      <c r="F43" s="35" t="s">
        <v>136</v>
      </c>
      <c r="G43" s="45">
        <v>45681</v>
      </c>
      <c r="H43" s="46">
        <v>77390000</v>
      </c>
      <c r="I43" s="26">
        <v>0</v>
      </c>
      <c r="J43" s="24">
        <v>0</v>
      </c>
      <c r="K43" s="25">
        <v>0</v>
      </c>
      <c r="L43" s="47">
        <f t="shared" si="2"/>
        <v>77390000</v>
      </c>
      <c r="M43" s="45">
        <v>46022</v>
      </c>
      <c r="N43" s="48" t="s">
        <v>137</v>
      </c>
      <c r="O43" s="49" t="s">
        <v>21</v>
      </c>
      <c r="P43" s="50">
        <v>2.0527859237536656E-2</v>
      </c>
      <c r="Q43" s="51" t="s">
        <v>127</v>
      </c>
      <c r="R43" s="51" t="s">
        <v>128</v>
      </c>
    </row>
    <row r="44" spans="2:18" x14ac:dyDescent="0.25">
      <c r="B44" s="44">
        <v>45678</v>
      </c>
      <c r="C44" s="56" t="s">
        <v>659</v>
      </c>
      <c r="D44" s="35" t="s">
        <v>138</v>
      </c>
      <c r="E44" s="36" t="s">
        <v>20</v>
      </c>
      <c r="F44" s="35" t="s">
        <v>139</v>
      </c>
      <c r="G44" s="45">
        <v>45684</v>
      </c>
      <c r="H44" s="46">
        <v>115375000</v>
      </c>
      <c r="I44" s="26">
        <v>0</v>
      </c>
      <c r="J44" s="24">
        <v>0</v>
      </c>
      <c r="K44" s="25">
        <v>0</v>
      </c>
      <c r="L44" s="47">
        <f t="shared" si="2"/>
        <v>115375000</v>
      </c>
      <c r="M44" s="45">
        <v>46022</v>
      </c>
      <c r="N44" s="48" t="s">
        <v>140</v>
      </c>
      <c r="O44" s="49" t="s">
        <v>21</v>
      </c>
      <c r="P44" s="50">
        <v>1.1834319526627219E-2</v>
      </c>
      <c r="Q44" s="51" t="s">
        <v>127</v>
      </c>
      <c r="R44" s="51" t="s">
        <v>128</v>
      </c>
    </row>
    <row r="45" spans="2:18" x14ac:dyDescent="0.25">
      <c r="B45" s="44">
        <v>45678</v>
      </c>
      <c r="C45" s="56" t="s">
        <v>660</v>
      </c>
      <c r="D45" s="35" t="s">
        <v>141</v>
      </c>
      <c r="E45" s="36" t="s">
        <v>20</v>
      </c>
      <c r="F45" s="35" t="s">
        <v>142</v>
      </c>
      <c r="G45" s="45">
        <v>45685</v>
      </c>
      <c r="H45" s="46">
        <v>94400000</v>
      </c>
      <c r="I45" s="26">
        <v>0</v>
      </c>
      <c r="J45" s="24">
        <v>0</v>
      </c>
      <c r="K45" s="25">
        <v>0</v>
      </c>
      <c r="L45" s="47">
        <f t="shared" si="2"/>
        <v>94400000</v>
      </c>
      <c r="M45" s="45">
        <v>46022</v>
      </c>
      <c r="N45" s="48" t="s">
        <v>143</v>
      </c>
      <c r="O45" s="49" t="s">
        <v>21</v>
      </c>
      <c r="P45" s="50">
        <v>8.9020771513353119E-3</v>
      </c>
      <c r="Q45" s="51" t="s">
        <v>127</v>
      </c>
      <c r="R45" s="51" t="s">
        <v>128</v>
      </c>
    </row>
    <row r="46" spans="2:18" x14ac:dyDescent="0.25">
      <c r="B46" s="44">
        <v>45679</v>
      </c>
      <c r="C46" s="56" t="s">
        <v>661</v>
      </c>
      <c r="D46" s="35" t="s">
        <v>144</v>
      </c>
      <c r="E46" s="36" t="s">
        <v>20</v>
      </c>
      <c r="F46" s="35" t="s">
        <v>125</v>
      </c>
      <c r="G46" s="45">
        <v>45684</v>
      </c>
      <c r="H46" s="46">
        <v>115375000</v>
      </c>
      <c r="I46" s="26">
        <v>0</v>
      </c>
      <c r="J46" s="24">
        <v>0</v>
      </c>
      <c r="K46" s="25">
        <v>0</v>
      </c>
      <c r="L46" s="47">
        <f t="shared" si="2"/>
        <v>115375000</v>
      </c>
      <c r="M46" s="45">
        <v>46022</v>
      </c>
      <c r="N46" s="48" t="s">
        <v>145</v>
      </c>
      <c r="O46" s="49" t="s">
        <v>21</v>
      </c>
      <c r="P46" s="50">
        <v>1.1834319526627219E-2</v>
      </c>
      <c r="Q46" s="51" t="s">
        <v>127</v>
      </c>
      <c r="R46" s="51" t="s">
        <v>128</v>
      </c>
    </row>
    <row r="47" spans="2:18" x14ac:dyDescent="0.25">
      <c r="B47" s="44">
        <v>45678</v>
      </c>
      <c r="C47" s="56" t="s">
        <v>662</v>
      </c>
      <c r="D47" s="35" t="s">
        <v>146</v>
      </c>
      <c r="E47" s="36" t="s">
        <v>20</v>
      </c>
      <c r="F47" s="35" t="s">
        <v>125</v>
      </c>
      <c r="G47" s="45">
        <v>45687</v>
      </c>
      <c r="H47" s="46">
        <v>115375000</v>
      </c>
      <c r="I47" s="26">
        <v>0</v>
      </c>
      <c r="J47" s="24">
        <v>0</v>
      </c>
      <c r="K47" s="25">
        <v>0</v>
      </c>
      <c r="L47" s="47">
        <f t="shared" si="2"/>
        <v>115375000</v>
      </c>
      <c r="M47" s="45">
        <v>46022</v>
      </c>
      <c r="N47" s="48" t="s">
        <v>147</v>
      </c>
      <c r="O47" s="49" t="s">
        <v>21</v>
      </c>
      <c r="P47" s="50">
        <v>2.9850746268656717E-3</v>
      </c>
      <c r="Q47" s="51" t="s">
        <v>127</v>
      </c>
      <c r="R47" s="51" t="s">
        <v>128</v>
      </c>
    </row>
    <row r="48" spans="2:18" x14ac:dyDescent="0.25">
      <c r="B48" s="44">
        <v>45681</v>
      </c>
      <c r="C48" s="56" t="s">
        <v>663</v>
      </c>
      <c r="D48" s="35" t="s">
        <v>148</v>
      </c>
      <c r="E48" s="36" t="s">
        <v>59</v>
      </c>
      <c r="F48" s="35" t="s">
        <v>149</v>
      </c>
      <c r="G48" s="45">
        <v>45687</v>
      </c>
      <c r="H48" s="46">
        <v>12950000</v>
      </c>
      <c r="I48" s="26">
        <v>0</v>
      </c>
      <c r="J48" s="24">
        <v>0</v>
      </c>
      <c r="K48" s="25">
        <v>0</v>
      </c>
      <c r="L48" s="47">
        <f t="shared" si="2"/>
        <v>12950000</v>
      </c>
      <c r="M48" s="45">
        <v>45791</v>
      </c>
      <c r="N48" s="48" t="s">
        <v>150</v>
      </c>
      <c r="O48" s="49" t="s">
        <v>21</v>
      </c>
      <c r="P48" s="50">
        <v>9.6153846153846159E-3</v>
      </c>
      <c r="Q48" s="51" t="s">
        <v>127</v>
      </c>
      <c r="R48" s="51" t="s">
        <v>128</v>
      </c>
    </row>
    <row r="49" spans="2:18" x14ac:dyDescent="0.25">
      <c r="B49" s="44">
        <v>45679</v>
      </c>
      <c r="C49" s="56" t="s">
        <v>664</v>
      </c>
      <c r="D49" s="35" t="s">
        <v>151</v>
      </c>
      <c r="E49" s="36" t="s">
        <v>20</v>
      </c>
      <c r="F49" s="35" t="s">
        <v>152</v>
      </c>
      <c r="G49" s="45">
        <v>45684</v>
      </c>
      <c r="H49" s="46">
        <v>66000000</v>
      </c>
      <c r="I49" s="26">
        <v>0</v>
      </c>
      <c r="J49" s="24">
        <v>0</v>
      </c>
      <c r="K49" s="25">
        <v>0</v>
      </c>
      <c r="L49" s="47">
        <f t="shared" si="2"/>
        <v>66000000</v>
      </c>
      <c r="M49" s="45">
        <v>45864</v>
      </c>
      <c r="N49" s="48" t="s">
        <v>153</v>
      </c>
      <c r="O49" s="49" t="s">
        <v>21</v>
      </c>
      <c r="P49" s="50">
        <v>2.2222222222222223E-2</v>
      </c>
      <c r="Q49" s="51" t="s">
        <v>127</v>
      </c>
      <c r="R49" s="51" t="s">
        <v>128</v>
      </c>
    </row>
    <row r="50" spans="2:18" x14ac:dyDescent="0.25">
      <c r="B50" s="44">
        <v>45680</v>
      </c>
      <c r="C50" s="56" t="s">
        <v>665</v>
      </c>
      <c r="D50" s="35" t="s">
        <v>154</v>
      </c>
      <c r="E50" s="36" t="s">
        <v>59</v>
      </c>
      <c r="F50" s="35" t="s">
        <v>155</v>
      </c>
      <c r="G50" s="45">
        <v>45691</v>
      </c>
      <c r="H50" s="46">
        <v>12950000</v>
      </c>
      <c r="I50" s="26">
        <v>0</v>
      </c>
      <c r="J50" s="24">
        <v>0</v>
      </c>
      <c r="K50" s="25">
        <v>0</v>
      </c>
      <c r="L50" s="47">
        <f t="shared" si="2"/>
        <v>12950000</v>
      </c>
      <c r="M50" s="45">
        <v>45794</v>
      </c>
      <c r="N50" s="48" t="s">
        <v>156</v>
      </c>
      <c r="O50" s="49" t="s">
        <v>21</v>
      </c>
      <c r="P50" s="50">
        <v>0</v>
      </c>
      <c r="Q50" s="51" t="s">
        <v>127</v>
      </c>
      <c r="R50" s="51" t="s">
        <v>128</v>
      </c>
    </row>
    <row r="51" spans="2:18" x14ac:dyDescent="0.25">
      <c r="B51" s="44">
        <v>45680</v>
      </c>
      <c r="C51" s="56" t="s">
        <v>666</v>
      </c>
      <c r="D51" s="35" t="s">
        <v>157</v>
      </c>
      <c r="E51" s="36" t="s">
        <v>20</v>
      </c>
      <c r="F51" s="35" t="s">
        <v>158</v>
      </c>
      <c r="G51" s="45">
        <v>45684</v>
      </c>
      <c r="H51" s="46">
        <v>32207760</v>
      </c>
      <c r="I51" s="26">
        <v>0</v>
      </c>
      <c r="J51" s="24">
        <v>0</v>
      </c>
      <c r="K51" s="25">
        <v>0</v>
      </c>
      <c r="L51" s="47">
        <f t="shared" si="2"/>
        <v>32207760</v>
      </c>
      <c r="M51" s="45">
        <v>45864</v>
      </c>
      <c r="N51" s="48" t="s">
        <v>159</v>
      </c>
      <c r="O51" s="49" t="s">
        <v>21</v>
      </c>
      <c r="P51" s="50">
        <v>2.2222222222222223E-2</v>
      </c>
      <c r="Q51" s="51" t="s">
        <v>33</v>
      </c>
      <c r="R51" s="51" t="s">
        <v>34</v>
      </c>
    </row>
    <row r="52" spans="2:18" x14ac:dyDescent="0.25">
      <c r="B52" s="44">
        <v>45685</v>
      </c>
      <c r="C52" s="56" t="s">
        <v>667</v>
      </c>
      <c r="D52" s="35" t="s">
        <v>160</v>
      </c>
      <c r="E52" s="36" t="s">
        <v>59</v>
      </c>
      <c r="F52" s="35" t="s">
        <v>161</v>
      </c>
      <c r="G52" s="45">
        <v>45691</v>
      </c>
      <c r="H52" s="46">
        <v>21678300</v>
      </c>
      <c r="I52" s="26">
        <v>0</v>
      </c>
      <c r="J52" s="24">
        <v>0</v>
      </c>
      <c r="K52" s="25">
        <v>0</v>
      </c>
      <c r="L52" s="47">
        <f t="shared" si="2"/>
        <v>21678300</v>
      </c>
      <c r="M52" s="45">
        <v>45871</v>
      </c>
      <c r="N52" s="48" t="s">
        <v>162</v>
      </c>
      <c r="O52" s="49" t="s">
        <v>21</v>
      </c>
      <c r="P52" s="50">
        <v>0</v>
      </c>
      <c r="Q52" s="51" t="s">
        <v>33</v>
      </c>
      <c r="R52" s="51" t="s">
        <v>34</v>
      </c>
    </row>
    <row r="53" spans="2:18" x14ac:dyDescent="0.25">
      <c r="B53" s="44">
        <v>45680</v>
      </c>
      <c r="C53" s="56" t="s">
        <v>668</v>
      </c>
      <c r="D53" s="35" t="s">
        <v>163</v>
      </c>
      <c r="E53" s="36" t="s">
        <v>59</v>
      </c>
      <c r="F53" s="35" t="s">
        <v>164</v>
      </c>
      <c r="G53" s="45">
        <v>45685</v>
      </c>
      <c r="H53" s="46">
        <v>21678300</v>
      </c>
      <c r="I53" s="26">
        <v>0</v>
      </c>
      <c r="J53" s="24">
        <v>0</v>
      </c>
      <c r="K53" s="25">
        <v>0</v>
      </c>
      <c r="L53" s="47">
        <f t="shared" si="2"/>
        <v>21678300</v>
      </c>
      <c r="M53" s="45">
        <v>45865</v>
      </c>
      <c r="N53" s="48" t="s">
        <v>165</v>
      </c>
      <c r="O53" s="49" t="s">
        <v>21</v>
      </c>
      <c r="P53" s="50">
        <v>1.6666666666666666E-2</v>
      </c>
      <c r="Q53" s="51" t="s">
        <v>33</v>
      </c>
      <c r="R53" s="51" t="s">
        <v>34</v>
      </c>
    </row>
    <row r="54" spans="2:18" x14ac:dyDescent="0.25">
      <c r="B54" s="44">
        <v>45685</v>
      </c>
      <c r="C54" s="56" t="s">
        <v>669</v>
      </c>
      <c r="D54" s="35" t="s">
        <v>166</v>
      </c>
      <c r="E54" s="36" t="s">
        <v>20</v>
      </c>
      <c r="F54" s="35" t="s">
        <v>167</v>
      </c>
      <c r="G54" s="45">
        <v>45686</v>
      </c>
      <c r="H54" s="46">
        <v>38277684</v>
      </c>
      <c r="I54" s="26">
        <v>0</v>
      </c>
      <c r="J54" s="24">
        <v>0</v>
      </c>
      <c r="K54" s="25">
        <v>0</v>
      </c>
      <c r="L54" s="47">
        <f t="shared" si="2"/>
        <v>38277684</v>
      </c>
      <c r="M54" s="45">
        <v>45866</v>
      </c>
      <c r="N54" s="48" t="s">
        <v>168</v>
      </c>
      <c r="O54" s="49" t="s">
        <v>21</v>
      </c>
      <c r="P54" s="50">
        <v>1.1111111111111112E-2</v>
      </c>
      <c r="Q54" s="51" t="s">
        <v>33</v>
      </c>
      <c r="R54" s="51" t="s">
        <v>34</v>
      </c>
    </row>
    <row r="55" spans="2:18" x14ac:dyDescent="0.25">
      <c r="B55" s="44">
        <v>45679</v>
      </c>
      <c r="C55" s="56" t="s">
        <v>670</v>
      </c>
      <c r="D55" s="35" t="s">
        <v>169</v>
      </c>
      <c r="E55" s="36" t="s">
        <v>20</v>
      </c>
      <c r="F55" s="35" t="s">
        <v>170</v>
      </c>
      <c r="G55" s="45">
        <v>45684</v>
      </c>
      <c r="H55" s="46">
        <v>55331280</v>
      </c>
      <c r="I55" s="26">
        <v>0</v>
      </c>
      <c r="J55" s="24">
        <v>0</v>
      </c>
      <c r="K55" s="25">
        <v>0</v>
      </c>
      <c r="L55" s="47">
        <f t="shared" si="2"/>
        <v>55331280</v>
      </c>
      <c r="M55" s="45">
        <v>45926</v>
      </c>
      <c r="N55" s="48" t="s">
        <v>171</v>
      </c>
      <c r="O55" s="49" t="s">
        <v>21</v>
      </c>
      <c r="P55" s="50">
        <v>1.6528925619834711E-2</v>
      </c>
      <c r="Q55" s="51" t="s">
        <v>172</v>
      </c>
      <c r="R55" s="51" t="s">
        <v>173</v>
      </c>
    </row>
    <row r="56" spans="2:18" x14ac:dyDescent="0.25">
      <c r="B56" s="44">
        <v>45681</v>
      </c>
      <c r="C56" s="56" t="s">
        <v>671</v>
      </c>
      <c r="D56" s="35" t="s">
        <v>174</v>
      </c>
      <c r="E56" s="36" t="s">
        <v>20</v>
      </c>
      <c r="F56" s="35" t="s">
        <v>175</v>
      </c>
      <c r="G56" s="45">
        <v>45684</v>
      </c>
      <c r="H56" s="46">
        <v>55331280</v>
      </c>
      <c r="I56" s="26">
        <v>0</v>
      </c>
      <c r="J56" s="24">
        <v>0</v>
      </c>
      <c r="K56" s="25">
        <v>0</v>
      </c>
      <c r="L56" s="47">
        <f t="shared" si="2"/>
        <v>55331280</v>
      </c>
      <c r="M56" s="45">
        <v>45926</v>
      </c>
      <c r="N56" s="48" t="s">
        <v>176</v>
      </c>
      <c r="O56" s="49" t="s">
        <v>21</v>
      </c>
      <c r="P56" s="50">
        <v>1.6528925619834711E-2</v>
      </c>
      <c r="Q56" s="51" t="s">
        <v>172</v>
      </c>
      <c r="R56" s="51" t="s">
        <v>173</v>
      </c>
    </row>
    <row r="57" spans="2:18" x14ac:dyDescent="0.25">
      <c r="B57" s="44">
        <v>45684</v>
      </c>
      <c r="C57" s="56" t="s">
        <v>672</v>
      </c>
      <c r="D57" s="35" t="s">
        <v>177</v>
      </c>
      <c r="E57" s="36" t="s">
        <v>20</v>
      </c>
      <c r="F57" s="35" t="s">
        <v>178</v>
      </c>
      <c r="G57" s="45">
        <v>45685</v>
      </c>
      <c r="H57" s="46">
        <v>55331280</v>
      </c>
      <c r="I57" s="26">
        <v>0</v>
      </c>
      <c r="J57" s="24">
        <v>0</v>
      </c>
      <c r="K57" s="25">
        <v>0</v>
      </c>
      <c r="L57" s="47">
        <f t="shared" si="2"/>
        <v>55331280</v>
      </c>
      <c r="M57" s="45">
        <v>45927</v>
      </c>
      <c r="N57" s="48" t="s">
        <v>179</v>
      </c>
      <c r="O57" s="49" t="s">
        <v>21</v>
      </c>
      <c r="P57" s="50">
        <v>1.2396694214876033E-2</v>
      </c>
      <c r="Q57" s="51" t="s">
        <v>172</v>
      </c>
      <c r="R57" s="51" t="s">
        <v>173</v>
      </c>
    </row>
    <row r="58" spans="2:18" x14ac:dyDescent="0.25">
      <c r="B58" s="44">
        <v>45681</v>
      </c>
      <c r="C58" s="56" t="s">
        <v>673</v>
      </c>
      <c r="D58" s="35" t="s">
        <v>180</v>
      </c>
      <c r="E58" s="36" t="s">
        <v>20</v>
      </c>
      <c r="F58" s="35" t="s">
        <v>181</v>
      </c>
      <c r="G58" s="45">
        <v>45685</v>
      </c>
      <c r="H58" s="46">
        <v>116133750</v>
      </c>
      <c r="I58" s="26">
        <v>0</v>
      </c>
      <c r="J58" s="24">
        <v>0</v>
      </c>
      <c r="K58" s="25">
        <v>0</v>
      </c>
      <c r="L58" s="47">
        <f t="shared" si="2"/>
        <v>116133750</v>
      </c>
      <c r="M58" s="45">
        <v>45957</v>
      </c>
      <c r="N58" s="48" t="s">
        <v>182</v>
      </c>
      <c r="O58" s="49" t="s">
        <v>21</v>
      </c>
      <c r="P58" s="50">
        <v>1.1029411764705883E-2</v>
      </c>
      <c r="Q58" s="51" t="s">
        <v>172</v>
      </c>
      <c r="R58" s="51" t="s">
        <v>173</v>
      </c>
    </row>
    <row r="59" spans="2:18" x14ac:dyDescent="0.25">
      <c r="B59" s="44">
        <v>45674</v>
      </c>
      <c r="C59" s="56" t="s">
        <v>674</v>
      </c>
      <c r="D59" s="35" t="s">
        <v>183</v>
      </c>
      <c r="E59" s="36" t="s">
        <v>20</v>
      </c>
      <c r="F59" s="35" t="s">
        <v>184</v>
      </c>
      <c r="G59" s="45">
        <v>45677</v>
      </c>
      <c r="H59" s="46">
        <v>79566667</v>
      </c>
      <c r="I59" s="26">
        <v>0</v>
      </c>
      <c r="J59" s="24">
        <v>0</v>
      </c>
      <c r="K59" s="25">
        <v>0</v>
      </c>
      <c r="L59" s="47">
        <f t="shared" si="2"/>
        <v>79566667</v>
      </c>
      <c r="M59" s="45">
        <v>46022</v>
      </c>
      <c r="N59" s="53" t="s">
        <v>185</v>
      </c>
      <c r="O59" s="49" t="s">
        <v>21</v>
      </c>
      <c r="P59" s="50">
        <v>3.1884057971014491E-2</v>
      </c>
      <c r="Q59" s="51" t="s">
        <v>186</v>
      </c>
      <c r="R59" s="51" t="s">
        <v>187</v>
      </c>
    </row>
    <row r="60" spans="2:18" x14ac:dyDescent="0.25">
      <c r="B60" s="44">
        <v>45677</v>
      </c>
      <c r="C60" s="56" t="s">
        <v>675</v>
      </c>
      <c r="D60" s="35" t="s">
        <v>188</v>
      </c>
      <c r="E60" s="36" t="s">
        <v>20</v>
      </c>
      <c r="F60" s="35" t="s">
        <v>189</v>
      </c>
      <c r="G60" s="45">
        <v>45681</v>
      </c>
      <c r="H60" s="46">
        <v>75163220</v>
      </c>
      <c r="I60" s="26">
        <v>0</v>
      </c>
      <c r="J60" s="24">
        <v>0</v>
      </c>
      <c r="K60" s="25">
        <v>0</v>
      </c>
      <c r="L60" s="47">
        <f t="shared" si="2"/>
        <v>75163220</v>
      </c>
      <c r="M60" s="45">
        <v>46022</v>
      </c>
      <c r="N60" s="48" t="s">
        <v>190</v>
      </c>
      <c r="O60" s="49" t="s">
        <v>21</v>
      </c>
      <c r="P60" s="50">
        <v>2.0527859237536656E-2</v>
      </c>
      <c r="Q60" s="51" t="s">
        <v>186</v>
      </c>
      <c r="R60" s="51" t="s">
        <v>187</v>
      </c>
    </row>
    <row r="61" spans="2:18" x14ac:dyDescent="0.25">
      <c r="B61" s="44">
        <v>45677</v>
      </c>
      <c r="C61" s="56" t="s">
        <v>676</v>
      </c>
      <c r="D61" s="35" t="s">
        <v>191</v>
      </c>
      <c r="E61" s="36" t="s">
        <v>20</v>
      </c>
      <c r="F61" s="35" t="s">
        <v>192</v>
      </c>
      <c r="G61" s="45">
        <v>45679</v>
      </c>
      <c r="H61" s="46">
        <v>82539273</v>
      </c>
      <c r="I61" s="26">
        <v>0</v>
      </c>
      <c r="J61" s="24">
        <v>0</v>
      </c>
      <c r="K61" s="25">
        <v>0</v>
      </c>
      <c r="L61" s="47">
        <f t="shared" si="2"/>
        <v>82539273</v>
      </c>
      <c r="M61" s="45">
        <v>46022</v>
      </c>
      <c r="N61" s="48" t="s">
        <v>193</v>
      </c>
      <c r="O61" s="49" t="s">
        <v>21</v>
      </c>
      <c r="P61" s="50">
        <v>2.6239067055393587E-2</v>
      </c>
      <c r="Q61" s="51" t="s">
        <v>186</v>
      </c>
      <c r="R61" s="51" t="s">
        <v>187</v>
      </c>
    </row>
    <row r="62" spans="2:18" x14ac:dyDescent="0.25">
      <c r="B62" s="44">
        <v>45679</v>
      </c>
      <c r="C62" s="56" t="s">
        <v>677</v>
      </c>
      <c r="D62" s="35" t="s">
        <v>194</v>
      </c>
      <c r="E62" s="36" t="s">
        <v>20</v>
      </c>
      <c r="F62" s="35" t="s">
        <v>195</v>
      </c>
      <c r="G62" s="45">
        <v>45680</v>
      </c>
      <c r="H62" s="46">
        <v>109124433</v>
      </c>
      <c r="I62" s="26">
        <v>0</v>
      </c>
      <c r="J62" s="24">
        <v>0</v>
      </c>
      <c r="K62" s="25">
        <v>0</v>
      </c>
      <c r="L62" s="47">
        <f t="shared" si="2"/>
        <v>109124433</v>
      </c>
      <c r="M62" s="45">
        <v>46022</v>
      </c>
      <c r="N62" s="48" t="s">
        <v>196</v>
      </c>
      <c r="O62" s="49" t="s">
        <v>21</v>
      </c>
      <c r="P62" s="50">
        <v>2.3391812865497075E-2</v>
      </c>
      <c r="Q62" s="51" t="s">
        <v>186</v>
      </c>
      <c r="R62" s="51" t="s">
        <v>187</v>
      </c>
    </row>
    <row r="63" spans="2:18" x14ac:dyDescent="0.25">
      <c r="B63" s="44">
        <v>45678</v>
      </c>
      <c r="C63" s="56" t="s">
        <v>678</v>
      </c>
      <c r="D63" s="35" t="s">
        <v>197</v>
      </c>
      <c r="E63" s="36" t="s">
        <v>20</v>
      </c>
      <c r="F63" s="35" t="s">
        <v>198</v>
      </c>
      <c r="G63" s="45">
        <v>45684</v>
      </c>
      <c r="H63" s="46">
        <v>170500000</v>
      </c>
      <c r="I63" s="26">
        <v>0</v>
      </c>
      <c r="J63" s="24">
        <v>0</v>
      </c>
      <c r="K63" s="25">
        <v>0</v>
      </c>
      <c r="L63" s="47">
        <f t="shared" si="2"/>
        <v>170500000</v>
      </c>
      <c r="M63" s="45">
        <v>46022</v>
      </c>
      <c r="N63" s="48" t="s">
        <v>199</v>
      </c>
      <c r="O63" s="49" t="s">
        <v>21</v>
      </c>
      <c r="P63" s="50">
        <v>1.1834319526627219E-2</v>
      </c>
      <c r="Q63" s="51" t="s">
        <v>186</v>
      </c>
      <c r="R63" s="51" t="s">
        <v>187</v>
      </c>
    </row>
    <row r="64" spans="2:18" x14ac:dyDescent="0.25">
      <c r="B64" s="44">
        <v>45679</v>
      </c>
      <c r="C64" s="56" t="s">
        <v>679</v>
      </c>
      <c r="D64" s="35" t="s">
        <v>200</v>
      </c>
      <c r="E64" s="36" t="s">
        <v>20</v>
      </c>
      <c r="F64" s="35" t="s">
        <v>201</v>
      </c>
      <c r="G64" s="45">
        <v>45681</v>
      </c>
      <c r="H64" s="46">
        <v>65034900</v>
      </c>
      <c r="I64" s="26">
        <v>0</v>
      </c>
      <c r="J64" s="24">
        <v>0</v>
      </c>
      <c r="K64" s="25">
        <v>0</v>
      </c>
      <c r="L64" s="47">
        <f t="shared" si="2"/>
        <v>65034900</v>
      </c>
      <c r="M64" s="45">
        <v>45861</v>
      </c>
      <c r="N64" s="48" t="s">
        <v>202</v>
      </c>
      <c r="O64" s="49" t="s">
        <v>21</v>
      </c>
      <c r="P64" s="50">
        <v>3.888888888888889E-2</v>
      </c>
      <c r="Q64" s="51" t="s">
        <v>203</v>
      </c>
      <c r="R64" s="51" t="s">
        <v>204</v>
      </c>
    </row>
    <row r="65" spans="2:18" x14ac:dyDescent="0.25">
      <c r="B65" s="44">
        <v>45679</v>
      </c>
      <c r="C65" s="56" t="s">
        <v>680</v>
      </c>
      <c r="D65" s="35" t="s">
        <v>205</v>
      </c>
      <c r="E65" s="36" t="s">
        <v>20</v>
      </c>
      <c r="F65" s="35" t="s">
        <v>206</v>
      </c>
      <c r="G65" s="45">
        <v>45684</v>
      </c>
      <c r="H65" s="46">
        <v>68296968</v>
      </c>
      <c r="I65" s="26">
        <v>0</v>
      </c>
      <c r="J65" s="24">
        <v>0</v>
      </c>
      <c r="K65" s="25">
        <v>0</v>
      </c>
      <c r="L65" s="47">
        <f t="shared" si="2"/>
        <v>68296968</v>
      </c>
      <c r="M65" s="45">
        <v>45926</v>
      </c>
      <c r="N65" s="48" t="s">
        <v>207</v>
      </c>
      <c r="O65" s="49" t="s">
        <v>21</v>
      </c>
      <c r="P65" s="50">
        <v>1.6528925619834711E-2</v>
      </c>
      <c r="Q65" s="51" t="s">
        <v>208</v>
      </c>
      <c r="R65" s="51" t="s">
        <v>209</v>
      </c>
    </row>
    <row r="66" spans="2:18" x14ac:dyDescent="0.25">
      <c r="B66" s="44">
        <v>45678</v>
      </c>
      <c r="C66" s="56" t="s">
        <v>681</v>
      </c>
      <c r="D66" s="35" t="s">
        <v>210</v>
      </c>
      <c r="E66" s="36" t="s">
        <v>59</v>
      </c>
      <c r="F66" s="35" t="s">
        <v>211</v>
      </c>
      <c r="G66" s="45">
        <v>45680</v>
      </c>
      <c r="H66" s="46">
        <v>38400000</v>
      </c>
      <c r="I66" s="26">
        <v>0</v>
      </c>
      <c r="J66" s="24">
        <v>0</v>
      </c>
      <c r="K66" s="25">
        <v>0</v>
      </c>
      <c r="L66" s="47">
        <f t="shared" si="2"/>
        <v>38400000</v>
      </c>
      <c r="M66" s="45">
        <v>45922</v>
      </c>
      <c r="N66" s="48" t="s">
        <v>212</v>
      </c>
      <c r="O66" s="49" t="s">
        <v>21</v>
      </c>
      <c r="P66" s="50">
        <v>3.3057851239669422E-2</v>
      </c>
      <c r="Q66" s="51" t="s">
        <v>208</v>
      </c>
      <c r="R66" s="51" t="s">
        <v>209</v>
      </c>
    </row>
    <row r="67" spans="2:18" x14ac:dyDescent="0.25">
      <c r="B67" s="44">
        <v>45677</v>
      </c>
      <c r="C67" s="56" t="s">
        <v>682</v>
      </c>
      <c r="D67" s="35" t="s">
        <v>213</v>
      </c>
      <c r="E67" s="36" t="s">
        <v>59</v>
      </c>
      <c r="F67" s="35" t="s">
        <v>214</v>
      </c>
      <c r="G67" s="45">
        <v>45679</v>
      </c>
      <c r="H67" s="46">
        <v>34685280</v>
      </c>
      <c r="I67" s="26">
        <v>0</v>
      </c>
      <c r="J67" s="24">
        <v>0</v>
      </c>
      <c r="K67" s="25">
        <v>0</v>
      </c>
      <c r="L67" s="47">
        <f t="shared" si="2"/>
        <v>34685280</v>
      </c>
      <c r="M67" s="45">
        <v>45921</v>
      </c>
      <c r="N67" s="48" t="s">
        <v>215</v>
      </c>
      <c r="O67" s="49" t="s">
        <v>21</v>
      </c>
      <c r="P67" s="50">
        <v>3.71900826446281E-2</v>
      </c>
      <c r="Q67" s="51" t="s">
        <v>208</v>
      </c>
      <c r="R67" s="51" t="s">
        <v>209</v>
      </c>
    </row>
    <row r="68" spans="2:18" x14ac:dyDescent="0.25">
      <c r="B68" s="44">
        <v>45678</v>
      </c>
      <c r="C68" s="56" t="s">
        <v>683</v>
      </c>
      <c r="D68" s="35" t="s">
        <v>216</v>
      </c>
      <c r="E68" s="36" t="s">
        <v>59</v>
      </c>
      <c r="F68" s="35" t="s">
        <v>217</v>
      </c>
      <c r="G68" s="45">
        <v>45685</v>
      </c>
      <c r="H68" s="46">
        <v>25270704</v>
      </c>
      <c r="I68" s="26">
        <v>0</v>
      </c>
      <c r="J68" s="24">
        <v>0</v>
      </c>
      <c r="K68" s="25">
        <v>0</v>
      </c>
      <c r="L68" s="47">
        <f t="shared" si="2"/>
        <v>25270704</v>
      </c>
      <c r="M68" s="45">
        <v>45927</v>
      </c>
      <c r="N68" s="48" t="s">
        <v>218</v>
      </c>
      <c r="O68" s="49" t="s">
        <v>21</v>
      </c>
      <c r="P68" s="50">
        <v>1.2396694214876033E-2</v>
      </c>
      <c r="Q68" s="51" t="s">
        <v>208</v>
      </c>
      <c r="R68" s="51" t="s">
        <v>209</v>
      </c>
    </row>
    <row r="69" spans="2:18" x14ac:dyDescent="0.25">
      <c r="B69" s="44">
        <v>45687</v>
      </c>
      <c r="C69" s="56" t="s">
        <v>684</v>
      </c>
      <c r="D69" s="35" t="s">
        <v>219</v>
      </c>
      <c r="E69" s="36" t="s">
        <v>20</v>
      </c>
      <c r="F69" s="35" t="s">
        <v>220</v>
      </c>
      <c r="G69" s="45" t="s">
        <v>221</v>
      </c>
      <c r="H69" s="46">
        <v>83100150</v>
      </c>
      <c r="I69" s="26">
        <v>0</v>
      </c>
      <c r="J69" s="24">
        <v>0</v>
      </c>
      <c r="K69" s="25">
        <v>0</v>
      </c>
      <c r="L69" s="47">
        <f t="shared" si="2"/>
        <v>83100150</v>
      </c>
      <c r="M69" s="45" t="s">
        <v>222</v>
      </c>
      <c r="N69" s="48" t="s">
        <v>223</v>
      </c>
      <c r="O69" s="49" t="s">
        <v>21</v>
      </c>
      <c r="P69" s="50">
        <v>0</v>
      </c>
      <c r="Q69" s="51" t="s">
        <v>224</v>
      </c>
      <c r="R69" s="51" t="s">
        <v>225</v>
      </c>
    </row>
    <row r="70" spans="2:18" x14ac:dyDescent="0.25">
      <c r="B70" s="44">
        <v>45679</v>
      </c>
      <c r="C70" s="56" t="s">
        <v>685</v>
      </c>
      <c r="D70" s="35" t="s">
        <v>226</v>
      </c>
      <c r="E70" s="36" t="s">
        <v>20</v>
      </c>
      <c r="F70" s="35" t="s">
        <v>227</v>
      </c>
      <c r="G70" s="45">
        <v>45691</v>
      </c>
      <c r="H70" s="46">
        <v>79479364</v>
      </c>
      <c r="I70" s="26">
        <v>0</v>
      </c>
      <c r="J70" s="24">
        <v>0</v>
      </c>
      <c r="K70" s="25">
        <v>0</v>
      </c>
      <c r="L70" s="47">
        <f t="shared" si="2"/>
        <v>79479364</v>
      </c>
      <c r="M70" s="45">
        <v>46022</v>
      </c>
      <c r="N70" s="48" t="s">
        <v>228</v>
      </c>
      <c r="O70" s="49" t="s">
        <v>21</v>
      </c>
      <c r="P70" s="50">
        <v>0</v>
      </c>
      <c r="Q70" s="51" t="s">
        <v>224</v>
      </c>
      <c r="R70" s="51" t="s">
        <v>225</v>
      </c>
    </row>
    <row r="71" spans="2:18" x14ac:dyDescent="0.25">
      <c r="B71" s="44">
        <v>45679</v>
      </c>
      <c r="C71" s="56" t="s">
        <v>686</v>
      </c>
      <c r="D71" s="35" t="s">
        <v>229</v>
      </c>
      <c r="E71" s="36" t="s">
        <v>20</v>
      </c>
      <c r="F71" s="35" t="s">
        <v>227</v>
      </c>
      <c r="G71" s="45">
        <v>45681</v>
      </c>
      <c r="H71" s="46">
        <v>79479364</v>
      </c>
      <c r="I71" s="26">
        <v>0</v>
      </c>
      <c r="J71" s="24">
        <v>0</v>
      </c>
      <c r="K71" s="25">
        <v>0</v>
      </c>
      <c r="L71" s="47">
        <f t="shared" si="2"/>
        <v>79479364</v>
      </c>
      <c r="M71" s="45">
        <v>46022</v>
      </c>
      <c r="N71" s="48" t="s">
        <v>230</v>
      </c>
      <c r="O71" s="49" t="s">
        <v>21</v>
      </c>
      <c r="P71" s="50">
        <v>2.0527859237536656E-2</v>
      </c>
      <c r="Q71" s="51" t="s">
        <v>224</v>
      </c>
      <c r="R71" s="51" t="s">
        <v>225</v>
      </c>
    </row>
    <row r="72" spans="2:18" x14ac:dyDescent="0.25">
      <c r="B72" s="44">
        <v>45679</v>
      </c>
      <c r="C72" s="56" t="s">
        <v>687</v>
      </c>
      <c r="D72" s="35" t="s">
        <v>231</v>
      </c>
      <c r="E72" s="36" t="s">
        <v>20</v>
      </c>
      <c r="F72" s="35" t="s">
        <v>227</v>
      </c>
      <c r="G72" s="45">
        <v>45681</v>
      </c>
      <c r="H72" s="46">
        <v>79479364</v>
      </c>
      <c r="I72" s="26">
        <v>0</v>
      </c>
      <c r="J72" s="24">
        <v>0</v>
      </c>
      <c r="K72" s="25">
        <v>0</v>
      </c>
      <c r="L72" s="47">
        <f t="shared" si="2"/>
        <v>79479364</v>
      </c>
      <c r="M72" s="45">
        <v>46022</v>
      </c>
      <c r="N72" s="48" t="s">
        <v>232</v>
      </c>
      <c r="O72" s="49" t="s">
        <v>21</v>
      </c>
      <c r="P72" s="50">
        <v>2.0527859237536656E-2</v>
      </c>
      <c r="Q72" s="51" t="s">
        <v>224</v>
      </c>
      <c r="R72" s="51" t="s">
        <v>225</v>
      </c>
    </row>
    <row r="73" spans="2:18" x14ac:dyDescent="0.25">
      <c r="B73" s="44">
        <v>45679</v>
      </c>
      <c r="C73" s="56" t="s">
        <v>688</v>
      </c>
      <c r="D73" s="35" t="s">
        <v>233</v>
      </c>
      <c r="E73" s="36" t="s">
        <v>20</v>
      </c>
      <c r="F73" s="35" t="s">
        <v>227</v>
      </c>
      <c r="G73" s="45">
        <v>45681</v>
      </c>
      <c r="H73" s="46">
        <v>78327489</v>
      </c>
      <c r="I73" s="26">
        <v>0</v>
      </c>
      <c r="J73" s="24">
        <v>0</v>
      </c>
      <c r="K73" s="25">
        <v>0</v>
      </c>
      <c r="L73" s="47">
        <f t="shared" si="2"/>
        <v>78327489</v>
      </c>
      <c r="M73" s="45">
        <v>46022</v>
      </c>
      <c r="N73" s="48" t="s">
        <v>234</v>
      </c>
      <c r="O73" s="49" t="s">
        <v>21</v>
      </c>
      <c r="P73" s="50">
        <v>2.0527859237536656E-2</v>
      </c>
      <c r="Q73" s="51" t="s">
        <v>224</v>
      </c>
      <c r="R73" s="51" t="s">
        <v>225</v>
      </c>
    </row>
    <row r="74" spans="2:18" x14ac:dyDescent="0.25">
      <c r="B74" s="44">
        <v>45679</v>
      </c>
      <c r="C74" s="56" t="s">
        <v>689</v>
      </c>
      <c r="D74" s="35" t="s">
        <v>235</v>
      </c>
      <c r="E74" s="36" t="s">
        <v>59</v>
      </c>
      <c r="F74" s="35" t="s">
        <v>236</v>
      </c>
      <c r="G74" s="45">
        <v>45681</v>
      </c>
      <c r="H74" s="46">
        <v>46000000</v>
      </c>
      <c r="I74" s="26">
        <v>0</v>
      </c>
      <c r="J74" s="24">
        <v>0</v>
      </c>
      <c r="K74" s="25">
        <v>0</v>
      </c>
      <c r="L74" s="47">
        <f t="shared" si="2"/>
        <v>46000000</v>
      </c>
      <c r="M74" s="45">
        <v>46022</v>
      </c>
      <c r="N74" s="48" t="s">
        <v>237</v>
      </c>
      <c r="O74" s="49" t="s">
        <v>21</v>
      </c>
      <c r="P74" s="50">
        <v>2.0527859237536656E-2</v>
      </c>
      <c r="Q74" s="51" t="s">
        <v>224</v>
      </c>
      <c r="R74" s="51" t="s">
        <v>225</v>
      </c>
    </row>
    <row r="75" spans="2:18" x14ac:dyDescent="0.25">
      <c r="B75" s="44">
        <v>45674</v>
      </c>
      <c r="C75" s="56" t="s">
        <v>690</v>
      </c>
      <c r="D75" s="35" t="s">
        <v>238</v>
      </c>
      <c r="E75" s="36" t="s">
        <v>20</v>
      </c>
      <c r="F75" s="35" t="s">
        <v>239</v>
      </c>
      <c r="G75" s="45">
        <v>45678</v>
      </c>
      <c r="H75" s="46">
        <v>96121600</v>
      </c>
      <c r="I75" s="26">
        <v>0</v>
      </c>
      <c r="J75" s="24">
        <v>0</v>
      </c>
      <c r="K75" s="25">
        <v>0</v>
      </c>
      <c r="L75" s="47">
        <f t="shared" si="2"/>
        <v>96121600</v>
      </c>
      <c r="M75" s="45">
        <v>46022</v>
      </c>
      <c r="N75" s="53" t="s">
        <v>240</v>
      </c>
      <c r="O75" s="49" t="s">
        <v>21</v>
      </c>
      <c r="P75" s="50">
        <v>2.9069767441860465E-2</v>
      </c>
      <c r="Q75" s="51" t="s">
        <v>224</v>
      </c>
      <c r="R75" s="51" t="s">
        <v>225</v>
      </c>
    </row>
    <row r="76" spans="2:18" x14ac:dyDescent="0.25">
      <c r="B76" s="44">
        <v>45679</v>
      </c>
      <c r="C76" s="56" t="s">
        <v>691</v>
      </c>
      <c r="D76" s="35" t="s">
        <v>241</v>
      </c>
      <c r="E76" s="36" t="s">
        <v>20</v>
      </c>
      <c r="F76" s="35" t="s">
        <v>242</v>
      </c>
      <c r="G76" s="45">
        <v>45684</v>
      </c>
      <c r="H76" s="46">
        <v>79479364</v>
      </c>
      <c r="I76" s="26">
        <v>0</v>
      </c>
      <c r="J76" s="24">
        <v>0</v>
      </c>
      <c r="K76" s="25">
        <v>0</v>
      </c>
      <c r="L76" s="47">
        <f t="shared" si="2"/>
        <v>79479364</v>
      </c>
      <c r="M76" s="45">
        <v>46022</v>
      </c>
      <c r="N76" s="48" t="s">
        <v>243</v>
      </c>
      <c r="O76" s="49" t="s">
        <v>21</v>
      </c>
      <c r="P76" s="50">
        <v>1.1834319526627219E-2</v>
      </c>
      <c r="Q76" s="51" t="s">
        <v>224</v>
      </c>
      <c r="R76" s="51" t="s">
        <v>225</v>
      </c>
    </row>
    <row r="77" spans="2:18" x14ac:dyDescent="0.25">
      <c r="B77" s="44">
        <v>45679</v>
      </c>
      <c r="C77" s="56" t="s">
        <v>692</v>
      </c>
      <c r="D77" s="35" t="s">
        <v>244</v>
      </c>
      <c r="E77" s="36" t="s">
        <v>20</v>
      </c>
      <c r="F77" s="35" t="s">
        <v>227</v>
      </c>
      <c r="G77" s="45">
        <v>45691</v>
      </c>
      <c r="H77" s="46">
        <v>78327489</v>
      </c>
      <c r="I77" s="26">
        <v>0</v>
      </c>
      <c r="J77" s="24">
        <v>0</v>
      </c>
      <c r="K77" s="25">
        <v>0</v>
      </c>
      <c r="L77" s="47">
        <f t="shared" si="2"/>
        <v>78327489</v>
      </c>
      <c r="M77" s="45">
        <v>46022</v>
      </c>
      <c r="N77" s="48" t="s">
        <v>245</v>
      </c>
      <c r="O77" s="49" t="s">
        <v>21</v>
      </c>
      <c r="P77" s="50">
        <v>0</v>
      </c>
      <c r="Q77" s="51" t="s">
        <v>224</v>
      </c>
      <c r="R77" s="51" t="s">
        <v>225</v>
      </c>
    </row>
    <row r="78" spans="2:18" x14ac:dyDescent="0.25">
      <c r="B78" s="44">
        <v>45674</v>
      </c>
      <c r="C78" s="56" t="s">
        <v>693</v>
      </c>
      <c r="D78" s="35" t="s">
        <v>246</v>
      </c>
      <c r="E78" s="36" t="s">
        <v>20</v>
      </c>
      <c r="F78" s="35" t="s">
        <v>247</v>
      </c>
      <c r="G78" s="45">
        <v>45674</v>
      </c>
      <c r="H78" s="46">
        <v>119400000</v>
      </c>
      <c r="I78" s="26">
        <v>0</v>
      </c>
      <c r="J78" s="24">
        <v>0</v>
      </c>
      <c r="K78" s="25">
        <v>0</v>
      </c>
      <c r="L78" s="47">
        <f t="shared" ref="L78:L141" si="4">H78+J78-K78</f>
        <v>119400000</v>
      </c>
      <c r="M78" s="45">
        <v>45977</v>
      </c>
      <c r="N78" s="53" t="s">
        <v>248</v>
      </c>
      <c r="O78" s="49" t="s">
        <v>21</v>
      </c>
      <c r="P78" s="50">
        <v>4.6204620462046202E-2</v>
      </c>
      <c r="Q78" s="51" t="s">
        <v>33</v>
      </c>
      <c r="R78" s="51" t="s">
        <v>34</v>
      </c>
    </row>
    <row r="79" spans="2:18" x14ac:dyDescent="0.25">
      <c r="B79" s="44">
        <v>45677</v>
      </c>
      <c r="C79" s="56" t="s">
        <v>694</v>
      </c>
      <c r="D79" s="35" t="s">
        <v>249</v>
      </c>
      <c r="E79" s="36" t="s">
        <v>20</v>
      </c>
      <c r="F79" s="35" t="s">
        <v>250</v>
      </c>
      <c r="G79" s="45">
        <v>45680</v>
      </c>
      <c r="H79" s="46">
        <v>105604290</v>
      </c>
      <c r="I79" s="26">
        <v>0</v>
      </c>
      <c r="J79" s="24">
        <v>0</v>
      </c>
      <c r="K79" s="25">
        <v>0</v>
      </c>
      <c r="L79" s="47">
        <f t="shared" si="4"/>
        <v>105604290</v>
      </c>
      <c r="M79" s="45">
        <v>46022</v>
      </c>
      <c r="N79" s="48" t="s">
        <v>251</v>
      </c>
      <c r="O79" s="49" t="s">
        <v>21</v>
      </c>
      <c r="P79" s="50">
        <v>2.3391812865497075E-2</v>
      </c>
      <c r="Q79" s="51" t="s">
        <v>186</v>
      </c>
      <c r="R79" s="51" t="s">
        <v>187</v>
      </c>
    </row>
    <row r="80" spans="2:18" x14ac:dyDescent="0.25">
      <c r="B80" s="44">
        <v>45687</v>
      </c>
      <c r="C80" s="56" t="s">
        <v>695</v>
      </c>
      <c r="D80" s="35" t="s">
        <v>252</v>
      </c>
      <c r="E80" s="36" t="s">
        <v>20</v>
      </c>
      <c r="F80" s="35" t="s">
        <v>31</v>
      </c>
      <c r="G80" s="45">
        <v>45691</v>
      </c>
      <c r="H80" s="46">
        <v>35098200</v>
      </c>
      <c r="I80" s="26">
        <v>0</v>
      </c>
      <c r="J80" s="24">
        <v>0</v>
      </c>
      <c r="K80" s="25">
        <v>0</v>
      </c>
      <c r="L80" s="47">
        <f t="shared" si="4"/>
        <v>35098200</v>
      </c>
      <c r="M80" s="45">
        <v>45810</v>
      </c>
      <c r="N80" s="48" t="s">
        <v>253</v>
      </c>
      <c r="O80" s="49" t="s">
        <v>21</v>
      </c>
      <c r="P80" s="50">
        <v>0</v>
      </c>
      <c r="Q80" s="51" t="s">
        <v>33</v>
      </c>
      <c r="R80" s="51" t="s">
        <v>34</v>
      </c>
    </row>
    <row r="81" spans="2:18" x14ac:dyDescent="0.25">
      <c r="B81" s="44">
        <v>45678</v>
      </c>
      <c r="C81" s="56" t="s">
        <v>696</v>
      </c>
      <c r="D81" s="35" t="s">
        <v>254</v>
      </c>
      <c r="E81" s="36" t="s">
        <v>20</v>
      </c>
      <c r="F81" s="35" t="s">
        <v>255</v>
      </c>
      <c r="G81" s="45">
        <v>45679</v>
      </c>
      <c r="H81" s="46">
        <v>101244471</v>
      </c>
      <c r="I81" s="26">
        <v>0</v>
      </c>
      <c r="J81" s="24">
        <v>0</v>
      </c>
      <c r="K81" s="25">
        <v>0</v>
      </c>
      <c r="L81" s="47">
        <f t="shared" si="4"/>
        <v>101244471</v>
      </c>
      <c r="M81" s="45">
        <v>46022</v>
      </c>
      <c r="N81" s="48" t="s">
        <v>256</v>
      </c>
      <c r="O81" s="49" t="s">
        <v>21</v>
      </c>
      <c r="P81" s="50">
        <v>2.6239067055393587E-2</v>
      </c>
      <c r="Q81" s="51" t="s">
        <v>114</v>
      </c>
      <c r="R81" s="51" t="s">
        <v>115</v>
      </c>
    </row>
    <row r="82" spans="2:18" x14ac:dyDescent="0.25">
      <c r="B82" s="44">
        <v>45679</v>
      </c>
      <c r="C82" s="56" t="s">
        <v>697</v>
      </c>
      <c r="D82" s="35" t="s">
        <v>257</v>
      </c>
      <c r="E82" s="36" t="s">
        <v>20</v>
      </c>
      <c r="F82" s="35" t="s">
        <v>258</v>
      </c>
      <c r="G82" s="45">
        <v>45681</v>
      </c>
      <c r="H82" s="46">
        <v>80000000</v>
      </c>
      <c r="I82" s="26">
        <v>0</v>
      </c>
      <c r="J82" s="24">
        <v>0</v>
      </c>
      <c r="K82" s="25">
        <v>0</v>
      </c>
      <c r="L82" s="47">
        <f t="shared" si="4"/>
        <v>80000000</v>
      </c>
      <c r="M82" s="45">
        <v>45923</v>
      </c>
      <c r="N82" s="48" t="s">
        <v>259</v>
      </c>
      <c r="O82" s="49" t="s">
        <v>21</v>
      </c>
      <c r="P82" s="50">
        <v>2.8925619834710745E-2</v>
      </c>
      <c r="Q82" s="51" t="s">
        <v>203</v>
      </c>
      <c r="R82" s="51" t="s">
        <v>204</v>
      </c>
    </row>
    <row r="83" spans="2:18" x14ac:dyDescent="0.25">
      <c r="B83" s="44">
        <v>45677</v>
      </c>
      <c r="C83" s="56" t="s">
        <v>698</v>
      </c>
      <c r="D83" s="35" t="s">
        <v>260</v>
      </c>
      <c r="E83" s="36" t="s">
        <v>20</v>
      </c>
      <c r="F83" s="35" t="s">
        <v>261</v>
      </c>
      <c r="G83" s="45">
        <v>45679</v>
      </c>
      <c r="H83" s="46">
        <v>82539273</v>
      </c>
      <c r="I83" s="26">
        <v>0</v>
      </c>
      <c r="J83" s="24">
        <v>0</v>
      </c>
      <c r="K83" s="25">
        <v>0</v>
      </c>
      <c r="L83" s="47">
        <f t="shared" si="4"/>
        <v>82539273</v>
      </c>
      <c r="M83" s="45">
        <v>46022</v>
      </c>
      <c r="N83" s="48" t="s">
        <v>262</v>
      </c>
      <c r="O83" s="49" t="s">
        <v>21</v>
      </c>
      <c r="P83" s="50">
        <v>2.6239067055393587E-2</v>
      </c>
      <c r="Q83" s="51" t="s">
        <v>186</v>
      </c>
      <c r="R83" s="51" t="s">
        <v>187</v>
      </c>
    </row>
    <row r="84" spans="2:18" x14ac:dyDescent="0.25">
      <c r="B84" s="44">
        <v>45680</v>
      </c>
      <c r="C84" s="56" t="s">
        <v>699</v>
      </c>
      <c r="D84" s="35" t="s">
        <v>263</v>
      </c>
      <c r="E84" s="36" t="s">
        <v>20</v>
      </c>
      <c r="F84" s="35" t="s">
        <v>264</v>
      </c>
      <c r="G84" s="45">
        <v>45680</v>
      </c>
      <c r="H84" s="46">
        <v>117338100</v>
      </c>
      <c r="I84" s="26">
        <v>0</v>
      </c>
      <c r="J84" s="24">
        <v>0</v>
      </c>
      <c r="K84" s="25">
        <v>0</v>
      </c>
      <c r="L84" s="47">
        <f t="shared" si="4"/>
        <v>117338100</v>
      </c>
      <c r="M84" s="45">
        <v>46022</v>
      </c>
      <c r="N84" s="48" t="s">
        <v>265</v>
      </c>
      <c r="O84" s="49" t="s">
        <v>21</v>
      </c>
      <c r="P84" s="50">
        <v>2.3391812865497075E-2</v>
      </c>
      <c r="Q84" s="51" t="s">
        <v>186</v>
      </c>
      <c r="R84" s="51" t="s">
        <v>187</v>
      </c>
    </row>
    <row r="85" spans="2:18" x14ac:dyDescent="0.25">
      <c r="B85" s="44">
        <v>45677</v>
      </c>
      <c r="C85" s="56" t="s">
        <v>700</v>
      </c>
      <c r="D85" s="35" t="s">
        <v>266</v>
      </c>
      <c r="E85" s="36" t="s">
        <v>20</v>
      </c>
      <c r="F85" s="35" t="s">
        <v>267</v>
      </c>
      <c r="G85" s="45">
        <v>45684</v>
      </c>
      <c r="H85" s="46">
        <v>85818333</v>
      </c>
      <c r="I85" s="26">
        <v>0</v>
      </c>
      <c r="J85" s="24">
        <v>0</v>
      </c>
      <c r="K85" s="25">
        <v>0</v>
      </c>
      <c r="L85" s="47">
        <f t="shared" si="4"/>
        <v>85818333</v>
      </c>
      <c r="M85" s="45">
        <v>46022</v>
      </c>
      <c r="N85" s="48" t="s">
        <v>268</v>
      </c>
      <c r="O85" s="49" t="s">
        <v>21</v>
      </c>
      <c r="P85" s="50">
        <v>1.1834319526627219E-2</v>
      </c>
      <c r="Q85" s="51" t="s">
        <v>186</v>
      </c>
      <c r="R85" s="51" t="s">
        <v>187</v>
      </c>
    </row>
    <row r="86" spans="2:18" x14ac:dyDescent="0.25">
      <c r="B86" s="44">
        <v>45680</v>
      </c>
      <c r="C86" s="56" t="s">
        <v>701</v>
      </c>
      <c r="D86" s="35" t="s">
        <v>269</v>
      </c>
      <c r="E86" s="36" t="s">
        <v>20</v>
      </c>
      <c r="F86" s="35" t="s">
        <v>270</v>
      </c>
      <c r="G86" s="45">
        <v>45684</v>
      </c>
      <c r="H86" s="46">
        <v>100300000</v>
      </c>
      <c r="I86" s="26">
        <v>0</v>
      </c>
      <c r="J86" s="24">
        <v>0</v>
      </c>
      <c r="K86" s="25">
        <v>0</v>
      </c>
      <c r="L86" s="47">
        <f t="shared" si="4"/>
        <v>100300000</v>
      </c>
      <c r="M86" s="45">
        <v>46022</v>
      </c>
      <c r="N86" s="48" t="s">
        <v>271</v>
      </c>
      <c r="O86" s="49" t="s">
        <v>21</v>
      </c>
      <c r="P86" s="50">
        <v>1.1834319526627219E-2</v>
      </c>
      <c r="Q86" s="51" t="s">
        <v>77</v>
      </c>
      <c r="R86" s="51" t="s">
        <v>78</v>
      </c>
    </row>
    <row r="87" spans="2:18" x14ac:dyDescent="0.25">
      <c r="B87" s="44">
        <v>45680</v>
      </c>
      <c r="C87" s="56" t="s">
        <v>702</v>
      </c>
      <c r="D87" s="35" t="s">
        <v>272</v>
      </c>
      <c r="E87" s="36" t="s">
        <v>59</v>
      </c>
      <c r="F87" s="35" t="s">
        <v>273</v>
      </c>
      <c r="G87" s="45">
        <v>45681</v>
      </c>
      <c r="H87" s="46">
        <v>24960000</v>
      </c>
      <c r="I87" s="26">
        <v>0</v>
      </c>
      <c r="J87" s="24">
        <v>0</v>
      </c>
      <c r="K87" s="25">
        <v>0</v>
      </c>
      <c r="L87" s="47">
        <f t="shared" si="4"/>
        <v>24960000</v>
      </c>
      <c r="M87" s="45">
        <v>45841</v>
      </c>
      <c r="N87" s="48" t="s">
        <v>274</v>
      </c>
      <c r="O87" s="49" t="s">
        <v>21</v>
      </c>
      <c r="P87" s="50">
        <v>4.3749999999999997E-2</v>
      </c>
      <c r="Q87" s="51" t="s">
        <v>77</v>
      </c>
      <c r="R87" s="51" t="s">
        <v>78</v>
      </c>
    </row>
    <row r="88" spans="2:18" x14ac:dyDescent="0.25">
      <c r="B88" s="44">
        <v>45679</v>
      </c>
      <c r="C88" s="56" t="s">
        <v>703</v>
      </c>
      <c r="D88" s="35" t="s">
        <v>275</v>
      </c>
      <c r="E88" s="36" t="s">
        <v>20</v>
      </c>
      <c r="F88" s="35" t="s">
        <v>276</v>
      </c>
      <c r="G88" s="45">
        <v>45680</v>
      </c>
      <c r="H88" s="46">
        <v>136263600</v>
      </c>
      <c r="I88" s="26">
        <v>0</v>
      </c>
      <c r="J88" s="24">
        <v>0</v>
      </c>
      <c r="K88" s="25">
        <v>0</v>
      </c>
      <c r="L88" s="47">
        <f t="shared" si="4"/>
        <v>136263600</v>
      </c>
      <c r="M88" s="45">
        <v>46013</v>
      </c>
      <c r="N88" s="48" t="s">
        <v>277</v>
      </c>
      <c r="O88" s="49" t="s">
        <v>21</v>
      </c>
      <c r="P88" s="50">
        <v>2.4024024024024024E-2</v>
      </c>
      <c r="Q88" s="51" t="s">
        <v>278</v>
      </c>
      <c r="R88" s="51" t="s">
        <v>279</v>
      </c>
    </row>
    <row r="89" spans="2:18" x14ac:dyDescent="0.25">
      <c r="B89" s="44">
        <v>45678</v>
      </c>
      <c r="C89" s="56" t="s">
        <v>704</v>
      </c>
      <c r="D89" s="35" t="s">
        <v>280</v>
      </c>
      <c r="E89" s="36" t="s">
        <v>20</v>
      </c>
      <c r="F89" s="35" t="s">
        <v>281</v>
      </c>
      <c r="G89" s="45">
        <v>45678</v>
      </c>
      <c r="H89" s="46">
        <v>76906350</v>
      </c>
      <c r="I89" s="26">
        <v>0</v>
      </c>
      <c r="J89" s="24">
        <v>0</v>
      </c>
      <c r="K89" s="25">
        <v>0</v>
      </c>
      <c r="L89" s="47">
        <f t="shared" si="4"/>
        <v>76906350</v>
      </c>
      <c r="M89" s="45">
        <v>45981</v>
      </c>
      <c r="N89" s="48" t="s">
        <v>282</v>
      </c>
      <c r="O89" s="49" t="s">
        <v>21</v>
      </c>
      <c r="P89" s="50">
        <v>3.3003300330033E-2</v>
      </c>
      <c r="Q89" s="51" t="s">
        <v>33</v>
      </c>
      <c r="R89" s="51" t="s">
        <v>34</v>
      </c>
    </row>
    <row r="90" spans="2:18" x14ac:dyDescent="0.25">
      <c r="B90" s="44">
        <v>45678</v>
      </c>
      <c r="C90" s="56" t="s">
        <v>705</v>
      </c>
      <c r="D90" s="35" t="s">
        <v>283</v>
      </c>
      <c r="E90" s="36" t="s">
        <v>20</v>
      </c>
      <c r="F90" s="35" t="s">
        <v>281</v>
      </c>
      <c r="G90" s="45">
        <v>45678</v>
      </c>
      <c r="H90" s="46">
        <v>76906350</v>
      </c>
      <c r="I90" s="26">
        <v>0</v>
      </c>
      <c r="J90" s="24">
        <v>0</v>
      </c>
      <c r="K90" s="25">
        <v>0</v>
      </c>
      <c r="L90" s="47">
        <f t="shared" si="4"/>
        <v>76906350</v>
      </c>
      <c r="M90" s="45">
        <v>45981</v>
      </c>
      <c r="N90" s="48" t="s">
        <v>284</v>
      </c>
      <c r="O90" s="49" t="s">
        <v>21</v>
      </c>
      <c r="P90" s="50">
        <v>3.3003300330033E-2</v>
      </c>
      <c r="Q90" s="51" t="s">
        <v>33</v>
      </c>
      <c r="R90" s="51" t="s">
        <v>34</v>
      </c>
    </row>
    <row r="91" spans="2:18" x14ac:dyDescent="0.25">
      <c r="B91" s="44">
        <v>45678</v>
      </c>
      <c r="C91" s="56" t="s">
        <v>706</v>
      </c>
      <c r="D91" s="35" t="s">
        <v>285</v>
      </c>
      <c r="E91" s="36" t="s">
        <v>20</v>
      </c>
      <c r="F91" s="35" t="s">
        <v>286</v>
      </c>
      <c r="G91" s="45">
        <v>45679</v>
      </c>
      <c r="H91" s="46">
        <v>79200000</v>
      </c>
      <c r="I91" s="26">
        <v>0</v>
      </c>
      <c r="J91" s="24">
        <v>0</v>
      </c>
      <c r="K91" s="25">
        <v>0</v>
      </c>
      <c r="L91" s="47">
        <f t="shared" si="4"/>
        <v>79200000</v>
      </c>
      <c r="M91" s="45">
        <v>45859</v>
      </c>
      <c r="N91" s="48" t="s">
        <v>287</v>
      </c>
      <c r="O91" s="49" t="s">
        <v>21</v>
      </c>
      <c r="P91" s="50">
        <v>0.05</v>
      </c>
      <c r="Q91" s="51" t="s">
        <v>203</v>
      </c>
      <c r="R91" s="51" t="s">
        <v>204</v>
      </c>
    </row>
    <row r="92" spans="2:18" x14ac:dyDescent="0.25">
      <c r="B92" s="44">
        <v>45679</v>
      </c>
      <c r="C92" s="56" t="s">
        <v>707</v>
      </c>
      <c r="D92" s="35" t="s">
        <v>288</v>
      </c>
      <c r="E92" s="36" t="s">
        <v>59</v>
      </c>
      <c r="F92" s="35" t="s">
        <v>289</v>
      </c>
      <c r="G92" s="45">
        <v>45684</v>
      </c>
      <c r="H92" s="46">
        <v>18953028</v>
      </c>
      <c r="I92" s="26">
        <v>0</v>
      </c>
      <c r="J92" s="24">
        <v>0</v>
      </c>
      <c r="K92" s="25">
        <v>0</v>
      </c>
      <c r="L92" s="47">
        <f t="shared" si="4"/>
        <v>18953028</v>
      </c>
      <c r="M92" s="45">
        <v>45864</v>
      </c>
      <c r="N92" s="48" t="s">
        <v>290</v>
      </c>
      <c r="O92" s="49" t="s">
        <v>21</v>
      </c>
      <c r="P92" s="50">
        <v>2.2222222222222223E-2</v>
      </c>
      <c r="Q92" s="51" t="s">
        <v>291</v>
      </c>
      <c r="R92" s="51" t="s">
        <v>292</v>
      </c>
    </row>
    <row r="93" spans="2:18" x14ac:dyDescent="0.25">
      <c r="B93" s="44">
        <v>45680</v>
      </c>
      <c r="C93" s="56" t="s">
        <v>708</v>
      </c>
      <c r="D93" s="35" t="s">
        <v>293</v>
      </c>
      <c r="E93" s="36" t="s">
        <v>20</v>
      </c>
      <c r="F93" s="35" t="s">
        <v>294</v>
      </c>
      <c r="G93" s="45">
        <v>45685</v>
      </c>
      <c r="H93" s="46">
        <v>38401560</v>
      </c>
      <c r="I93" s="26">
        <v>0</v>
      </c>
      <c r="J93" s="24">
        <v>0</v>
      </c>
      <c r="K93" s="25">
        <v>0</v>
      </c>
      <c r="L93" s="47">
        <f t="shared" si="4"/>
        <v>38401560</v>
      </c>
      <c r="M93" s="45">
        <v>45865</v>
      </c>
      <c r="N93" s="48" t="s">
        <v>295</v>
      </c>
      <c r="O93" s="49" t="s">
        <v>21</v>
      </c>
      <c r="P93" s="50">
        <v>1.6666666666666666E-2</v>
      </c>
      <c r="Q93" s="51" t="s">
        <v>291</v>
      </c>
      <c r="R93" s="51" t="s">
        <v>292</v>
      </c>
    </row>
    <row r="94" spans="2:18" x14ac:dyDescent="0.25">
      <c r="B94" s="44">
        <v>45679</v>
      </c>
      <c r="C94" s="56" t="s">
        <v>709</v>
      </c>
      <c r="D94" s="35" t="s">
        <v>296</v>
      </c>
      <c r="E94" s="36" t="s">
        <v>20</v>
      </c>
      <c r="F94" s="35" t="s">
        <v>297</v>
      </c>
      <c r="G94" s="45">
        <v>45681</v>
      </c>
      <c r="H94" s="46">
        <v>62918685</v>
      </c>
      <c r="I94" s="26">
        <v>0</v>
      </c>
      <c r="J94" s="24">
        <v>0</v>
      </c>
      <c r="K94" s="25">
        <v>0</v>
      </c>
      <c r="L94" s="47">
        <f t="shared" si="4"/>
        <v>62918685</v>
      </c>
      <c r="M94" s="45">
        <v>46022</v>
      </c>
      <c r="N94" s="48" t="s">
        <v>298</v>
      </c>
      <c r="O94" s="49" t="s">
        <v>21</v>
      </c>
      <c r="P94" s="50">
        <v>2.0527859237536656E-2</v>
      </c>
      <c r="Q94" s="51" t="s">
        <v>299</v>
      </c>
      <c r="R94" s="51" t="s">
        <v>300</v>
      </c>
    </row>
    <row r="95" spans="2:18" x14ac:dyDescent="0.25">
      <c r="B95" s="44">
        <v>45679</v>
      </c>
      <c r="C95" s="56" t="s">
        <v>710</v>
      </c>
      <c r="D95" s="35" t="s">
        <v>301</v>
      </c>
      <c r="E95" s="36" t="s">
        <v>20</v>
      </c>
      <c r="F95" s="35" t="s">
        <v>302</v>
      </c>
      <c r="G95" s="45">
        <v>45684</v>
      </c>
      <c r="H95" s="46">
        <v>62918685</v>
      </c>
      <c r="I95" s="26">
        <v>0</v>
      </c>
      <c r="J95" s="24">
        <v>0</v>
      </c>
      <c r="K95" s="25">
        <v>0</v>
      </c>
      <c r="L95" s="47">
        <f t="shared" si="4"/>
        <v>62918685</v>
      </c>
      <c r="M95" s="45">
        <v>46022</v>
      </c>
      <c r="N95" s="48" t="s">
        <v>303</v>
      </c>
      <c r="O95" s="49" t="s">
        <v>21</v>
      </c>
      <c r="P95" s="50">
        <v>1.1834319526627219E-2</v>
      </c>
      <c r="Q95" s="51" t="s">
        <v>299</v>
      </c>
      <c r="R95" s="51" t="s">
        <v>300</v>
      </c>
    </row>
    <row r="96" spans="2:18" x14ac:dyDescent="0.25">
      <c r="B96" s="44">
        <v>45681</v>
      </c>
      <c r="C96" s="56" t="s">
        <v>711</v>
      </c>
      <c r="D96" s="35" t="s">
        <v>304</v>
      </c>
      <c r="E96" s="36" t="s">
        <v>20</v>
      </c>
      <c r="F96" s="35" t="s">
        <v>305</v>
      </c>
      <c r="G96" s="45">
        <v>45684</v>
      </c>
      <c r="H96" s="46">
        <v>62918685</v>
      </c>
      <c r="I96" s="26">
        <v>0</v>
      </c>
      <c r="J96" s="24">
        <v>0</v>
      </c>
      <c r="K96" s="25">
        <v>0</v>
      </c>
      <c r="L96" s="47">
        <f t="shared" si="4"/>
        <v>62918685</v>
      </c>
      <c r="M96" s="45">
        <v>46022</v>
      </c>
      <c r="N96" s="48" t="s">
        <v>306</v>
      </c>
      <c r="O96" s="49" t="s">
        <v>21</v>
      </c>
      <c r="P96" s="50">
        <v>1.1834319526627219E-2</v>
      </c>
      <c r="Q96" s="51" t="s">
        <v>299</v>
      </c>
      <c r="R96" s="51" t="s">
        <v>300</v>
      </c>
    </row>
    <row r="97" spans="2:18" x14ac:dyDescent="0.25">
      <c r="B97" s="44">
        <v>45680</v>
      </c>
      <c r="C97" s="56" t="s">
        <v>712</v>
      </c>
      <c r="D97" s="35" t="s">
        <v>307</v>
      </c>
      <c r="E97" s="36" t="s">
        <v>20</v>
      </c>
      <c r="F97" s="35" t="s">
        <v>305</v>
      </c>
      <c r="G97" s="45">
        <v>45684</v>
      </c>
      <c r="H97" s="46">
        <v>62918685</v>
      </c>
      <c r="I97" s="26">
        <v>0</v>
      </c>
      <c r="J97" s="24">
        <v>0</v>
      </c>
      <c r="K97" s="25">
        <v>0</v>
      </c>
      <c r="L97" s="47">
        <f t="shared" si="4"/>
        <v>62918685</v>
      </c>
      <c r="M97" s="45">
        <v>46022</v>
      </c>
      <c r="N97" s="48" t="s">
        <v>308</v>
      </c>
      <c r="O97" s="49" t="s">
        <v>21</v>
      </c>
      <c r="P97" s="50">
        <v>1.1834319526627219E-2</v>
      </c>
      <c r="Q97" s="51" t="s">
        <v>299</v>
      </c>
      <c r="R97" s="51" t="s">
        <v>300</v>
      </c>
    </row>
    <row r="98" spans="2:18" x14ac:dyDescent="0.25">
      <c r="B98" s="44">
        <v>45678</v>
      </c>
      <c r="C98" s="56" t="s">
        <v>713</v>
      </c>
      <c r="D98" s="35" t="s">
        <v>309</v>
      </c>
      <c r="E98" s="36" t="s">
        <v>20</v>
      </c>
      <c r="F98" s="35" t="s">
        <v>310</v>
      </c>
      <c r="G98" s="45">
        <v>45679</v>
      </c>
      <c r="H98" s="46">
        <v>80500000</v>
      </c>
      <c r="I98" s="26">
        <v>0</v>
      </c>
      <c r="J98" s="24">
        <v>0</v>
      </c>
      <c r="K98" s="25">
        <v>0</v>
      </c>
      <c r="L98" s="47">
        <f t="shared" si="4"/>
        <v>80500000</v>
      </c>
      <c r="M98" s="45">
        <v>46022</v>
      </c>
      <c r="N98" s="48" t="s">
        <v>311</v>
      </c>
      <c r="O98" s="49" t="s">
        <v>21</v>
      </c>
      <c r="P98" s="50">
        <v>2.6239067055393587E-2</v>
      </c>
      <c r="Q98" s="51" t="s">
        <v>114</v>
      </c>
      <c r="R98" s="51" t="s">
        <v>115</v>
      </c>
    </row>
    <row r="99" spans="2:18" x14ac:dyDescent="0.25">
      <c r="B99" s="44">
        <v>45678</v>
      </c>
      <c r="C99" s="56" t="s">
        <v>714</v>
      </c>
      <c r="D99" s="35" t="s">
        <v>312</v>
      </c>
      <c r="E99" s="36" t="s">
        <v>20</v>
      </c>
      <c r="F99" s="35" t="s">
        <v>313</v>
      </c>
      <c r="G99" s="45">
        <v>45680</v>
      </c>
      <c r="H99" s="46">
        <v>52000000</v>
      </c>
      <c r="I99" s="26">
        <v>0</v>
      </c>
      <c r="J99" s="24">
        <v>0</v>
      </c>
      <c r="K99" s="25">
        <v>0</v>
      </c>
      <c r="L99" s="47">
        <f t="shared" si="4"/>
        <v>52000000</v>
      </c>
      <c r="M99" s="45">
        <v>45922</v>
      </c>
      <c r="N99" s="48" t="s">
        <v>314</v>
      </c>
      <c r="O99" s="49" t="s">
        <v>21</v>
      </c>
      <c r="P99" s="50">
        <v>3.3057851239669422E-2</v>
      </c>
      <c r="Q99" s="51" t="s">
        <v>208</v>
      </c>
      <c r="R99" s="51" t="s">
        <v>209</v>
      </c>
    </row>
    <row r="100" spans="2:18" x14ac:dyDescent="0.25">
      <c r="B100" s="44">
        <v>45678</v>
      </c>
      <c r="C100" s="56" t="s">
        <v>715</v>
      </c>
      <c r="D100" s="35" t="s">
        <v>315</v>
      </c>
      <c r="E100" s="36" t="s">
        <v>20</v>
      </c>
      <c r="F100" s="35" t="s">
        <v>316</v>
      </c>
      <c r="G100" s="45">
        <v>45680</v>
      </c>
      <c r="H100" s="46">
        <v>136263600</v>
      </c>
      <c r="I100" s="26">
        <v>0</v>
      </c>
      <c r="J100" s="24">
        <v>0</v>
      </c>
      <c r="K100" s="25">
        <v>0</v>
      </c>
      <c r="L100" s="47">
        <f t="shared" si="4"/>
        <v>136263600</v>
      </c>
      <c r="M100" s="45">
        <v>46013</v>
      </c>
      <c r="N100" s="48" t="s">
        <v>317</v>
      </c>
      <c r="O100" s="49" t="s">
        <v>21</v>
      </c>
      <c r="P100" s="50">
        <v>2.4024024024024024E-2</v>
      </c>
      <c r="Q100" s="51" t="s">
        <v>278</v>
      </c>
      <c r="R100" s="51" t="s">
        <v>279</v>
      </c>
    </row>
    <row r="101" spans="2:18" x14ac:dyDescent="0.25">
      <c r="B101" s="44">
        <v>45684</v>
      </c>
      <c r="C101" s="56" t="s">
        <v>716</v>
      </c>
      <c r="D101" s="35" t="s">
        <v>318</v>
      </c>
      <c r="E101" s="36" t="s">
        <v>59</v>
      </c>
      <c r="F101" s="35" t="s">
        <v>319</v>
      </c>
      <c r="G101" s="45">
        <v>45685</v>
      </c>
      <c r="H101" s="46">
        <v>28904400</v>
      </c>
      <c r="I101" s="26">
        <v>0</v>
      </c>
      <c r="J101" s="24">
        <v>0</v>
      </c>
      <c r="K101" s="25">
        <v>0</v>
      </c>
      <c r="L101" s="47">
        <f t="shared" si="4"/>
        <v>28904400</v>
      </c>
      <c r="M101" s="45">
        <v>45927</v>
      </c>
      <c r="N101" s="48" t="s">
        <v>320</v>
      </c>
      <c r="O101" s="49" t="s">
        <v>21</v>
      </c>
      <c r="P101" s="50">
        <v>1.2396694214876033E-2</v>
      </c>
      <c r="Q101" s="51" t="s">
        <v>208</v>
      </c>
      <c r="R101" s="51" t="s">
        <v>209</v>
      </c>
    </row>
    <row r="102" spans="2:18" x14ac:dyDescent="0.25">
      <c r="B102" s="44">
        <v>45678</v>
      </c>
      <c r="C102" s="56" t="s">
        <v>717</v>
      </c>
      <c r="D102" s="35" t="s">
        <v>321</v>
      </c>
      <c r="E102" s="36" t="s">
        <v>20</v>
      </c>
      <c r="F102" s="35" t="s">
        <v>322</v>
      </c>
      <c r="G102" s="45">
        <v>45679</v>
      </c>
      <c r="H102" s="46">
        <v>141600000</v>
      </c>
      <c r="I102" s="26">
        <v>0</v>
      </c>
      <c r="J102" s="24">
        <v>0</v>
      </c>
      <c r="K102" s="25">
        <v>0</v>
      </c>
      <c r="L102" s="47">
        <f t="shared" si="4"/>
        <v>141600000</v>
      </c>
      <c r="M102" s="45">
        <v>46022</v>
      </c>
      <c r="N102" s="48" t="s">
        <v>323</v>
      </c>
      <c r="O102" s="49" t="s">
        <v>21</v>
      </c>
      <c r="P102" s="50">
        <v>2.6239067055393587E-2</v>
      </c>
      <c r="Q102" s="51" t="s">
        <v>119</v>
      </c>
      <c r="R102" s="51" t="s">
        <v>120</v>
      </c>
    </row>
    <row r="103" spans="2:18" x14ac:dyDescent="0.25">
      <c r="B103" s="44">
        <v>45687</v>
      </c>
      <c r="C103" s="56" t="s">
        <v>718</v>
      </c>
      <c r="D103" s="35" t="s">
        <v>324</v>
      </c>
      <c r="E103" s="36" t="s">
        <v>20</v>
      </c>
      <c r="F103" s="35" t="s">
        <v>325</v>
      </c>
      <c r="G103" s="45">
        <v>45691</v>
      </c>
      <c r="H103" s="46">
        <v>151858667</v>
      </c>
      <c r="I103" s="26">
        <v>0</v>
      </c>
      <c r="J103" s="24">
        <v>0</v>
      </c>
      <c r="K103" s="25">
        <v>0</v>
      </c>
      <c r="L103" s="47">
        <f t="shared" si="4"/>
        <v>151858667</v>
      </c>
      <c r="M103" s="45">
        <v>46022</v>
      </c>
      <c r="N103" s="48" t="s">
        <v>326</v>
      </c>
      <c r="O103" s="49" t="s">
        <v>21</v>
      </c>
      <c r="P103" s="50">
        <v>0</v>
      </c>
      <c r="Q103" s="51" t="s">
        <v>119</v>
      </c>
      <c r="R103" s="51" t="s">
        <v>120</v>
      </c>
    </row>
    <row r="104" spans="2:18" x14ac:dyDescent="0.25">
      <c r="B104" s="44">
        <v>45678</v>
      </c>
      <c r="C104" s="56" t="s">
        <v>719</v>
      </c>
      <c r="D104" s="35" t="s">
        <v>327</v>
      </c>
      <c r="E104" s="36" t="s">
        <v>20</v>
      </c>
      <c r="F104" s="35" t="s">
        <v>328</v>
      </c>
      <c r="G104" s="45">
        <v>45685</v>
      </c>
      <c r="H104" s="46">
        <v>96388090</v>
      </c>
      <c r="I104" s="26">
        <v>0</v>
      </c>
      <c r="J104" s="24">
        <v>0</v>
      </c>
      <c r="K104" s="25">
        <v>0</v>
      </c>
      <c r="L104" s="47">
        <f t="shared" si="4"/>
        <v>96388090</v>
      </c>
      <c r="M104" s="45">
        <v>45988</v>
      </c>
      <c r="N104" s="48" t="s">
        <v>329</v>
      </c>
      <c r="O104" s="49" t="s">
        <v>21</v>
      </c>
      <c r="P104" s="50">
        <v>9.9009900990099011E-3</v>
      </c>
      <c r="Q104" s="51" t="s">
        <v>53</v>
      </c>
      <c r="R104" s="51" t="s">
        <v>54</v>
      </c>
    </row>
    <row r="105" spans="2:18" x14ac:dyDescent="0.25">
      <c r="B105" s="44">
        <v>45678</v>
      </c>
      <c r="C105" s="56" t="s">
        <v>720</v>
      </c>
      <c r="D105" s="35" t="s">
        <v>330</v>
      </c>
      <c r="E105" s="36" t="s">
        <v>20</v>
      </c>
      <c r="F105" s="35" t="s">
        <v>331</v>
      </c>
      <c r="G105" s="45">
        <v>45680</v>
      </c>
      <c r="H105" s="46">
        <v>116952000</v>
      </c>
      <c r="I105" s="26">
        <v>0</v>
      </c>
      <c r="J105" s="24">
        <v>0</v>
      </c>
      <c r="K105" s="25">
        <v>0</v>
      </c>
      <c r="L105" s="47">
        <f t="shared" si="4"/>
        <v>116952000</v>
      </c>
      <c r="M105" s="45">
        <v>46013</v>
      </c>
      <c r="N105" s="48" t="s">
        <v>332</v>
      </c>
      <c r="O105" s="49" t="s">
        <v>21</v>
      </c>
      <c r="P105" s="50">
        <v>2.4024024024024024E-2</v>
      </c>
      <c r="Q105" s="51" t="s">
        <v>333</v>
      </c>
      <c r="R105" s="51" t="s">
        <v>334</v>
      </c>
    </row>
    <row r="106" spans="2:18" x14ac:dyDescent="0.25">
      <c r="B106" s="44">
        <v>45679</v>
      </c>
      <c r="C106" s="56" t="s">
        <v>721</v>
      </c>
      <c r="D106" s="35" t="s">
        <v>335</v>
      </c>
      <c r="E106" s="36" t="s">
        <v>20</v>
      </c>
      <c r="F106" s="35" t="s">
        <v>336</v>
      </c>
      <c r="G106" s="45">
        <v>45686</v>
      </c>
      <c r="H106" s="46">
        <v>52000000</v>
      </c>
      <c r="I106" s="26">
        <v>0</v>
      </c>
      <c r="J106" s="24">
        <v>0</v>
      </c>
      <c r="K106" s="25">
        <v>0</v>
      </c>
      <c r="L106" s="47">
        <f t="shared" si="4"/>
        <v>52000000</v>
      </c>
      <c r="M106" s="45">
        <v>45928</v>
      </c>
      <c r="N106" s="48" t="s">
        <v>337</v>
      </c>
      <c r="O106" s="49" t="s">
        <v>21</v>
      </c>
      <c r="P106" s="50">
        <v>8.2644628099173556E-3</v>
      </c>
      <c r="Q106" s="51" t="s">
        <v>208</v>
      </c>
      <c r="R106" s="51" t="s">
        <v>209</v>
      </c>
    </row>
    <row r="107" spans="2:18" x14ac:dyDescent="0.25">
      <c r="B107" s="44">
        <v>45678</v>
      </c>
      <c r="C107" s="34" t="s">
        <v>722</v>
      </c>
      <c r="D107" s="35" t="s">
        <v>338</v>
      </c>
      <c r="E107" s="36" t="s">
        <v>20</v>
      </c>
      <c r="F107" s="35" t="s">
        <v>339</v>
      </c>
      <c r="G107" s="45">
        <v>45681</v>
      </c>
      <c r="H107" s="46">
        <v>72302292</v>
      </c>
      <c r="I107" s="26">
        <v>0</v>
      </c>
      <c r="J107" s="24">
        <v>0</v>
      </c>
      <c r="K107" s="25">
        <v>0</v>
      </c>
      <c r="L107" s="47">
        <f t="shared" si="4"/>
        <v>72302292</v>
      </c>
      <c r="M107" s="45">
        <v>46022</v>
      </c>
      <c r="N107" s="48" t="s">
        <v>340</v>
      </c>
      <c r="O107" s="49" t="s">
        <v>21</v>
      </c>
      <c r="P107" s="50">
        <v>2.0527859237536656E-2</v>
      </c>
      <c r="Q107" s="51" t="s">
        <v>299</v>
      </c>
      <c r="R107" s="51" t="s">
        <v>300</v>
      </c>
    </row>
    <row r="108" spans="2:18" x14ac:dyDescent="0.25">
      <c r="B108" s="44">
        <v>45685</v>
      </c>
      <c r="C108" s="34" t="s">
        <v>723</v>
      </c>
      <c r="D108" s="35" t="s">
        <v>341</v>
      </c>
      <c r="E108" s="36" t="s">
        <v>59</v>
      </c>
      <c r="F108" s="35" t="s">
        <v>342</v>
      </c>
      <c r="G108" s="45">
        <v>45687</v>
      </c>
      <c r="H108" s="46">
        <v>21678300</v>
      </c>
      <c r="I108" s="26">
        <v>0</v>
      </c>
      <c r="J108" s="24">
        <v>0</v>
      </c>
      <c r="K108" s="25">
        <v>0</v>
      </c>
      <c r="L108" s="47">
        <f t="shared" si="4"/>
        <v>21678300</v>
      </c>
      <c r="M108" s="45">
        <v>45867</v>
      </c>
      <c r="N108" s="48" t="s">
        <v>343</v>
      </c>
      <c r="O108" s="49" t="s">
        <v>21</v>
      </c>
      <c r="P108" s="50">
        <v>5.5555555555555558E-3</v>
      </c>
      <c r="Q108" s="51" t="s">
        <v>33</v>
      </c>
      <c r="R108" s="51" t="s">
        <v>34</v>
      </c>
    </row>
    <row r="109" spans="2:18" x14ac:dyDescent="0.25">
      <c r="B109" s="44">
        <v>45678</v>
      </c>
      <c r="C109" s="34" t="s">
        <v>724</v>
      </c>
      <c r="D109" s="35" t="s">
        <v>344</v>
      </c>
      <c r="E109" s="36" t="s">
        <v>20</v>
      </c>
      <c r="F109" s="35" t="s">
        <v>345</v>
      </c>
      <c r="G109" s="45">
        <v>45679</v>
      </c>
      <c r="H109" s="46">
        <v>83100150</v>
      </c>
      <c r="I109" s="26">
        <v>0</v>
      </c>
      <c r="J109" s="24">
        <v>0</v>
      </c>
      <c r="K109" s="25">
        <v>0</v>
      </c>
      <c r="L109" s="47">
        <f t="shared" si="4"/>
        <v>83100150</v>
      </c>
      <c r="M109" s="45">
        <v>46022</v>
      </c>
      <c r="N109" s="48" t="s">
        <v>346</v>
      </c>
      <c r="O109" s="49" t="s">
        <v>21</v>
      </c>
      <c r="P109" s="50">
        <v>2.6239067055393587E-2</v>
      </c>
      <c r="Q109" s="51" t="s">
        <v>114</v>
      </c>
      <c r="R109" s="51" t="s">
        <v>115</v>
      </c>
    </row>
    <row r="110" spans="2:18" x14ac:dyDescent="0.25">
      <c r="B110" s="44">
        <v>45678</v>
      </c>
      <c r="C110" s="34" t="s">
        <v>725</v>
      </c>
      <c r="D110" s="35" t="s">
        <v>347</v>
      </c>
      <c r="E110" s="36" t="s">
        <v>59</v>
      </c>
      <c r="F110" s="35" t="s">
        <v>348</v>
      </c>
      <c r="G110" s="45">
        <v>45679</v>
      </c>
      <c r="H110" s="46">
        <v>41808150</v>
      </c>
      <c r="I110" s="26">
        <v>0</v>
      </c>
      <c r="J110" s="24">
        <v>0</v>
      </c>
      <c r="K110" s="25">
        <v>0</v>
      </c>
      <c r="L110" s="47">
        <f t="shared" si="4"/>
        <v>41808150</v>
      </c>
      <c r="M110" s="45">
        <v>45952</v>
      </c>
      <c r="N110" s="48" t="s">
        <v>349</v>
      </c>
      <c r="O110" s="49" t="s">
        <v>21</v>
      </c>
      <c r="P110" s="50">
        <v>3.2967032967032968E-2</v>
      </c>
      <c r="Q110" s="51" t="s">
        <v>350</v>
      </c>
      <c r="R110" s="51" t="s">
        <v>351</v>
      </c>
    </row>
    <row r="111" spans="2:18" x14ac:dyDescent="0.25">
      <c r="B111" s="44">
        <v>45678</v>
      </c>
      <c r="C111" s="34" t="s">
        <v>726</v>
      </c>
      <c r="D111" s="35" t="s">
        <v>352</v>
      </c>
      <c r="E111" s="36" t="s">
        <v>20</v>
      </c>
      <c r="F111" s="35" t="s">
        <v>353</v>
      </c>
      <c r="G111" s="45">
        <v>45679</v>
      </c>
      <c r="H111" s="46">
        <v>59460480</v>
      </c>
      <c r="I111" s="26">
        <v>0</v>
      </c>
      <c r="J111" s="24">
        <v>0</v>
      </c>
      <c r="K111" s="25">
        <v>0</v>
      </c>
      <c r="L111" s="47">
        <f t="shared" si="4"/>
        <v>59460480</v>
      </c>
      <c r="M111" s="45">
        <v>45951</v>
      </c>
      <c r="N111" s="48" t="s">
        <v>354</v>
      </c>
      <c r="O111" s="49" t="s">
        <v>21</v>
      </c>
      <c r="P111" s="50">
        <v>3.3088235294117647E-2</v>
      </c>
      <c r="Q111" s="51" t="s">
        <v>350</v>
      </c>
      <c r="R111" s="51" t="s">
        <v>351</v>
      </c>
    </row>
    <row r="112" spans="2:18" x14ac:dyDescent="0.25">
      <c r="B112" s="44">
        <v>45684</v>
      </c>
      <c r="C112" s="34" t="s">
        <v>727</v>
      </c>
      <c r="D112" s="35" t="s">
        <v>355</v>
      </c>
      <c r="E112" s="36" t="s">
        <v>20</v>
      </c>
      <c r="F112" s="35" t="s">
        <v>356</v>
      </c>
      <c r="G112" s="45">
        <v>45685</v>
      </c>
      <c r="H112" s="46">
        <v>27872100</v>
      </c>
      <c r="I112" s="26">
        <v>0</v>
      </c>
      <c r="J112" s="24">
        <v>0</v>
      </c>
      <c r="K112" s="25">
        <v>0</v>
      </c>
      <c r="L112" s="47">
        <f t="shared" si="4"/>
        <v>27872100</v>
      </c>
      <c r="M112" s="45">
        <v>45865</v>
      </c>
      <c r="N112" s="48" t="s">
        <v>357</v>
      </c>
      <c r="O112" s="49" t="s">
        <v>21</v>
      </c>
      <c r="P112" s="50">
        <v>1.6666666666666666E-2</v>
      </c>
      <c r="Q112" s="51" t="s">
        <v>33</v>
      </c>
      <c r="R112" s="51" t="s">
        <v>34</v>
      </c>
    </row>
    <row r="113" spans="2:18" x14ac:dyDescent="0.25">
      <c r="B113" s="44">
        <v>45679</v>
      </c>
      <c r="C113" s="34" t="s">
        <v>728</v>
      </c>
      <c r="D113" s="35" t="s">
        <v>358</v>
      </c>
      <c r="E113" s="36" t="s">
        <v>20</v>
      </c>
      <c r="F113" s="35" t="s">
        <v>359</v>
      </c>
      <c r="G113" s="45">
        <v>45681</v>
      </c>
      <c r="H113" s="46">
        <v>97444400</v>
      </c>
      <c r="I113" s="26">
        <v>0</v>
      </c>
      <c r="J113" s="24">
        <v>0</v>
      </c>
      <c r="K113" s="25">
        <v>0</v>
      </c>
      <c r="L113" s="47">
        <f t="shared" si="4"/>
        <v>97444400</v>
      </c>
      <c r="M113" s="45">
        <v>46022</v>
      </c>
      <c r="N113" s="48" t="s">
        <v>360</v>
      </c>
      <c r="O113" s="49" t="s">
        <v>21</v>
      </c>
      <c r="P113" s="50">
        <v>2.0527859237536656E-2</v>
      </c>
      <c r="Q113" s="51" t="s">
        <v>77</v>
      </c>
      <c r="R113" s="51" t="s">
        <v>78</v>
      </c>
    </row>
    <row r="114" spans="2:18" x14ac:dyDescent="0.25">
      <c r="B114" s="44">
        <v>45680</v>
      </c>
      <c r="C114" s="34" t="s">
        <v>729</v>
      </c>
      <c r="D114" s="35" t="s">
        <v>361</v>
      </c>
      <c r="E114" s="36" t="s">
        <v>20</v>
      </c>
      <c r="F114" s="35" t="s">
        <v>362</v>
      </c>
      <c r="G114" s="45">
        <v>45684</v>
      </c>
      <c r="H114" s="46">
        <v>122031624</v>
      </c>
      <c r="I114" s="26">
        <v>0</v>
      </c>
      <c r="J114" s="24">
        <v>0</v>
      </c>
      <c r="K114" s="25">
        <v>0</v>
      </c>
      <c r="L114" s="47">
        <f t="shared" si="4"/>
        <v>122031624</v>
      </c>
      <c r="M114" s="45">
        <v>46022</v>
      </c>
      <c r="N114" s="48" t="s">
        <v>363</v>
      </c>
      <c r="O114" s="49" t="s">
        <v>21</v>
      </c>
      <c r="P114" s="50">
        <v>1.1834319526627219E-2</v>
      </c>
      <c r="Q114" s="51" t="s">
        <v>364</v>
      </c>
      <c r="R114" s="51" t="s">
        <v>365</v>
      </c>
    </row>
    <row r="115" spans="2:18" x14ac:dyDescent="0.25">
      <c r="B115" s="44">
        <v>45679</v>
      </c>
      <c r="C115" s="34" t="s">
        <v>730</v>
      </c>
      <c r="D115" s="35" t="s">
        <v>366</v>
      </c>
      <c r="E115" s="36" t="s">
        <v>20</v>
      </c>
      <c r="F115" s="35" t="s">
        <v>367</v>
      </c>
      <c r="G115" s="45">
        <v>45681</v>
      </c>
      <c r="H115" s="46">
        <v>87864333</v>
      </c>
      <c r="I115" s="26">
        <v>0</v>
      </c>
      <c r="J115" s="24">
        <v>0</v>
      </c>
      <c r="K115" s="25">
        <v>0</v>
      </c>
      <c r="L115" s="47">
        <f t="shared" si="4"/>
        <v>87864333</v>
      </c>
      <c r="M115" s="45">
        <v>46022</v>
      </c>
      <c r="N115" s="48" t="s">
        <v>368</v>
      </c>
      <c r="O115" s="49" t="s">
        <v>21</v>
      </c>
      <c r="P115" s="50">
        <v>2.0527859237536656E-2</v>
      </c>
      <c r="Q115" s="51" t="s">
        <v>28</v>
      </c>
      <c r="R115" s="51" t="s">
        <v>29</v>
      </c>
    </row>
    <row r="116" spans="2:18" x14ac:dyDescent="0.25">
      <c r="B116" s="44">
        <v>45679</v>
      </c>
      <c r="C116" s="34" t="s">
        <v>731</v>
      </c>
      <c r="D116" s="35" t="s">
        <v>369</v>
      </c>
      <c r="E116" s="36" t="s">
        <v>20</v>
      </c>
      <c r="F116" s="35" t="s">
        <v>370</v>
      </c>
      <c r="G116" s="45">
        <v>45684</v>
      </c>
      <c r="H116" s="46">
        <v>90702351</v>
      </c>
      <c r="I116" s="26">
        <v>0</v>
      </c>
      <c r="J116" s="24">
        <v>0</v>
      </c>
      <c r="K116" s="25">
        <v>0</v>
      </c>
      <c r="L116" s="47">
        <f t="shared" si="4"/>
        <v>90702351</v>
      </c>
      <c r="M116" s="45">
        <v>46022</v>
      </c>
      <c r="N116" s="48" t="s">
        <v>371</v>
      </c>
      <c r="O116" s="49" t="s">
        <v>21</v>
      </c>
      <c r="P116" s="50">
        <v>1.1834319526627219E-2</v>
      </c>
      <c r="Q116" s="51" t="s">
        <v>28</v>
      </c>
      <c r="R116" s="51" t="s">
        <v>29</v>
      </c>
    </row>
    <row r="117" spans="2:18" x14ac:dyDescent="0.25">
      <c r="B117" s="44">
        <v>45679</v>
      </c>
      <c r="C117" s="34" t="s">
        <v>732</v>
      </c>
      <c r="D117" s="35" t="s">
        <v>372</v>
      </c>
      <c r="E117" s="36" t="s">
        <v>20</v>
      </c>
      <c r="F117" s="35" t="s">
        <v>373</v>
      </c>
      <c r="G117" s="45">
        <v>45687</v>
      </c>
      <c r="H117" s="46">
        <v>99720180</v>
      </c>
      <c r="I117" s="26">
        <v>0</v>
      </c>
      <c r="J117" s="24">
        <v>0</v>
      </c>
      <c r="K117" s="25">
        <v>0</v>
      </c>
      <c r="L117" s="47">
        <f t="shared" si="4"/>
        <v>99720180</v>
      </c>
      <c r="M117" s="45">
        <v>46022</v>
      </c>
      <c r="N117" s="48" t="s">
        <v>374</v>
      </c>
      <c r="O117" s="49" t="s">
        <v>21</v>
      </c>
      <c r="P117" s="50">
        <v>2.9850746268656717E-3</v>
      </c>
      <c r="Q117" s="51" t="s">
        <v>28</v>
      </c>
      <c r="R117" s="51" t="s">
        <v>29</v>
      </c>
    </row>
    <row r="118" spans="2:18" x14ac:dyDescent="0.25">
      <c r="B118" s="44">
        <v>45680</v>
      </c>
      <c r="C118" s="34" t="s">
        <v>733</v>
      </c>
      <c r="D118" s="35" t="s">
        <v>375</v>
      </c>
      <c r="E118" s="36" t="s">
        <v>20</v>
      </c>
      <c r="F118" s="35" t="s">
        <v>376</v>
      </c>
      <c r="G118" s="45">
        <v>45684</v>
      </c>
      <c r="H118" s="46">
        <v>102773333</v>
      </c>
      <c r="I118" s="26">
        <v>0</v>
      </c>
      <c r="J118" s="24">
        <v>0</v>
      </c>
      <c r="K118" s="25">
        <v>0</v>
      </c>
      <c r="L118" s="47">
        <f t="shared" si="4"/>
        <v>102773333</v>
      </c>
      <c r="M118" s="45">
        <v>46015</v>
      </c>
      <c r="N118" s="48" t="s">
        <v>377</v>
      </c>
      <c r="O118" s="49" t="s">
        <v>21</v>
      </c>
      <c r="P118" s="50">
        <v>1.2084592145015106E-2</v>
      </c>
      <c r="Q118" s="51" t="s">
        <v>28</v>
      </c>
      <c r="R118" s="51" t="s">
        <v>29</v>
      </c>
    </row>
    <row r="119" spans="2:18" x14ac:dyDescent="0.25">
      <c r="B119" s="44">
        <v>45685</v>
      </c>
      <c r="C119" s="34" t="s">
        <v>734</v>
      </c>
      <c r="D119" s="35" t="s">
        <v>378</v>
      </c>
      <c r="E119" s="36" t="s">
        <v>20</v>
      </c>
      <c r="F119" s="35" t="s">
        <v>379</v>
      </c>
      <c r="G119" s="45">
        <v>45691</v>
      </c>
      <c r="H119" s="46">
        <v>84514667</v>
      </c>
      <c r="I119" s="26">
        <v>0</v>
      </c>
      <c r="J119" s="24">
        <v>0</v>
      </c>
      <c r="K119" s="25">
        <v>0</v>
      </c>
      <c r="L119" s="47">
        <f t="shared" si="4"/>
        <v>84514667</v>
      </c>
      <c r="M119" s="45">
        <v>46022</v>
      </c>
      <c r="N119" s="48" t="s">
        <v>380</v>
      </c>
      <c r="O119" s="49" t="s">
        <v>21</v>
      </c>
      <c r="P119" s="50">
        <v>0</v>
      </c>
      <c r="Q119" s="51" t="s">
        <v>28</v>
      </c>
      <c r="R119" s="51" t="s">
        <v>29</v>
      </c>
    </row>
    <row r="120" spans="2:18" x14ac:dyDescent="0.25">
      <c r="B120" s="44">
        <v>45679</v>
      </c>
      <c r="C120" s="34" t="s">
        <v>735</v>
      </c>
      <c r="D120" s="35" t="s">
        <v>381</v>
      </c>
      <c r="E120" s="36" t="s">
        <v>20</v>
      </c>
      <c r="F120" s="35" t="s">
        <v>382</v>
      </c>
      <c r="G120" s="45">
        <v>45684</v>
      </c>
      <c r="H120" s="46">
        <v>87864333</v>
      </c>
      <c r="I120" s="26">
        <v>0</v>
      </c>
      <c r="J120" s="24">
        <v>0</v>
      </c>
      <c r="K120" s="25">
        <v>0</v>
      </c>
      <c r="L120" s="47">
        <f t="shared" si="4"/>
        <v>87864333</v>
      </c>
      <c r="M120" s="45">
        <v>46022</v>
      </c>
      <c r="N120" s="48" t="s">
        <v>383</v>
      </c>
      <c r="O120" s="49" t="s">
        <v>21</v>
      </c>
      <c r="P120" s="50">
        <v>1.1834319526627219E-2</v>
      </c>
      <c r="Q120" s="51" t="s">
        <v>28</v>
      </c>
      <c r="R120" s="51" t="s">
        <v>29</v>
      </c>
    </row>
    <row r="121" spans="2:18" x14ac:dyDescent="0.25">
      <c r="B121" s="44">
        <v>45680</v>
      </c>
      <c r="C121" s="34" t="s">
        <v>736</v>
      </c>
      <c r="D121" s="35" t="s">
        <v>384</v>
      </c>
      <c r="E121" s="36" t="s">
        <v>20</v>
      </c>
      <c r="F121" s="35" t="s">
        <v>385</v>
      </c>
      <c r="G121" s="45">
        <v>45684</v>
      </c>
      <c r="H121" s="46">
        <v>82500000</v>
      </c>
      <c r="I121" s="26">
        <v>0</v>
      </c>
      <c r="J121" s="24">
        <v>0</v>
      </c>
      <c r="K121" s="25">
        <v>0</v>
      </c>
      <c r="L121" s="47">
        <f t="shared" si="4"/>
        <v>82500000</v>
      </c>
      <c r="M121" s="45">
        <v>46017</v>
      </c>
      <c r="N121" s="48" t="s">
        <v>386</v>
      </c>
      <c r="O121" s="49" t="s">
        <v>21</v>
      </c>
      <c r="P121" s="50">
        <v>1.2012012012012012E-2</v>
      </c>
      <c r="Q121" s="51" t="s">
        <v>208</v>
      </c>
      <c r="R121" s="51" t="s">
        <v>209</v>
      </c>
    </row>
    <row r="122" spans="2:18" x14ac:dyDescent="0.25">
      <c r="B122" s="44">
        <v>45680</v>
      </c>
      <c r="C122" s="34" t="s">
        <v>737</v>
      </c>
      <c r="D122" s="35" t="s">
        <v>387</v>
      </c>
      <c r="E122" s="36" t="s">
        <v>20</v>
      </c>
      <c r="F122" s="35" t="s">
        <v>388</v>
      </c>
      <c r="G122" s="45">
        <v>45684</v>
      </c>
      <c r="H122" s="46">
        <v>74325600</v>
      </c>
      <c r="I122" s="26">
        <v>0</v>
      </c>
      <c r="J122" s="24">
        <v>0</v>
      </c>
      <c r="K122" s="25">
        <v>0</v>
      </c>
      <c r="L122" s="47">
        <f t="shared" si="4"/>
        <v>74325600</v>
      </c>
      <c r="M122" s="45">
        <v>45926</v>
      </c>
      <c r="N122" s="48" t="s">
        <v>389</v>
      </c>
      <c r="O122" s="49" t="s">
        <v>21</v>
      </c>
      <c r="P122" s="50">
        <v>1.6528925619834711E-2</v>
      </c>
      <c r="Q122" s="51" t="s">
        <v>208</v>
      </c>
      <c r="R122" s="51" t="s">
        <v>209</v>
      </c>
    </row>
    <row r="123" spans="2:18" x14ac:dyDescent="0.25">
      <c r="B123" s="44">
        <v>45681</v>
      </c>
      <c r="C123" s="34" t="s">
        <v>738</v>
      </c>
      <c r="D123" s="35" t="s">
        <v>390</v>
      </c>
      <c r="E123" s="36" t="s">
        <v>20</v>
      </c>
      <c r="F123" s="35" t="s">
        <v>391</v>
      </c>
      <c r="G123" s="45">
        <v>45685</v>
      </c>
      <c r="H123" s="46">
        <v>60038568</v>
      </c>
      <c r="I123" s="26">
        <v>0</v>
      </c>
      <c r="J123" s="24">
        <v>0</v>
      </c>
      <c r="K123" s="25">
        <v>0</v>
      </c>
      <c r="L123" s="47">
        <f t="shared" si="4"/>
        <v>60038568</v>
      </c>
      <c r="M123" s="45">
        <v>45927</v>
      </c>
      <c r="N123" s="48" t="s">
        <v>392</v>
      </c>
      <c r="O123" s="49" t="s">
        <v>21</v>
      </c>
      <c r="P123" s="50">
        <v>1.2396694214876033E-2</v>
      </c>
      <c r="Q123" s="51" t="s">
        <v>208</v>
      </c>
      <c r="R123" s="51" t="s">
        <v>209</v>
      </c>
    </row>
    <row r="124" spans="2:18" x14ac:dyDescent="0.25">
      <c r="B124" s="44">
        <v>45680</v>
      </c>
      <c r="C124" s="34" t="s">
        <v>739</v>
      </c>
      <c r="D124" s="35" t="s">
        <v>393</v>
      </c>
      <c r="E124" s="36" t="s">
        <v>20</v>
      </c>
      <c r="F124" s="35" t="s">
        <v>394</v>
      </c>
      <c r="G124" s="45">
        <v>45685</v>
      </c>
      <c r="H124" s="46">
        <v>61756312</v>
      </c>
      <c r="I124" s="26">
        <v>0</v>
      </c>
      <c r="J124" s="24">
        <v>0</v>
      </c>
      <c r="K124" s="25">
        <v>0</v>
      </c>
      <c r="L124" s="47">
        <f t="shared" si="4"/>
        <v>61756312</v>
      </c>
      <c r="M124" s="45">
        <v>45927</v>
      </c>
      <c r="N124" s="48" t="s">
        <v>395</v>
      </c>
      <c r="O124" s="49" t="s">
        <v>21</v>
      </c>
      <c r="P124" s="50">
        <v>1.2396694214876033E-2</v>
      </c>
      <c r="Q124" s="51" t="s">
        <v>208</v>
      </c>
      <c r="R124" s="51" t="s">
        <v>209</v>
      </c>
    </row>
    <row r="125" spans="2:18" x14ac:dyDescent="0.25">
      <c r="B125" s="44">
        <v>45680</v>
      </c>
      <c r="C125" s="34" t="s">
        <v>740</v>
      </c>
      <c r="D125" s="35" t="s">
        <v>396</v>
      </c>
      <c r="E125" s="36" t="s">
        <v>20</v>
      </c>
      <c r="F125" s="35" t="s">
        <v>397</v>
      </c>
      <c r="G125" s="45">
        <v>45684</v>
      </c>
      <c r="H125" s="46">
        <v>73600000</v>
      </c>
      <c r="I125" s="26">
        <v>0</v>
      </c>
      <c r="J125" s="24">
        <v>0</v>
      </c>
      <c r="K125" s="25">
        <v>0</v>
      </c>
      <c r="L125" s="47">
        <f t="shared" si="4"/>
        <v>73600000</v>
      </c>
      <c r="M125" s="45">
        <v>45926</v>
      </c>
      <c r="N125" s="48" t="s">
        <v>398</v>
      </c>
      <c r="O125" s="49" t="s">
        <v>21</v>
      </c>
      <c r="P125" s="50">
        <v>1.6528925619834711E-2</v>
      </c>
      <c r="Q125" s="51" t="s">
        <v>208</v>
      </c>
      <c r="R125" s="51" t="s">
        <v>209</v>
      </c>
    </row>
    <row r="126" spans="2:18" x14ac:dyDescent="0.25">
      <c r="B126" s="44">
        <v>45680</v>
      </c>
      <c r="C126" s="34" t="s">
        <v>741</v>
      </c>
      <c r="D126" s="35" t="s">
        <v>399</v>
      </c>
      <c r="E126" s="36" t="s">
        <v>20</v>
      </c>
      <c r="F126" s="35" t="s">
        <v>400</v>
      </c>
      <c r="G126" s="45">
        <v>45684</v>
      </c>
      <c r="H126" s="46">
        <v>45421200</v>
      </c>
      <c r="I126" s="26">
        <v>0</v>
      </c>
      <c r="J126" s="24">
        <v>0</v>
      </c>
      <c r="K126" s="25">
        <v>0</v>
      </c>
      <c r="L126" s="47">
        <f t="shared" si="4"/>
        <v>45421200</v>
      </c>
      <c r="M126" s="45">
        <v>45926</v>
      </c>
      <c r="N126" s="48" t="s">
        <v>401</v>
      </c>
      <c r="O126" s="49" t="s">
        <v>21</v>
      </c>
      <c r="P126" s="50">
        <v>1.6528925619834711E-2</v>
      </c>
      <c r="Q126" s="51" t="s">
        <v>208</v>
      </c>
      <c r="R126" s="51" t="s">
        <v>209</v>
      </c>
    </row>
    <row r="127" spans="2:18" x14ac:dyDescent="0.25">
      <c r="B127" s="44">
        <v>45681</v>
      </c>
      <c r="C127" s="34" t="s">
        <v>742</v>
      </c>
      <c r="D127" s="35" t="s">
        <v>402</v>
      </c>
      <c r="E127" s="36" t="s">
        <v>20</v>
      </c>
      <c r="F127" s="35" t="s">
        <v>403</v>
      </c>
      <c r="G127" s="45">
        <v>45684</v>
      </c>
      <c r="H127" s="46">
        <v>68000000</v>
      </c>
      <c r="I127" s="26">
        <v>0</v>
      </c>
      <c r="J127" s="24">
        <v>0</v>
      </c>
      <c r="K127" s="25">
        <v>0</v>
      </c>
      <c r="L127" s="47">
        <f t="shared" si="4"/>
        <v>68000000</v>
      </c>
      <c r="M127" s="45">
        <v>45926</v>
      </c>
      <c r="N127" s="48" t="s">
        <v>404</v>
      </c>
      <c r="O127" s="49" t="s">
        <v>21</v>
      </c>
      <c r="P127" s="50">
        <v>1.6528925619834711E-2</v>
      </c>
      <c r="Q127" s="51" t="s">
        <v>208</v>
      </c>
      <c r="R127" s="51" t="s">
        <v>209</v>
      </c>
    </row>
    <row r="128" spans="2:18" x14ac:dyDescent="0.25">
      <c r="B128" s="44">
        <v>45680</v>
      </c>
      <c r="C128" s="34" t="s">
        <v>743</v>
      </c>
      <c r="D128" s="35" t="s">
        <v>405</v>
      </c>
      <c r="E128" s="36" t="s">
        <v>59</v>
      </c>
      <c r="F128" s="35" t="s">
        <v>406</v>
      </c>
      <c r="G128" s="45">
        <v>45684</v>
      </c>
      <c r="H128" s="46">
        <v>34685280</v>
      </c>
      <c r="I128" s="26">
        <v>0</v>
      </c>
      <c r="J128" s="24">
        <v>0</v>
      </c>
      <c r="K128" s="25">
        <v>0</v>
      </c>
      <c r="L128" s="47">
        <f t="shared" si="4"/>
        <v>34685280</v>
      </c>
      <c r="M128" s="45">
        <v>45926</v>
      </c>
      <c r="N128" s="48" t="s">
        <v>407</v>
      </c>
      <c r="O128" s="49" t="s">
        <v>21</v>
      </c>
      <c r="P128" s="50">
        <v>1.6528925619834711E-2</v>
      </c>
      <c r="Q128" s="51" t="s">
        <v>208</v>
      </c>
      <c r="R128" s="51" t="s">
        <v>209</v>
      </c>
    </row>
    <row r="129" spans="2:18" x14ac:dyDescent="0.25">
      <c r="B129" s="44">
        <v>45679</v>
      </c>
      <c r="C129" s="34" t="s">
        <v>744</v>
      </c>
      <c r="D129" s="35" t="s">
        <v>408</v>
      </c>
      <c r="E129" s="36" t="s">
        <v>20</v>
      </c>
      <c r="F129" s="35" t="s">
        <v>409</v>
      </c>
      <c r="G129" s="45">
        <v>45685</v>
      </c>
      <c r="H129" s="46">
        <v>55331280</v>
      </c>
      <c r="I129" s="26">
        <v>0</v>
      </c>
      <c r="J129" s="24">
        <v>0</v>
      </c>
      <c r="K129" s="25">
        <v>0</v>
      </c>
      <c r="L129" s="47">
        <f t="shared" si="4"/>
        <v>55331280</v>
      </c>
      <c r="M129" s="45">
        <v>45927</v>
      </c>
      <c r="N129" s="48" t="s">
        <v>410</v>
      </c>
      <c r="O129" s="49" t="s">
        <v>21</v>
      </c>
      <c r="P129" s="50">
        <v>1.2396694214876033E-2</v>
      </c>
      <c r="Q129" s="51" t="s">
        <v>172</v>
      </c>
      <c r="R129" s="51" t="s">
        <v>173</v>
      </c>
    </row>
    <row r="130" spans="2:18" x14ac:dyDescent="0.25">
      <c r="B130" s="44">
        <v>45679</v>
      </c>
      <c r="C130" s="34" t="s">
        <v>745</v>
      </c>
      <c r="D130" s="35" t="s">
        <v>411</v>
      </c>
      <c r="E130" s="36" t="s">
        <v>20</v>
      </c>
      <c r="F130" s="35" t="s">
        <v>412</v>
      </c>
      <c r="G130" s="45">
        <v>45681</v>
      </c>
      <c r="H130" s="46">
        <v>106843050</v>
      </c>
      <c r="I130" s="26">
        <v>0</v>
      </c>
      <c r="J130" s="24">
        <v>0</v>
      </c>
      <c r="K130" s="25">
        <v>0</v>
      </c>
      <c r="L130" s="47">
        <f t="shared" si="4"/>
        <v>106843050</v>
      </c>
      <c r="M130" s="45">
        <v>46022</v>
      </c>
      <c r="N130" s="48" t="s">
        <v>413</v>
      </c>
      <c r="O130" s="49" t="s">
        <v>21</v>
      </c>
      <c r="P130" s="50">
        <v>2.0527859237536656E-2</v>
      </c>
      <c r="Q130" s="51" t="s">
        <v>114</v>
      </c>
      <c r="R130" s="51" t="s">
        <v>115</v>
      </c>
    </row>
    <row r="131" spans="2:18" x14ac:dyDescent="0.25">
      <c r="B131" s="44">
        <v>45680</v>
      </c>
      <c r="C131" s="34" t="s">
        <v>746</v>
      </c>
      <c r="D131" s="35" t="s">
        <v>414</v>
      </c>
      <c r="E131" s="36" t="s">
        <v>20</v>
      </c>
      <c r="F131" s="35" t="s">
        <v>415</v>
      </c>
      <c r="G131" s="45">
        <v>45681</v>
      </c>
      <c r="H131" s="46">
        <v>70897497</v>
      </c>
      <c r="I131" s="26">
        <v>0</v>
      </c>
      <c r="J131" s="24">
        <v>0</v>
      </c>
      <c r="K131" s="25">
        <v>0</v>
      </c>
      <c r="L131" s="47">
        <f t="shared" si="4"/>
        <v>70897497</v>
      </c>
      <c r="M131" s="45">
        <v>46014</v>
      </c>
      <c r="N131" s="48" t="s">
        <v>416</v>
      </c>
      <c r="O131" s="49" t="s">
        <v>21</v>
      </c>
      <c r="P131" s="50">
        <v>2.1021021021021023E-2</v>
      </c>
      <c r="Q131" s="51" t="s">
        <v>278</v>
      </c>
      <c r="R131" s="51" t="s">
        <v>279</v>
      </c>
    </row>
    <row r="132" spans="2:18" x14ac:dyDescent="0.25">
      <c r="B132" s="44">
        <v>45680</v>
      </c>
      <c r="C132" s="34" t="s">
        <v>747</v>
      </c>
      <c r="D132" s="35" t="s">
        <v>417</v>
      </c>
      <c r="E132" s="36" t="s">
        <v>20</v>
      </c>
      <c r="F132" s="35" t="s">
        <v>418</v>
      </c>
      <c r="G132" s="45">
        <v>45681</v>
      </c>
      <c r="H132" s="46">
        <v>79549210</v>
      </c>
      <c r="I132" s="26">
        <v>0</v>
      </c>
      <c r="J132" s="24">
        <v>0</v>
      </c>
      <c r="K132" s="25">
        <v>0</v>
      </c>
      <c r="L132" s="47">
        <f t="shared" si="4"/>
        <v>79549210</v>
      </c>
      <c r="M132" s="45">
        <v>45984</v>
      </c>
      <c r="N132" s="48" t="s">
        <v>419</v>
      </c>
      <c r="O132" s="49" t="s">
        <v>21</v>
      </c>
      <c r="P132" s="50">
        <v>2.3102310231023101E-2</v>
      </c>
      <c r="Q132" s="51" t="s">
        <v>278</v>
      </c>
      <c r="R132" s="51" t="s">
        <v>279</v>
      </c>
    </row>
    <row r="133" spans="2:18" x14ac:dyDescent="0.25">
      <c r="B133" s="44">
        <v>45680</v>
      </c>
      <c r="C133" s="34" t="s">
        <v>748</v>
      </c>
      <c r="D133" s="35" t="s">
        <v>420</v>
      </c>
      <c r="E133" s="36" t="s">
        <v>59</v>
      </c>
      <c r="F133" s="35" t="s">
        <v>421</v>
      </c>
      <c r="G133" s="45">
        <v>45691</v>
      </c>
      <c r="H133" s="46">
        <v>12950000</v>
      </c>
      <c r="I133" s="26">
        <v>0</v>
      </c>
      <c r="J133" s="24">
        <v>0</v>
      </c>
      <c r="K133" s="25">
        <v>0</v>
      </c>
      <c r="L133" s="47">
        <f t="shared" si="4"/>
        <v>12950000</v>
      </c>
      <c r="M133" s="45">
        <v>45794</v>
      </c>
      <c r="N133" s="48" t="s">
        <v>422</v>
      </c>
      <c r="O133" s="49" t="s">
        <v>21</v>
      </c>
      <c r="P133" s="50">
        <v>0</v>
      </c>
      <c r="Q133" s="51" t="s">
        <v>127</v>
      </c>
      <c r="R133" s="51" t="s">
        <v>128</v>
      </c>
    </row>
    <row r="134" spans="2:18" x14ac:dyDescent="0.25">
      <c r="B134" s="44">
        <v>45684</v>
      </c>
      <c r="C134" s="34" t="s">
        <v>749</v>
      </c>
      <c r="D134" s="35" t="s">
        <v>423</v>
      </c>
      <c r="E134" s="36" t="s">
        <v>20</v>
      </c>
      <c r="F134" s="35" t="s">
        <v>424</v>
      </c>
      <c r="G134" s="45">
        <v>45686</v>
      </c>
      <c r="H134" s="46">
        <v>42685605</v>
      </c>
      <c r="I134" s="26">
        <v>0</v>
      </c>
      <c r="J134" s="24">
        <v>0</v>
      </c>
      <c r="K134" s="25">
        <v>0</v>
      </c>
      <c r="L134" s="47">
        <f t="shared" si="4"/>
        <v>42685605</v>
      </c>
      <c r="M134" s="45">
        <v>45836</v>
      </c>
      <c r="N134" s="48" t="s">
        <v>425</v>
      </c>
      <c r="O134" s="49" t="s">
        <v>21</v>
      </c>
      <c r="P134" s="50">
        <v>1.3333333333333334E-2</v>
      </c>
      <c r="Q134" s="51" t="s">
        <v>28</v>
      </c>
      <c r="R134" s="51" t="s">
        <v>29</v>
      </c>
    </row>
    <row r="135" spans="2:18" x14ac:dyDescent="0.25">
      <c r="B135" s="44">
        <v>45681</v>
      </c>
      <c r="C135" s="34" t="s">
        <v>750</v>
      </c>
      <c r="D135" s="35" t="s">
        <v>426</v>
      </c>
      <c r="E135" s="36" t="s">
        <v>20</v>
      </c>
      <c r="F135" s="35" t="s">
        <v>427</v>
      </c>
      <c r="G135" s="45">
        <v>45684</v>
      </c>
      <c r="H135" s="46">
        <v>39898395</v>
      </c>
      <c r="I135" s="26">
        <v>0</v>
      </c>
      <c r="J135" s="24">
        <v>0</v>
      </c>
      <c r="K135" s="25">
        <v>0</v>
      </c>
      <c r="L135" s="47">
        <f t="shared" si="4"/>
        <v>39898395</v>
      </c>
      <c r="M135" s="45">
        <v>45834</v>
      </c>
      <c r="N135" s="48" t="s">
        <v>428</v>
      </c>
      <c r="O135" s="49" t="s">
        <v>21</v>
      </c>
      <c r="P135" s="50">
        <v>2.6666666666666668E-2</v>
      </c>
      <c r="Q135" s="51" t="s">
        <v>28</v>
      </c>
      <c r="R135" s="51" t="s">
        <v>29</v>
      </c>
    </row>
    <row r="136" spans="2:18" x14ac:dyDescent="0.25">
      <c r="B136" s="44">
        <v>45680</v>
      </c>
      <c r="C136" s="34" t="s">
        <v>751</v>
      </c>
      <c r="D136" s="35" t="s">
        <v>429</v>
      </c>
      <c r="E136" s="36" t="s">
        <v>20</v>
      </c>
      <c r="F136" s="35" t="s">
        <v>430</v>
      </c>
      <c r="G136" s="45">
        <v>45681</v>
      </c>
      <c r="H136" s="46">
        <v>136263600</v>
      </c>
      <c r="I136" s="26">
        <v>0</v>
      </c>
      <c r="J136" s="24">
        <v>0</v>
      </c>
      <c r="K136" s="25">
        <v>0</v>
      </c>
      <c r="L136" s="47">
        <f t="shared" si="4"/>
        <v>136263600</v>
      </c>
      <c r="M136" s="45">
        <v>46014</v>
      </c>
      <c r="N136" s="48" t="s">
        <v>431</v>
      </c>
      <c r="O136" s="49" t="s">
        <v>21</v>
      </c>
      <c r="P136" s="50">
        <v>2.1021021021021023E-2</v>
      </c>
      <c r="Q136" s="51" t="s">
        <v>278</v>
      </c>
      <c r="R136" s="51" t="s">
        <v>279</v>
      </c>
    </row>
    <row r="137" spans="2:18" x14ac:dyDescent="0.25">
      <c r="B137" s="44">
        <v>45681</v>
      </c>
      <c r="C137" s="34" t="s">
        <v>752</v>
      </c>
      <c r="D137" s="35" t="s">
        <v>432</v>
      </c>
      <c r="E137" s="36" t="s">
        <v>20</v>
      </c>
      <c r="F137" s="35" t="s">
        <v>433</v>
      </c>
      <c r="G137" s="45">
        <v>45681</v>
      </c>
      <c r="H137" s="46">
        <v>66000000</v>
      </c>
      <c r="I137" s="26">
        <v>0</v>
      </c>
      <c r="J137" s="24">
        <v>0</v>
      </c>
      <c r="K137" s="25">
        <v>0</v>
      </c>
      <c r="L137" s="47">
        <f t="shared" si="4"/>
        <v>66000000</v>
      </c>
      <c r="M137" s="45">
        <v>46014</v>
      </c>
      <c r="N137" s="48" t="s">
        <v>434</v>
      </c>
      <c r="O137" s="49" t="s">
        <v>21</v>
      </c>
      <c r="P137" s="50">
        <v>2.1021021021021023E-2</v>
      </c>
      <c r="Q137" s="51" t="s">
        <v>435</v>
      </c>
      <c r="R137" s="51" t="s">
        <v>436</v>
      </c>
    </row>
    <row r="138" spans="2:18" x14ac:dyDescent="0.25">
      <c r="B138" s="44">
        <v>45680</v>
      </c>
      <c r="C138" s="34" t="s">
        <v>753</v>
      </c>
      <c r="D138" s="35" t="s">
        <v>437</v>
      </c>
      <c r="E138" s="36" t="s">
        <v>20</v>
      </c>
      <c r="F138" s="35" t="s">
        <v>438</v>
      </c>
      <c r="G138" s="45">
        <v>45684</v>
      </c>
      <c r="H138" s="46">
        <v>34024608</v>
      </c>
      <c r="I138" s="26">
        <v>0</v>
      </c>
      <c r="J138" s="24">
        <v>0</v>
      </c>
      <c r="K138" s="25">
        <v>0</v>
      </c>
      <c r="L138" s="47">
        <f t="shared" si="4"/>
        <v>34024608</v>
      </c>
      <c r="M138" s="45">
        <v>45844</v>
      </c>
      <c r="N138" s="48" t="s">
        <v>439</v>
      </c>
      <c r="O138" s="49" t="s">
        <v>21</v>
      </c>
      <c r="P138" s="50">
        <v>2.5000000000000001E-2</v>
      </c>
      <c r="Q138" s="51" t="s">
        <v>119</v>
      </c>
      <c r="R138" s="51" t="s">
        <v>120</v>
      </c>
    </row>
    <row r="139" spans="2:18" x14ac:dyDescent="0.25">
      <c r="B139" s="44">
        <v>45680</v>
      </c>
      <c r="C139" s="34" t="s">
        <v>754</v>
      </c>
      <c r="D139" s="35" t="s">
        <v>440</v>
      </c>
      <c r="E139" s="36" t="s">
        <v>20</v>
      </c>
      <c r="F139" s="35" t="s">
        <v>441</v>
      </c>
      <c r="G139" s="45">
        <v>45681</v>
      </c>
      <c r="H139" s="46">
        <v>94971600</v>
      </c>
      <c r="I139" s="26">
        <v>0</v>
      </c>
      <c r="J139" s="24">
        <v>0</v>
      </c>
      <c r="K139" s="25">
        <v>0</v>
      </c>
      <c r="L139" s="47">
        <f t="shared" si="4"/>
        <v>94971600</v>
      </c>
      <c r="M139" s="45">
        <v>46022</v>
      </c>
      <c r="N139" s="48" t="s">
        <v>442</v>
      </c>
      <c r="O139" s="49" t="s">
        <v>21</v>
      </c>
      <c r="P139" s="50">
        <v>2.0527859237536656E-2</v>
      </c>
      <c r="Q139" s="51" t="s">
        <v>114</v>
      </c>
      <c r="R139" s="51" t="s">
        <v>115</v>
      </c>
    </row>
    <row r="140" spans="2:18" x14ac:dyDescent="0.25">
      <c r="B140" s="44">
        <v>45681</v>
      </c>
      <c r="C140" s="34" t="s">
        <v>755</v>
      </c>
      <c r="D140" s="35" t="s">
        <v>443</v>
      </c>
      <c r="E140" s="36" t="s">
        <v>20</v>
      </c>
      <c r="F140" s="35" t="s">
        <v>444</v>
      </c>
      <c r="G140" s="45">
        <v>45684</v>
      </c>
      <c r="H140" s="46">
        <v>107875350</v>
      </c>
      <c r="I140" s="26">
        <v>0</v>
      </c>
      <c r="J140" s="24">
        <v>0</v>
      </c>
      <c r="K140" s="25">
        <v>0</v>
      </c>
      <c r="L140" s="47">
        <f t="shared" si="4"/>
        <v>107875350</v>
      </c>
      <c r="M140" s="45">
        <v>46017</v>
      </c>
      <c r="N140" s="48" t="s">
        <v>445</v>
      </c>
      <c r="O140" s="49" t="s">
        <v>21</v>
      </c>
      <c r="P140" s="50">
        <v>1.2012012012012012E-2</v>
      </c>
      <c r="Q140" s="51" t="s">
        <v>446</v>
      </c>
      <c r="R140" s="51" t="s">
        <v>447</v>
      </c>
    </row>
    <row r="141" spans="2:18" x14ac:dyDescent="0.25">
      <c r="B141" s="44">
        <v>45681</v>
      </c>
      <c r="C141" s="34" t="s">
        <v>756</v>
      </c>
      <c r="D141" s="35" t="s">
        <v>448</v>
      </c>
      <c r="E141" s="36" t="s">
        <v>20</v>
      </c>
      <c r="F141" s="35" t="s">
        <v>449</v>
      </c>
      <c r="G141" s="45">
        <v>45684</v>
      </c>
      <c r="H141" s="46">
        <v>49550400</v>
      </c>
      <c r="I141" s="26">
        <v>0</v>
      </c>
      <c r="J141" s="24">
        <v>0</v>
      </c>
      <c r="K141" s="25">
        <v>0</v>
      </c>
      <c r="L141" s="47">
        <f t="shared" si="4"/>
        <v>49550400</v>
      </c>
      <c r="M141" s="45">
        <v>45864</v>
      </c>
      <c r="N141" s="48" t="s">
        <v>450</v>
      </c>
      <c r="O141" s="49" t="s">
        <v>21</v>
      </c>
      <c r="P141" s="50">
        <v>2.2222222222222223E-2</v>
      </c>
      <c r="Q141" s="51" t="s">
        <v>28</v>
      </c>
      <c r="R141" s="51" t="s">
        <v>29</v>
      </c>
    </row>
    <row r="142" spans="2:18" x14ac:dyDescent="0.25">
      <c r="B142" s="44">
        <v>45680</v>
      </c>
      <c r="C142" s="34" t="s">
        <v>757</v>
      </c>
      <c r="D142" s="35" t="s">
        <v>451</v>
      </c>
      <c r="E142" s="36" t="s">
        <v>20</v>
      </c>
      <c r="F142" s="35" t="s">
        <v>452</v>
      </c>
      <c r="G142" s="45">
        <v>45684</v>
      </c>
      <c r="H142" s="46">
        <v>60286320</v>
      </c>
      <c r="I142" s="26">
        <v>0</v>
      </c>
      <c r="J142" s="24">
        <v>0</v>
      </c>
      <c r="K142" s="25">
        <v>0</v>
      </c>
      <c r="L142" s="47">
        <f t="shared" ref="L142:L199" si="5">H142+J142-K142</f>
        <v>60286320</v>
      </c>
      <c r="M142" s="45">
        <v>45926</v>
      </c>
      <c r="N142" s="48" t="s">
        <v>453</v>
      </c>
      <c r="O142" s="49" t="s">
        <v>21</v>
      </c>
      <c r="P142" s="50">
        <v>1.6528925619834711E-2</v>
      </c>
      <c r="Q142" s="51" t="s">
        <v>446</v>
      </c>
      <c r="R142" s="51" t="s">
        <v>447</v>
      </c>
    </row>
    <row r="143" spans="2:18" x14ac:dyDescent="0.25">
      <c r="B143" s="44">
        <v>45680</v>
      </c>
      <c r="C143" s="34" t="s">
        <v>758</v>
      </c>
      <c r="D143" s="35" t="s">
        <v>454</v>
      </c>
      <c r="E143" s="36" t="s">
        <v>20</v>
      </c>
      <c r="F143" s="35" t="s">
        <v>455</v>
      </c>
      <c r="G143" s="45">
        <v>45681</v>
      </c>
      <c r="H143" s="46">
        <v>91706946</v>
      </c>
      <c r="I143" s="26">
        <v>0</v>
      </c>
      <c r="J143" s="24">
        <v>0</v>
      </c>
      <c r="K143" s="25">
        <v>0</v>
      </c>
      <c r="L143" s="47">
        <f t="shared" si="5"/>
        <v>91706946</v>
      </c>
      <c r="M143" s="45">
        <v>46022</v>
      </c>
      <c r="N143" s="48" t="s">
        <v>456</v>
      </c>
      <c r="O143" s="49" t="s">
        <v>21</v>
      </c>
      <c r="P143" s="50">
        <v>2.0527859237536656E-2</v>
      </c>
      <c r="Q143" s="51" t="s">
        <v>114</v>
      </c>
      <c r="R143" s="51" t="s">
        <v>115</v>
      </c>
    </row>
    <row r="144" spans="2:18" x14ac:dyDescent="0.25">
      <c r="B144" s="44">
        <v>45684</v>
      </c>
      <c r="C144" s="34" t="s">
        <v>759</v>
      </c>
      <c r="D144" s="35" t="s">
        <v>457</v>
      </c>
      <c r="E144" s="36" t="s">
        <v>20</v>
      </c>
      <c r="F144" s="35" t="s">
        <v>458</v>
      </c>
      <c r="G144" s="45">
        <v>45686</v>
      </c>
      <c r="H144" s="46">
        <v>60000000</v>
      </c>
      <c r="I144" s="26">
        <v>0</v>
      </c>
      <c r="J144" s="24">
        <v>0</v>
      </c>
      <c r="K144" s="25">
        <v>0</v>
      </c>
      <c r="L144" s="47">
        <f t="shared" si="5"/>
        <v>60000000</v>
      </c>
      <c r="M144" s="45">
        <v>45866</v>
      </c>
      <c r="N144" s="48" t="s">
        <v>459</v>
      </c>
      <c r="O144" s="49" t="s">
        <v>21</v>
      </c>
      <c r="P144" s="50">
        <v>1.1111111111111112E-2</v>
      </c>
      <c r="Q144" s="51" t="s">
        <v>446</v>
      </c>
      <c r="R144" s="51" t="s">
        <v>447</v>
      </c>
    </row>
    <row r="145" spans="2:18" x14ac:dyDescent="0.25">
      <c r="B145" s="44">
        <v>45681</v>
      </c>
      <c r="C145" s="34" t="s">
        <v>760</v>
      </c>
      <c r="D145" s="35" t="s">
        <v>460</v>
      </c>
      <c r="E145" s="36" t="s">
        <v>20</v>
      </c>
      <c r="F145" s="35" t="s">
        <v>461</v>
      </c>
      <c r="G145" s="45">
        <v>45684</v>
      </c>
      <c r="H145" s="46">
        <v>45421200</v>
      </c>
      <c r="I145" s="26">
        <v>0</v>
      </c>
      <c r="J145" s="24">
        <v>0</v>
      </c>
      <c r="K145" s="25">
        <v>0</v>
      </c>
      <c r="L145" s="47">
        <f t="shared" si="5"/>
        <v>45421200</v>
      </c>
      <c r="M145" s="45">
        <v>45926</v>
      </c>
      <c r="N145" s="48" t="s">
        <v>462</v>
      </c>
      <c r="O145" s="49" t="s">
        <v>21</v>
      </c>
      <c r="P145" s="50">
        <v>1.6528925619834711E-2</v>
      </c>
      <c r="Q145" s="51" t="s">
        <v>203</v>
      </c>
      <c r="R145" s="51" t="s">
        <v>204</v>
      </c>
    </row>
    <row r="146" spans="2:18" x14ac:dyDescent="0.25">
      <c r="B146" s="44">
        <v>45687</v>
      </c>
      <c r="C146" s="34" t="s">
        <v>761</v>
      </c>
      <c r="D146" s="35" t="s">
        <v>463</v>
      </c>
      <c r="E146" s="36" t="s">
        <v>20</v>
      </c>
      <c r="F146" s="35" t="s">
        <v>464</v>
      </c>
      <c r="G146" s="45">
        <v>45691</v>
      </c>
      <c r="H146" s="46">
        <v>87238967</v>
      </c>
      <c r="I146" s="26">
        <v>0</v>
      </c>
      <c r="J146" s="24">
        <v>0</v>
      </c>
      <c r="K146" s="25">
        <v>0</v>
      </c>
      <c r="L146" s="47">
        <f t="shared" si="5"/>
        <v>87238967</v>
      </c>
      <c r="M146" s="45">
        <v>46022</v>
      </c>
      <c r="N146" s="48" t="s">
        <v>465</v>
      </c>
      <c r="O146" s="49" t="s">
        <v>21</v>
      </c>
      <c r="P146" s="50">
        <v>0</v>
      </c>
      <c r="Q146" s="51" t="s">
        <v>278</v>
      </c>
      <c r="R146" s="51" t="s">
        <v>279</v>
      </c>
    </row>
    <row r="147" spans="2:18" x14ac:dyDescent="0.25">
      <c r="B147" s="44">
        <v>45684</v>
      </c>
      <c r="C147" s="34" t="s">
        <v>762</v>
      </c>
      <c r="D147" s="35" t="s">
        <v>466</v>
      </c>
      <c r="E147" s="36" t="s">
        <v>20</v>
      </c>
      <c r="F147" s="35" t="s">
        <v>467</v>
      </c>
      <c r="G147" s="45">
        <v>45684</v>
      </c>
      <c r="H147" s="46">
        <v>87776469</v>
      </c>
      <c r="I147" s="26">
        <v>0</v>
      </c>
      <c r="J147" s="24">
        <v>0</v>
      </c>
      <c r="K147" s="25">
        <v>0</v>
      </c>
      <c r="L147" s="47">
        <f t="shared" si="5"/>
        <v>87776469</v>
      </c>
      <c r="M147" s="45">
        <v>46017</v>
      </c>
      <c r="N147" s="48" t="s">
        <v>468</v>
      </c>
      <c r="O147" s="49" t="s">
        <v>21</v>
      </c>
      <c r="P147" s="50">
        <v>1.2012012012012012E-2</v>
      </c>
      <c r="Q147" s="51" t="s">
        <v>28</v>
      </c>
      <c r="R147" s="51" t="s">
        <v>29</v>
      </c>
    </row>
    <row r="148" spans="2:18" x14ac:dyDescent="0.25">
      <c r="B148" s="44">
        <v>45681</v>
      </c>
      <c r="C148" s="34" t="s">
        <v>763</v>
      </c>
      <c r="D148" s="35" t="s">
        <v>469</v>
      </c>
      <c r="E148" s="36" t="s">
        <v>20</v>
      </c>
      <c r="F148" s="35" t="s">
        <v>470</v>
      </c>
      <c r="G148" s="45">
        <v>45684</v>
      </c>
      <c r="H148" s="46">
        <v>65034900</v>
      </c>
      <c r="I148" s="26">
        <v>0</v>
      </c>
      <c r="J148" s="24">
        <v>0</v>
      </c>
      <c r="K148" s="25">
        <v>0</v>
      </c>
      <c r="L148" s="47">
        <f t="shared" si="5"/>
        <v>65034900</v>
      </c>
      <c r="M148" s="45">
        <v>45864</v>
      </c>
      <c r="N148" s="48" t="s">
        <v>471</v>
      </c>
      <c r="O148" s="49" t="s">
        <v>21</v>
      </c>
      <c r="P148" s="50">
        <v>2.2222222222222223E-2</v>
      </c>
      <c r="Q148" s="51" t="s">
        <v>203</v>
      </c>
      <c r="R148" s="51" t="s">
        <v>204</v>
      </c>
    </row>
    <row r="149" spans="2:18" x14ac:dyDescent="0.25">
      <c r="B149" s="44">
        <v>45681</v>
      </c>
      <c r="C149" s="34" t="s">
        <v>764</v>
      </c>
      <c r="D149" s="35" t="s">
        <v>472</v>
      </c>
      <c r="E149" s="36" t="s">
        <v>20</v>
      </c>
      <c r="F149" s="35" t="s">
        <v>473</v>
      </c>
      <c r="G149" s="45">
        <v>45687</v>
      </c>
      <c r="H149" s="46">
        <v>70897497</v>
      </c>
      <c r="I149" s="26">
        <v>0</v>
      </c>
      <c r="J149" s="24">
        <v>0</v>
      </c>
      <c r="K149" s="25">
        <v>0</v>
      </c>
      <c r="L149" s="47">
        <f t="shared" si="5"/>
        <v>70897497</v>
      </c>
      <c r="M149" s="45">
        <v>46020</v>
      </c>
      <c r="N149" s="48" t="s">
        <v>474</v>
      </c>
      <c r="O149" s="49" t="s">
        <v>21</v>
      </c>
      <c r="P149" s="50">
        <v>3.003003003003003E-3</v>
      </c>
      <c r="Q149" s="51" t="s">
        <v>475</v>
      </c>
      <c r="R149" s="51" t="s">
        <v>476</v>
      </c>
    </row>
    <row r="150" spans="2:18" x14ac:dyDescent="0.25">
      <c r="B150" s="44">
        <v>45681</v>
      </c>
      <c r="C150" s="34" t="s">
        <v>765</v>
      </c>
      <c r="D150" s="35" t="s">
        <v>477</v>
      </c>
      <c r="E150" s="36" t="s">
        <v>20</v>
      </c>
      <c r="F150" s="35" t="s">
        <v>478</v>
      </c>
      <c r="G150" s="45">
        <v>45691</v>
      </c>
      <c r="H150" s="46">
        <v>64560042</v>
      </c>
      <c r="I150" s="26">
        <v>0</v>
      </c>
      <c r="J150" s="24">
        <v>0</v>
      </c>
      <c r="K150" s="25">
        <v>0</v>
      </c>
      <c r="L150" s="47">
        <f t="shared" si="5"/>
        <v>64560042</v>
      </c>
      <c r="M150" s="45">
        <v>46022</v>
      </c>
      <c r="N150" s="48" t="s">
        <v>479</v>
      </c>
      <c r="O150" s="49" t="s">
        <v>21</v>
      </c>
      <c r="P150" s="50">
        <v>0</v>
      </c>
      <c r="Q150" s="51" t="s">
        <v>77</v>
      </c>
      <c r="R150" s="51" t="s">
        <v>78</v>
      </c>
    </row>
    <row r="151" spans="2:18" x14ac:dyDescent="0.25">
      <c r="B151" s="44">
        <v>45681</v>
      </c>
      <c r="C151" s="34" t="s">
        <v>766</v>
      </c>
      <c r="D151" s="35" t="s">
        <v>480</v>
      </c>
      <c r="E151" s="36" t="s">
        <v>20</v>
      </c>
      <c r="F151" s="35" t="s">
        <v>481</v>
      </c>
      <c r="G151" s="45">
        <v>45684</v>
      </c>
      <c r="H151" s="46">
        <v>69680250</v>
      </c>
      <c r="I151" s="26">
        <v>0</v>
      </c>
      <c r="J151" s="24">
        <v>0</v>
      </c>
      <c r="K151" s="25">
        <v>0</v>
      </c>
      <c r="L151" s="47">
        <f t="shared" si="5"/>
        <v>69680250</v>
      </c>
      <c r="M151" s="45">
        <v>45956</v>
      </c>
      <c r="N151" s="48" t="s">
        <v>482</v>
      </c>
      <c r="O151" s="49" t="s">
        <v>21</v>
      </c>
      <c r="P151" s="50">
        <v>1.4705882352941176E-2</v>
      </c>
      <c r="Q151" s="51" t="s">
        <v>278</v>
      </c>
      <c r="R151" s="51" t="s">
        <v>279</v>
      </c>
    </row>
    <row r="152" spans="2:18" x14ac:dyDescent="0.25">
      <c r="B152" s="44">
        <v>45684</v>
      </c>
      <c r="C152" s="34" t="s">
        <v>767</v>
      </c>
      <c r="D152" s="35" t="s">
        <v>483</v>
      </c>
      <c r="E152" s="36" t="s">
        <v>20</v>
      </c>
      <c r="F152" s="35" t="s">
        <v>484</v>
      </c>
      <c r="G152" s="45">
        <v>45685</v>
      </c>
      <c r="H152" s="46">
        <v>47692260</v>
      </c>
      <c r="I152" s="26">
        <v>0</v>
      </c>
      <c r="J152" s="24">
        <v>0</v>
      </c>
      <c r="K152" s="25">
        <v>0</v>
      </c>
      <c r="L152" s="47">
        <f t="shared" si="5"/>
        <v>47692260</v>
      </c>
      <c r="M152" s="45">
        <v>45865</v>
      </c>
      <c r="N152" s="48" t="s">
        <v>485</v>
      </c>
      <c r="O152" s="49" t="s">
        <v>21</v>
      </c>
      <c r="P152" s="50">
        <v>1.6666666666666666E-2</v>
      </c>
      <c r="Q152" s="51" t="s">
        <v>486</v>
      </c>
      <c r="R152" s="51" t="s">
        <v>487</v>
      </c>
    </row>
    <row r="153" spans="2:18" x14ac:dyDescent="0.25">
      <c r="B153" s="44">
        <v>45681</v>
      </c>
      <c r="C153" s="34" t="s">
        <v>768</v>
      </c>
      <c r="D153" s="35" t="s">
        <v>488</v>
      </c>
      <c r="E153" s="36" t="s">
        <v>20</v>
      </c>
      <c r="F153" s="35" t="s">
        <v>489</v>
      </c>
      <c r="G153" s="45">
        <v>45684</v>
      </c>
      <c r="H153" s="46">
        <v>80500000</v>
      </c>
      <c r="I153" s="26">
        <v>0</v>
      </c>
      <c r="J153" s="24">
        <v>0</v>
      </c>
      <c r="K153" s="25">
        <v>0</v>
      </c>
      <c r="L153" s="47">
        <f t="shared" si="5"/>
        <v>80500000</v>
      </c>
      <c r="M153" s="45">
        <v>46022</v>
      </c>
      <c r="N153" s="48" t="s">
        <v>490</v>
      </c>
      <c r="O153" s="49" t="s">
        <v>21</v>
      </c>
      <c r="P153" s="50">
        <v>1.1834319526627219E-2</v>
      </c>
      <c r="Q153" s="51" t="s">
        <v>114</v>
      </c>
      <c r="R153" s="51" t="s">
        <v>115</v>
      </c>
    </row>
    <row r="154" spans="2:18" x14ac:dyDescent="0.25">
      <c r="B154" s="44">
        <v>45684</v>
      </c>
      <c r="C154" s="34" t="s">
        <v>769</v>
      </c>
      <c r="D154" s="35" t="s">
        <v>491</v>
      </c>
      <c r="E154" s="36" t="s">
        <v>20</v>
      </c>
      <c r="F154" s="35" t="s">
        <v>492</v>
      </c>
      <c r="G154" s="45">
        <v>45685</v>
      </c>
      <c r="H154" s="46">
        <v>16568415</v>
      </c>
      <c r="I154" s="26">
        <v>0</v>
      </c>
      <c r="J154" s="24">
        <v>0</v>
      </c>
      <c r="K154" s="25">
        <v>0</v>
      </c>
      <c r="L154" s="47">
        <f t="shared" si="5"/>
        <v>16568415</v>
      </c>
      <c r="M154" s="45">
        <v>45774</v>
      </c>
      <c r="N154" s="48" t="s">
        <v>493</v>
      </c>
      <c r="O154" s="49" t="s">
        <v>21</v>
      </c>
      <c r="P154" s="50">
        <v>3.3707865168539325E-2</v>
      </c>
      <c r="Q154" s="51" t="s">
        <v>33</v>
      </c>
      <c r="R154" s="51" t="s">
        <v>494</v>
      </c>
    </row>
    <row r="155" spans="2:18" x14ac:dyDescent="0.25">
      <c r="B155" s="44">
        <v>45684</v>
      </c>
      <c r="C155" s="34" t="s">
        <v>770</v>
      </c>
      <c r="D155" s="35" t="s">
        <v>495</v>
      </c>
      <c r="E155" s="36" t="s">
        <v>20</v>
      </c>
      <c r="F155" s="35" t="s">
        <v>496</v>
      </c>
      <c r="G155" s="45">
        <v>45686</v>
      </c>
      <c r="H155" s="46">
        <v>83526671</v>
      </c>
      <c r="I155" s="26">
        <v>0</v>
      </c>
      <c r="J155" s="24">
        <v>0</v>
      </c>
      <c r="K155" s="25">
        <v>0</v>
      </c>
      <c r="L155" s="47">
        <f t="shared" si="5"/>
        <v>83526671</v>
      </c>
      <c r="M155" s="45">
        <v>46004</v>
      </c>
      <c r="N155" s="48" t="s">
        <v>497</v>
      </c>
      <c r="O155" s="49" t="s">
        <v>21</v>
      </c>
      <c r="P155" s="50">
        <v>6.2893081761006293E-3</v>
      </c>
      <c r="Q155" s="51" t="s">
        <v>278</v>
      </c>
      <c r="R155" s="51" t="s">
        <v>279</v>
      </c>
    </row>
    <row r="156" spans="2:18" x14ac:dyDescent="0.25">
      <c r="B156" s="44">
        <v>45684</v>
      </c>
      <c r="C156" s="34" t="s">
        <v>771</v>
      </c>
      <c r="D156" s="35" t="s">
        <v>498</v>
      </c>
      <c r="E156" s="36" t="s">
        <v>20</v>
      </c>
      <c r="F156" s="35" t="s">
        <v>499</v>
      </c>
      <c r="G156" s="45">
        <v>45691</v>
      </c>
      <c r="H156" s="46">
        <v>123876000</v>
      </c>
      <c r="I156" s="26">
        <v>0</v>
      </c>
      <c r="J156" s="24">
        <v>0</v>
      </c>
      <c r="K156" s="25">
        <v>0</v>
      </c>
      <c r="L156" s="47">
        <f t="shared" si="5"/>
        <v>123876000</v>
      </c>
      <c r="M156" s="45">
        <v>45993</v>
      </c>
      <c r="N156" s="48" t="s">
        <v>500</v>
      </c>
      <c r="O156" s="49" t="s">
        <v>21</v>
      </c>
      <c r="P156" s="50">
        <v>0</v>
      </c>
      <c r="Q156" s="51" t="s">
        <v>475</v>
      </c>
      <c r="R156" s="51" t="s">
        <v>476</v>
      </c>
    </row>
    <row r="157" spans="2:18" x14ac:dyDescent="0.25">
      <c r="B157" s="44">
        <v>45684</v>
      </c>
      <c r="C157" s="34" t="s">
        <v>772</v>
      </c>
      <c r="D157" s="35" t="s">
        <v>501</v>
      </c>
      <c r="E157" s="36" t="s">
        <v>20</v>
      </c>
      <c r="F157" s="54" t="s">
        <v>502</v>
      </c>
      <c r="G157" s="45">
        <v>45685</v>
      </c>
      <c r="H157" s="46">
        <v>70897497</v>
      </c>
      <c r="I157" s="26">
        <v>0</v>
      </c>
      <c r="J157" s="24">
        <v>0</v>
      </c>
      <c r="K157" s="25">
        <v>0</v>
      </c>
      <c r="L157" s="47">
        <f t="shared" si="5"/>
        <v>70897497</v>
      </c>
      <c r="M157" s="45">
        <v>46018</v>
      </c>
      <c r="N157" s="48" t="s">
        <v>503</v>
      </c>
      <c r="O157" s="49" t="s">
        <v>21</v>
      </c>
      <c r="P157" s="50">
        <v>9.0090090090090089E-3</v>
      </c>
      <c r="Q157" s="51" t="s">
        <v>278</v>
      </c>
      <c r="R157" s="51" t="s">
        <v>279</v>
      </c>
    </row>
    <row r="158" spans="2:18" x14ac:dyDescent="0.25">
      <c r="B158" s="44">
        <v>45684</v>
      </c>
      <c r="C158" s="34" t="s">
        <v>773</v>
      </c>
      <c r="D158" s="35" t="s">
        <v>504</v>
      </c>
      <c r="E158" s="36" t="s">
        <v>59</v>
      </c>
      <c r="F158" s="35" t="s">
        <v>505</v>
      </c>
      <c r="G158" s="45">
        <v>45686</v>
      </c>
      <c r="H158" s="46">
        <v>21678300</v>
      </c>
      <c r="I158" s="26">
        <v>0</v>
      </c>
      <c r="J158" s="24">
        <v>0</v>
      </c>
      <c r="K158" s="25">
        <v>0</v>
      </c>
      <c r="L158" s="47">
        <f t="shared" si="5"/>
        <v>21678300</v>
      </c>
      <c r="M158" s="45">
        <v>45866</v>
      </c>
      <c r="N158" s="48" t="s">
        <v>506</v>
      </c>
      <c r="O158" s="49" t="s">
        <v>21</v>
      </c>
      <c r="P158" s="50">
        <v>1.1111111111111112E-2</v>
      </c>
      <c r="Q158" s="51" t="s">
        <v>33</v>
      </c>
      <c r="R158" s="51" t="s">
        <v>34</v>
      </c>
    </row>
    <row r="159" spans="2:18" x14ac:dyDescent="0.25">
      <c r="B159" s="44">
        <v>45684</v>
      </c>
      <c r="C159" s="34" t="s">
        <v>774</v>
      </c>
      <c r="D159" s="35" t="s">
        <v>507</v>
      </c>
      <c r="E159" s="36" t="s">
        <v>20</v>
      </c>
      <c r="F159" s="54" t="s">
        <v>508</v>
      </c>
      <c r="G159" s="45">
        <v>45685</v>
      </c>
      <c r="H159" s="46">
        <v>22400000</v>
      </c>
      <c r="I159" s="26">
        <v>0</v>
      </c>
      <c r="J159" s="24">
        <v>0</v>
      </c>
      <c r="K159" s="25">
        <v>0</v>
      </c>
      <c r="L159" s="47">
        <f t="shared" si="5"/>
        <v>22400000</v>
      </c>
      <c r="M159" s="45">
        <v>45804</v>
      </c>
      <c r="N159" s="48" t="s">
        <v>509</v>
      </c>
      <c r="O159" s="49" t="s">
        <v>21</v>
      </c>
      <c r="P159" s="50">
        <v>2.5210084033613446E-2</v>
      </c>
      <c r="Q159" s="51" t="s">
        <v>33</v>
      </c>
      <c r="R159" s="51" t="s">
        <v>494</v>
      </c>
    </row>
    <row r="160" spans="2:18" x14ac:dyDescent="0.25">
      <c r="B160" s="44">
        <v>45687</v>
      </c>
      <c r="C160" s="34" t="s">
        <v>775</v>
      </c>
      <c r="D160" s="35" t="s">
        <v>510</v>
      </c>
      <c r="E160" s="36" t="s">
        <v>20</v>
      </c>
      <c r="F160" s="35" t="s">
        <v>511</v>
      </c>
      <c r="G160" s="45">
        <v>45691</v>
      </c>
      <c r="H160" s="46">
        <v>87776469</v>
      </c>
      <c r="I160" s="26">
        <v>0</v>
      </c>
      <c r="J160" s="24">
        <v>0</v>
      </c>
      <c r="K160" s="25">
        <v>0</v>
      </c>
      <c r="L160" s="47">
        <f t="shared" si="5"/>
        <v>87776469</v>
      </c>
      <c r="M160" s="45">
        <v>46022</v>
      </c>
      <c r="N160" s="48" t="s">
        <v>512</v>
      </c>
      <c r="O160" s="49" t="s">
        <v>21</v>
      </c>
      <c r="P160" s="50">
        <v>0</v>
      </c>
      <c r="Q160" s="51" t="s">
        <v>28</v>
      </c>
      <c r="R160" s="51" t="s">
        <v>29</v>
      </c>
    </row>
    <row r="161" spans="2:18" x14ac:dyDescent="0.25">
      <c r="B161" s="44">
        <v>45685</v>
      </c>
      <c r="C161" s="34" t="s">
        <v>776</v>
      </c>
      <c r="D161" s="35" t="s">
        <v>513</v>
      </c>
      <c r="E161" s="36" t="s">
        <v>20</v>
      </c>
      <c r="F161" s="35" t="s">
        <v>514</v>
      </c>
      <c r="G161" s="45">
        <v>45691</v>
      </c>
      <c r="H161" s="46">
        <v>105263631</v>
      </c>
      <c r="I161" s="26">
        <v>0</v>
      </c>
      <c r="J161" s="24">
        <v>0</v>
      </c>
      <c r="K161" s="25">
        <v>0</v>
      </c>
      <c r="L161" s="47">
        <f t="shared" si="5"/>
        <v>105263631</v>
      </c>
      <c r="M161" s="45">
        <v>46022</v>
      </c>
      <c r="N161" s="48" t="s">
        <v>515</v>
      </c>
      <c r="O161" s="49" t="s">
        <v>21</v>
      </c>
      <c r="P161" s="50">
        <v>0</v>
      </c>
      <c r="Q161" s="51" t="s">
        <v>28</v>
      </c>
      <c r="R161" s="51" t="s">
        <v>29</v>
      </c>
    </row>
    <row r="162" spans="2:18" x14ac:dyDescent="0.25">
      <c r="B162" s="44">
        <v>45686</v>
      </c>
      <c r="C162" s="34" t="s">
        <v>777</v>
      </c>
      <c r="D162" s="35" t="s">
        <v>516</v>
      </c>
      <c r="E162" s="36" t="s">
        <v>20</v>
      </c>
      <c r="F162" s="35" t="s">
        <v>517</v>
      </c>
      <c r="G162" s="45">
        <v>45687</v>
      </c>
      <c r="H162" s="46">
        <v>77422500</v>
      </c>
      <c r="I162" s="26">
        <v>0</v>
      </c>
      <c r="J162" s="24">
        <v>0</v>
      </c>
      <c r="K162" s="25">
        <v>0</v>
      </c>
      <c r="L162" s="47">
        <f t="shared" si="5"/>
        <v>77422500</v>
      </c>
      <c r="M162" s="45">
        <v>45990</v>
      </c>
      <c r="N162" s="48" t="s">
        <v>518</v>
      </c>
      <c r="O162" s="49" t="s">
        <v>21</v>
      </c>
      <c r="P162" s="50">
        <v>3.3003300330033004E-3</v>
      </c>
      <c r="Q162" s="51" t="s">
        <v>278</v>
      </c>
      <c r="R162" s="51" t="s">
        <v>279</v>
      </c>
    </row>
    <row r="163" spans="2:18" x14ac:dyDescent="0.25">
      <c r="B163" s="44">
        <v>45685</v>
      </c>
      <c r="C163" s="34" t="s">
        <v>778</v>
      </c>
      <c r="D163" s="35" t="s">
        <v>519</v>
      </c>
      <c r="E163" s="36" t="s">
        <v>59</v>
      </c>
      <c r="F163" s="35" t="s">
        <v>520</v>
      </c>
      <c r="G163" s="45">
        <v>45691</v>
      </c>
      <c r="H163" s="46">
        <v>33059408</v>
      </c>
      <c r="I163" s="26">
        <v>0</v>
      </c>
      <c r="J163" s="24">
        <v>0</v>
      </c>
      <c r="K163" s="25">
        <v>0</v>
      </c>
      <c r="L163" s="47">
        <f t="shared" si="5"/>
        <v>33059408</v>
      </c>
      <c r="M163" s="45">
        <v>46008</v>
      </c>
      <c r="N163" s="48" t="s">
        <v>521</v>
      </c>
      <c r="O163" s="49" t="s">
        <v>21</v>
      </c>
      <c r="P163" s="50">
        <v>0</v>
      </c>
      <c r="Q163" s="51" t="s">
        <v>475</v>
      </c>
      <c r="R163" s="51" t="s">
        <v>476</v>
      </c>
    </row>
    <row r="164" spans="2:18" x14ac:dyDescent="0.25">
      <c r="B164" s="44">
        <v>45687</v>
      </c>
      <c r="C164" s="34" t="s">
        <v>779</v>
      </c>
      <c r="D164" s="35" t="s">
        <v>522</v>
      </c>
      <c r="E164" s="36" t="s">
        <v>20</v>
      </c>
      <c r="F164" s="35" t="s">
        <v>523</v>
      </c>
      <c r="G164" s="45">
        <v>45691</v>
      </c>
      <c r="H164" s="46">
        <v>75357900</v>
      </c>
      <c r="I164" s="26">
        <v>0</v>
      </c>
      <c r="J164" s="24">
        <v>0</v>
      </c>
      <c r="K164" s="25">
        <v>0</v>
      </c>
      <c r="L164" s="47">
        <f t="shared" si="5"/>
        <v>75357900</v>
      </c>
      <c r="M164" s="45">
        <v>45993</v>
      </c>
      <c r="N164" s="48" t="s">
        <v>524</v>
      </c>
      <c r="O164" s="49" t="s">
        <v>21</v>
      </c>
      <c r="P164" s="50">
        <v>0</v>
      </c>
      <c r="Q164" s="51" t="s">
        <v>53</v>
      </c>
      <c r="R164" s="51" t="s">
        <v>54</v>
      </c>
    </row>
    <row r="165" spans="2:18" x14ac:dyDescent="0.25">
      <c r="B165" s="44">
        <v>45685</v>
      </c>
      <c r="C165" s="34" t="s">
        <v>780</v>
      </c>
      <c r="D165" s="35" t="s">
        <v>525</v>
      </c>
      <c r="E165" s="36" t="s">
        <v>59</v>
      </c>
      <c r="F165" s="35" t="s">
        <v>505</v>
      </c>
      <c r="G165" s="45">
        <v>45692</v>
      </c>
      <c r="H165" s="46">
        <v>21678300</v>
      </c>
      <c r="I165" s="26">
        <v>0</v>
      </c>
      <c r="J165" s="24">
        <v>0</v>
      </c>
      <c r="K165" s="25">
        <v>0</v>
      </c>
      <c r="L165" s="47">
        <f t="shared" si="5"/>
        <v>21678300</v>
      </c>
      <c r="M165" s="45">
        <v>45872</v>
      </c>
      <c r="N165" s="48" t="s">
        <v>526</v>
      </c>
      <c r="O165" s="49" t="s">
        <v>21</v>
      </c>
      <c r="P165" s="50">
        <v>0</v>
      </c>
      <c r="Q165" s="51" t="s">
        <v>33</v>
      </c>
      <c r="R165" s="51" t="s">
        <v>34</v>
      </c>
    </row>
    <row r="166" spans="2:18" x14ac:dyDescent="0.25">
      <c r="B166" s="44">
        <v>45685</v>
      </c>
      <c r="C166" s="34" t="s">
        <v>781</v>
      </c>
      <c r="D166" s="35" t="s">
        <v>527</v>
      </c>
      <c r="E166" s="36" t="s">
        <v>20</v>
      </c>
      <c r="F166" s="35" t="s">
        <v>528</v>
      </c>
      <c r="G166" s="45">
        <v>45691</v>
      </c>
      <c r="H166" s="46">
        <v>70897497</v>
      </c>
      <c r="I166" s="26">
        <v>0</v>
      </c>
      <c r="J166" s="24">
        <v>0</v>
      </c>
      <c r="K166" s="25">
        <v>0</v>
      </c>
      <c r="L166" s="47">
        <f t="shared" si="5"/>
        <v>70897497</v>
      </c>
      <c r="M166" s="45">
        <v>46022</v>
      </c>
      <c r="N166" s="48" t="s">
        <v>529</v>
      </c>
      <c r="O166" s="49" t="s">
        <v>21</v>
      </c>
      <c r="P166" s="50">
        <v>0</v>
      </c>
      <c r="Q166" s="51" t="s">
        <v>53</v>
      </c>
      <c r="R166" s="51" t="s">
        <v>54</v>
      </c>
    </row>
    <row r="167" spans="2:18" x14ac:dyDescent="0.25">
      <c r="B167" s="44">
        <v>45686</v>
      </c>
      <c r="C167" s="34" t="s">
        <v>782</v>
      </c>
      <c r="D167" s="35" t="s">
        <v>530</v>
      </c>
      <c r="E167" s="36" t="s">
        <v>20</v>
      </c>
      <c r="F167" s="35" t="s">
        <v>418</v>
      </c>
      <c r="G167" s="45">
        <v>45691</v>
      </c>
      <c r="H167" s="46">
        <v>79549210</v>
      </c>
      <c r="I167" s="26">
        <v>0</v>
      </c>
      <c r="J167" s="24">
        <v>0</v>
      </c>
      <c r="K167" s="25">
        <v>0</v>
      </c>
      <c r="L167" s="47">
        <f t="shared" si="5"/>
        <v>79549210</v>
      </c>
      <c r="M167" s="45">
        <v>45993</v>
      </c>
      <c r="N167" s="48" t="s">
        <v>531</v>
      </c>
      <c r="O167" s="49" t="s">
        <v>21</v>
      </c>
      <c r="P167" s="50">
        <v>0</v>
      </c>
      <c r="Q167" s="51" t="s">
        <v>278</v>
      </c>
      <c r="R167" s="51" t="s">
        <v>279</v>
      </c>
    </row>
    <row r="168" spans="2:18" x14ac:dyDescent="0.25">
      <c r="B168" s="44">
        <v>45686</v>
      </c>
      <c r="C168" s="34" t="s">
        <v>783</v>
      </c>
      <c r="D168" s="35" t="s">
        <v>532</v>
      </c>
      <c r="E168" s="36" t="s">
        <v>59</v>
      </c>
      <c r="F168" s="35" t="s">
        <v>533</v>
      </c>
      <c r="G168" s="45">
        <v>45691</v>
      </c>
      <c r="H168" s="46">
        <v>12632000</v>
      </c>
      <c r="I168" s="26">
        <v>0</v>
      </c>
      <c r="J168" s="24">
        <v>0</v>
      </c>
      <c r="K168" s="25">
        <v>0</v>
      </c>
      <c r="L168" s="47">
        <f t="shared" si="5"/>
        <v>12632000</v>
      </c>
      <c r="M168" s="45">
        <v>45810</v>
      </c>
      <c r="N168" s="48" t="s">
        <v>534</v>
      </c>
      <c r="O168" s="49" t="s">
        <v>21</v>
      </c>
      <c r="P168" s="50">
        <v>0</v>
      </c>
      <c r="Q168" s="51" t="s">
        <v>33</v>
      </c>
      <c r="R168" s="51" t="s">
        <v>34</v>
      </c>
    </row>
    <row r="169" spans="2:18" x14ac:dyDescent="0.25">
      <c r="B169" s="44">
        <v>45685</v>
      </c>
      <c r="C169" s="34" t="s">
        <v>784</v>
      </c>
      <c r="D169" s="35" t="s">
        <v>535</v>
      </c>
      <c r="E169" s="36" t="s">
        <v>59</v>
      </c>
      <c r="F169" s="35" t="s">
        <v>161</v>
      </c>
      <c r="G169" s="45">
        <v>45691</v>
      </c>
      <c r="H169" s="46">
        <v>21678300</v>
      </c>
      <c r="I169" s="26">
        <v>0</v>
      </c>
      <c r="J169" s="24">
        <v>0</v>
      </c>
      <c r="K169" s="25">
        <v>0</v>
      </c>
      <c r="L169" s="47">
        <f t="shared" si="5"/>
        <v>21678300</v>
      </c>
      <c r="M169" s="45">
        <v>45871</v>
      </c>
      <c r="N169" s="48" t="s">
        <v>536</v>
      </c>
      <c r="O169" s="49" t="s">
        <v>21</v>
      </c>
      <c r="P169" s="50">
        <v>0</v>
      </c>
      <c r="Q169" s="51" t="s">
        <v>33</v>
      </c>
      <c r="R169" s="51" t="s">
        <v>34</v>
      </c>
    </row>
    <row r="170" spans="2:18" x14ac:dyDescent="0.25">
      <c r="B170" s="44">
        <v>45685</v>
      </c>
      <c r="C170" s="34" t="s">
        <v>785</v>
      </c>
      <c r="D170" s="35" t="s">
        <v>537</v>
      </c>
      <c r="E170" s="36" t="s">
        <v>20</v>
      </c>
      <c r="F170" s="35" t="s">
        <v>538</v>
      </c>
      <c r="G170" s="45">
        <v>45692</v>
      </c>
      <c r="H170" s="46">
        <v>80500000</v>
      </c>
      <c r="I170" s="26">
        <v>0</v>
      </c>
      <c r="J170" s="24">
        <v>0</v>
      </c>
      <c r="K170" s="25">
        <v>0</v>
      </c>
      <c r="L170" s="47">
        <f t="shared" si="5"/>
        <v>80500000</v>
      </c>
      <c r="M170" s="45">
        <v>46022</v>
      </c>
      <c r="N170" s="48" t="s">
        <v>539</v>
      </c>
      <c r="O170" s="49" t="s">
        <v>21</v>
      </c>
      <c r="P170" s="50">
        <v>0</v>
      </c>
      <c r="Q170" s="51" t="s">
        <v>114</v>
      </c>
      <c r="R170" s="51" t="s">
        <v>115</v>
      </c>
    </row>
    <row r="171" spans="2:18" x14ac:dyDescent="0.25">
      <c r="B171" s="44">
        <v>45686</v>
      </c>
      <c r="C171" s="34" t="s">
        <v>786</v>
      </c>
      <c r="D171" s="35" t="s">
        <v>540</v>
      </c>
      <c r="E171" s="36" t="s">
        <v>20</v>
      </c>
      <c r="F171" s="35" t="s">
        <v>541</v>
      </c>
      <c r="G171" s="45">
        <v>45691</v>
      </c>
      <c r="H171" s="46">
        <v>66000000</v>
      </c>
      <c r="I171" s="26">
        <v>0</v>
      </c>
      <c r="J171" s="24">
        <v>0</v>
      </c>
      <c r="K171" s="25">
        <v>0</v>
      </c>
      <c r="L171" s="47">
        <f t="shared" si="5"/>
        <v>66000000</v>
      </c>
      <c r="M171" s="45">
        <v>46022</v>
      </c>
      <c r="N171" s="48" t="s">
        <v>542</v>
      </c>
      <c r="O171" s="49" t="s">
        <v>21</v>
      </c>
      <c r="P171" s="50">
        <v>0</v>
      </c>
      <c r="Q171" s="51" t="s">
        <v>333</v>
      </c>
      <c r="R171" s="51" t="s">
        <v>334</v>
      </c>
    </row>
    <row r="172" spans="2:18" x14ac:dyDescent="0.25">
      <c r="B172" s="44">
        <v>45686</v>
      </c>
      <c r="C172" s="34" t="s">
        <v>787</v>
      </c>
      <c r="D172" s="35" t="s">
        <v>543</v>
      </c>
      <c r="E172" s="36" t="s">
        <v>20</v>
      </c>
      <c r="F172" s="35" t="s">
        <v>544</v>
      </c>
      <c r="G172" s="45">
        <v>45691</v>
      </c>
      <c r="H172" s="46">
        <v>88782967</v>
      </c>
      <c r="I172" s="26">
        <v>0</v>
      </c>
      <c r="J172" s="24">
        <v>0</v>
      </c>
      <c r="K172" s="25">
        <v>0</v>
      </c>
      <c r="L172" s="47">
        <f t="shared" si="5"/>
        <v>88782967</v>
      </c>
      <c r="M172" s="45">
        <v>46022</v>
      </c>
      <c r="N172" s="48" t="s">
        <v>545</v>
      </c>
      <c r="O172" s="49" t="s">
        <v>550</v>
      </c>
      <c r="P172" s="50">
        <v>0</v>
      </c>
      <c r="Q172" s="51" t="s">
        <v>77</v>
      </c>
      <c r="R172" s="51" t="s">
        <v>78</v>
      </c>
    </row>
    <row r="173" spans="2:18" x14ac:dyDescent="0.25">
      <c r="B173" s="44">
        <v>45685</v>
      </c>
      <c r="C173" s="34" t="s">
        <v>788</v>
      </c>
      <c r="D173" s="35" t="s">
        <v>546</v>
      </c>
      <c r="E173" s="36" t="s">
        <v>547</v>
      </c>
      <c r="F173" s="35" t="s">
        <v>548</v>
      </c>
      <c r="G173" s="45">
        <v>45686</v>
      </c>
      <c r="H173" s="46">
        <v>52508498</v>
      </c>
      <c r="I173" s="26">
        <v>0</v>
      </c>
      <c r="J173" s="24">
        <v>0</v>
      </c>
      <c r="K173" s="25">
        <v>0</v>
      </c>
      <c r="L173" s="47">
        <f t="shared" si="5"/>
        <v>52508498</v>
      </c>
      <c r="M173" s="45">
        <v>45805</v>
      </c>
      <c r="N173" s="48" t="s">
        <v>549</v>
      </c>
      <c r="O173" s="49" t="s">
        <v>21</v>
      </c>
      <c r="P173" s="50">
        <v>1.680672268907563E-2</v>
      </c>
      <c r="Q173" s="51" t="s">
        <v>33</v>
      </c>
      <c r="R173" s="51" t="s">
        <v>34</v>
      </c>
    </row>
    <row r="174" spans="2:18" x14ac:dyDescent="0.25">
      <c r="B174" s="44">
        <v>45685</v>
      </c>
      <c r="C174" s="34" t="s">
        <v>789</v>
      </c>
      <c r="D174" s="35" t="s">
        <v>551</v>
      </c>
      <c r="E174" s="36" t="s">
        <v>20</v>
      </c>
      <c r="F174" s="35" t="s">
        <v>552</v>
      </c>
      <c r="G174" s="45">
        <v>45691</v>
      </c>
      <c r="H174" s="46">
        <v>93798046</v>
      </c>
      <c r="I174" s="26">
        <v>0</v>
      </c>
      <c r="J174" s="24">
        <v>0</v>
      </c>
      <c r="K174" s="25">
        <v>0</v>
      </c>
      <c r="L174" s="47">
        <f t="shared" si="5"/>
        <v>93798046</v>
      </c>
      <c r="M174" s="45">
        <v>46022</v>
      </c>
      <c r="N174" s="48" t="s">
        <v>553</v>
      </c>
      <c r="O174" s="49" t="s">
        <v>21</v>
      </c>
      <c r="P174" s="50">
        <v>0</v>
      </c>
      <c r="Q174" s="51" t="s">
        <v>224</v>
      </c>
      <c r="R174" s="51" t="s">
        <v>225</v>
      </c>
    </row>
    <row r="175" spans="2:18" x14ac:dyDescent="0.25">
      <c r="B175" s="44">
        <v>45686</v>
      </c>
      <c r="C175" s="34" t="s">
        <v>790</v>
      </c>
      <c r="D175" s="35" t="s">
        <v>554</v>
      </c>
      <c r="E175" s="36" t="s">
        <v>20</v>
      </c>
      <c r="F175" s="35" t="s">
        <v>555</v>
      </c>
      <c r="G175" s="45">
        <v>45691</v>
      </c>
      <c r="H175" s="46">
        <v>53886060</v>
      </c>
      <c r="I175" s="26">
        <v>0</v>
      </c>
      <c r="J175" s="24">
        <v>0</v>
      </c>
      <c r="K175" s="25">
        <v>0</v>
      </c>
      <c r="L175" s="47">
        <f t="shared" si="5"/>
        <v>53886060</v>
      </c>
      <c r="M175" s="45">
        <v>45963</v>
      </c>
      <c r="N175" s="48" t="s">
        <v>556</v>
      </c>
      <c r="O175" s="49" t="s">
        <v>21</v>
      </c>
      <c r="P175" s="50">
        <v>0</v>
      </c>
      <c r="Q175" s="51" t="s">
        <v>486</v>
      </c>
      <c r="R175" s="51" t="s">
        <v>487</v>
      </c>
    </row>
    <row r="176" spans="2:18" x14ac:dyDescent="0.25">
      <c r="B176" s="44">
        <v>45685</v>
      </c>
      <c r="C176" s="34" t="s">
        <v>791</v>
      </c>
      <c r="D176" s="35" t="s">
        <v>557</v>
      </c>
      <c r="E176" s="36" t="s">
        <v>59</v>
      </c>
      <c r="F176" s="35" t="s">
        <v>558</v>
      </c>
      <c r="G176" s="45">
        <v>45687</v>
      </c>
      <c r="H176" s="46">
        <v>33059408</v>
      </c>
      <c r="I176" s="26">
        <v>0</v>
      </c>
      <c r="J176" s="24">
        <v>0</v>
      </c>
      <c r="K176" s="25">
        <v>0</v>
      </c>
      <c r="L176" s="47">
        <f t="shared" si="5"/>
        <v>33059408</v>
      </c>
      <c r="M176" s="45">
        <v>46005</v>
      </c>
      <c r="N176" s="48" t="s">
        <v>559</v>
      </c>
      <c r="O176" s="49" t="s">
        <v>21</v>
      </c>
      <c r="P176" s="50">
        <v>3.1446540880503146E-3</v>
      </c>
      <c r="Q176" s="51" t="s">
        <v>475</v>
      </c>
      <c r="R176" s="51" t="s">
        <v>476</v>
      </c>
    </row>
    <row r="177" spans="2:18" x14ac:dyDescent="0.25">
      <c r="B177" s="44">
        <v>45686</v>
      </c>
      <c r="C177" s="34" t="s">
        <v>792</v>
      </c>
      <c r="D177" s="35" t="s">
        <v>560</v>
      </c>
      <c r="E177" s="36" t="s">
        <v>59</v>
      </c>
      <c r="F177" s="35" t="s">
        <v>561</v>
      </c>
      <c r="G177" s="45">
        <v>45691</v>
      </c>
      <c r="H177" s="46">
        <v>33059408</v>
      </c>
      <c r="I177" s="26">
        <v>0</v>
      </c>
      <c r="J177" s="24">
        <v>0</v>
      </c>
      <c r="K177" s="25">
        <v>0</v>
      </c>
      <c r="L177" s="47">
        <f t="shared" si="5"/>
        <v>33059408</v>
      </c>
      <c r="M177" s="45">
        <v>46008</v>
      </c>
      <c r="N177" s="48" t="s">
        <v>562</v>
      </c>
      <c r="O177" s="49" t="s">
        <v>21</v>
      </c>
      <c r="P177" s="50">
        <v>0</v>
      </c>
      <c r="Q177" s="51" t="s">
        <v>475</v>
      </c>
      <c r="R177" s="51" t="s">
        <v>476</v>
      </c>
    </row>
    <row r="178" spans="2:18" x14ac:dyDescent="0.25">
      <c r="B178" s="44">
        <v>45685</v>
      </c>
      <c r="C178" s="34" t="s">
        <v>793</v>
      </c>
      <c r="D178" s="35" t="s">
        <v>563</v>
      </c>
      <c r="E178" s="36" t="s">
        <v>20</v>
      </c>
      <c r="F178" s="35" t="s">
        <v>564</v>
      </c>
      <c r="G178" s="45">
        <v>45691</v>
      </c>
      <c r="H178" s="46">
        <v>32517450</v>
      </c>
      <c r="I178" s="26">
        <v>0</v>
      </c>
      <c r="J178" s="24">
        <v>0</v>
      </c>
      <c r="K178" s="25">
        <v>0</v>
      </c>
      <c r="L178" s="47">
        <f t="shared" si="5"/>
        <v>32517450</v>
      </c>
      <c r="M178" s="45">
        <v>45963</v>
      </c>
      <c r="N178" s="48" t="s">
        <v>565</v>
      </c>
      <c r="O178" s="49" t="s">
        <v>21</v>
      </c>
      <c r="P178" s="50">
        <v>0</v>
      </c>
      <c r="Q178" s="51" t="s">
        <v>172</v>
      </c>
      <c r="R178" s="51" t="s">
        <v>173</v>
      </c>
    </row>
    <row r="179" spans="2:18" x14ac:dyDescent="0.25">
      <c r="B179" s="44">
        <v>45687</v>
      </c>
      <c r="C179" s="34" t="s">
        <v>794</v>
      </c>
      <c r="D179" s="35" t="s">
        <v>566</v>
      </c>
      <c r="E179" s="36" t="s">
        <v>20</v>
      </c>
      <c r="F179" s="35" t="s">
        <v>567</v>
      </c>
      <c r="G179" s="45">
        <v>45691</v>
      </c>
      <c r="H179" s="46">
        <v>73030000</v>
      </c>
      <c r="I179" s="26">
        <v>0</v>
      </c>
      <c r="J179" s="24">
        <v>0</v>
      </c>
      <c r="K179" s="25">
        <v>0</v>
      </c>
      <c r="L179" s="47">
        <f t="shared" si="5"/>
        <v>73030000</v>
      </c>
      <c r="M179" s="45">
        <v>46022</v>
      </c>
      <c r="N179" s="48" t="s">
        <v>568</v>
      </c>
      <c r="O179" s="49" t="s">
        <v>21</v>
      </c>
      <c r="P179" s="50">
        <v>0</v>
      </c>
      <c r="Q179" s="51" t="s">
        <v>127</v>
      </c>
      <c r="R179" s="51" t="s">
        <v>128</v>
      </c>
    </row>
    <row r="180" spans="2:18" x14ac:dyDescent="0.25">
      <c r="B180" s="44">
        <v>45685</v>
      </c>
      <c r="C180" s="34" t="s">
        <v>795</v>
      </c>
      <c r="D180" s="35" t="s">
        <v>569</v>
      </c>
      <c r="E180" s="36" t="s">
        <v>20</v>
      </c>
      <c r="F180" s="35" t="s">
        <v>570</v>
      </c>
      <c r="G180" s="45">
        <v>45687</v>
      </c>
      <c r="H180" s="46">
        <v>67674884</v>
      </c>
      <c r="I180" s="26">
        <v>0</v>
      </c>
      <c r="J180" s="24">
        <v>0</v>
      </c>
      <c r="K180" s="25">
        <v>0</v>
      </c>
      <c r="L180" s="47">
        <f t="shared" si="5"/>
        <v>67674884</v>
      </c>
      <c r="M180" s="45">
        <v>46005</v>
      </c>
      <c r="N180" s="48" t="s">
        <v>571</v>
      </c>
      <c r="O180" s="49" t="s">
        <v>21</v>
      </c>
      <c r="P180" s="50">
        <v>3.1446540880503146E-3</v>
      </c>
      <c r="Q180" s="51" t="s">
        <v>475</v>
      </c>
      <c r="R180" s="51" t="s">
        <v>476</v>
      </c>
    </row>
    <row r="181" spans="2:18" x14ac:dyDescent="0.25">
      <c r="B181" s="44">
        <v>45685</v>
      </c>
      <c r="C181" s="34" t="s">
        <v>796</v>
      </c>
      <c r="D181" s="35" t="s">
        <v>572</v>
      </c>
      <c r="E181" s="36" t="s">
        <v>20</v>
      </c>
      <c r="F181" s="35" t="s">
        <v>573</v>
      </c>
      <c r="G181" s="45">
        <v>45687</v>
      </c>
      <c r="H181" s="46">
        <v>70897497</v>
      </c>
      <c r="I181" s="26">
        <v>0</v>
      </c>
      <c r="J181" s="24">
        <v>0</v>
      </c>
      <c r="K181" s="25">
        <v>0</v>
      </c>
      <c r="L181" s="47">
        <f t="shared" si="5"/>
        <v>70897497</v>
      </c>
      <c r="M181" s="45">
        <v>46020</v>
      </c>
      <c r="N181" s="48" t="s">
        <v>574</v>
      </c>
      <c r="O181" s="49" t="s">
        <v>21</v>
      </c>
      <c r="P181" s="50">
        <v>3.003003003003003E-3</v>
      </c>
      <c r="Q181" s="51" t="s">
        <v>53</v>
      </c>
      <c r="R181" s="51" t="s">
        <v>54</v>
      </c>
    </row>
    <row r="182" spans="2:18" x14ac:dyDescent="0.25">
      <c r="B182" s="44">
        <v>45685</v>
      </c>
      <c r="C182" s="34" t="s">
        <v>797</v>
      </c>
      <c r="D182" s="35" t="s">
        <v>575</v>
      </c>
      <c r="E182" s="36" t="s">
        <v>20</v>
      </c>
      <c r="F182" s="35" t="s">
        <v>496</v>
      </c>
      <c r="G182" s="45">
        <v>45687</v>
      </c>
      <c r="H182" s="46">
        <v>79549210</v>
      </c>
      <c r="I182" s="26">
        <v>0</v>
      </c>
      <c r="J182" s="24">
        <v>0</v>
      </c>
      <c r="K182" s="25">
        <v>0</v>
      </c>
      <c r="L182" s="47">
        <f t="shared" si="5"/>
        <v>79549210</v>
      </c>
      <c r="M182" s="45">
        <v>45990</v>
      </c>
      <c r="N182" s="48" t="s">
        <v>576</v>
      </c>
      <c r="O182" s="49" t="s">
        <v>21</v>
      </c>
      <c r="P182" s="50">
        <v>3.3003300330033004E-3</v>
      </c>
      <c r="Q182" s="51" t="s">
        <v>278</v>
      </c>
      <c r="R182" s="51" t="s">
        <v>279</v>
      </c>
    </row>
    <row r="183" spans="2:18" x14ac:dyDescent="0.25">
      <c r="B183" s="44">
        <v>45686</v>
      </c>
      <c r="C183" s="34" t="s">
        <v>798</v>
      </c>
      <c r="D183" s="35" t="s">
        <v>577</v>
      </c>
      <c r="E183" s="36" t="s">
        <v>59</v>
      </c>
      <c r="F183" s="35" t="s">
        <v>578</v>
      </c>
      <c r="G183" s="45">
        <v>45691</v>
      </c>
      <c r="H183" s="46">
        <v>14000000</v>
      </c>
      <c r="I183" s="26">
        <v>0</v>
      </c>
      <c r="J183" s="24">
        <v>0</v>
      </c>
      <c r="K183" s="25">
        <v>0</v>
      </c>
      <c r="L183" s="47">
        <f t="shared" si="5"/>
        <v>14000000</v>
      </c>
      <c r="M183" s="45">
        <v>45810</v>
      </c>
      <c r="N183" s="48" t="s">
        <v>579</v>
      </c>
      <c r="O183" s="49" t="s">
        <v>21</v>
      </c>
      <c r="P183" s="50">
        <v>0</v>
      </c>
      <c r="Q183" s="51" t="s">
        <v>33</v>
      </c>
      <c r="R183" s="51" t="s">
        <v>34</v>
      </c>
    </row>
    <row r="184" spans="2:18" x14ac:dyDescent="0.25">
      <c r="B184" s="44">
        <v>45685</v>
      </c>
      <c r="C184" s="34" t="s">
        <v>799</v>
      </c>
      <c r="D184" s="35" t="s">
        <v>580</v>
      </c>
      <c r="E184" s="36" t="s">
        <v>20</v>
      </c>
      <c r="F184" s="35" t="s">
        <v>581</v>
      </c>
      <c r="G184" s="45">
        <v>45691</v>
      </c>
      <c r="H184" s="46">
        <v>80500000</v>
      </c>
      <c r="I184" s="26">
        <v>0</v>
      </c>
      <c r="J184" s="24">
        <v>0</v>
      </c>
      <c r="K184" s="25">
        <v>0</v>
      </c>
      <c r="L184" s="47">
        <f t="shared" si="5"/>
        <v>80500000</v>
      </c>
      <c r="M184" s="45">
        <v>46022</v>
      </c>
      <c r="N184" s="48" t="s">
        <v>582</v>
      </c>
      <c r="O184" s="49" t="s">
        <v>21</v>
      </c>
      <c r="P184" s="50">
        <v>0</v>
      </c>
      <c r="Q184" s="51" t="s">
        <v>114</v>
      </c>
      <c r="R184" s="51" t="s">
        <v>115</v>
      </c>
    </row>
    <row r="185" spans="2:18" x14ac:dyDescent="0.25">
      <c r="B185" s="44">
        <v>45686</v>
      </c>
      <c r="C185" s="34" t="s">
        <v>800</v>
      </c>
      <c r="D185" s="35" t="s">
        <v>583</v>
      </c>
      <c r="E185" s="36" t="s">
        <v>20</v>
      </c>
      <c r="F185" s="35" t="s">
        <v>584</v>
      </c>
      <c r="G185" s="45">
        <v>45692</v>
      </c>
      <c r="H185" s="46">
        <v>109093464</v>
      </c>
      <c r="I185" s="26">
        <v>0</v>
      </c>
      <c r="J185" s="24">
        <v>0</v>
      </c>
      <c r="K185" s="25">
        <v>0</v>
      </c>
      <c r="L185" s="47">
        <f t="shared" si="5"/>
        <v>109093464</v>
      </c>
      <c r="M185" s="45">
        <v>45933</v>
      </c>
      <c r="N185" s="48" t="s">
        <v>585</v>
      </c>
      <c r="O185" s="49" t="s">
        <v>21</v>
      </c>
      <c r="P185" s="50">
        <v>0</v>
      </c>
      <c r="Q185" s="51" t="s">
        <v>208</v>
      </c>
      <c r="R185" s="51" t="s">
        <v>209</v>
      </c>
    </row>
    <row r="186" spans="2:18" x14ac:dyDescent="0.25">
      <c r="B186" s="44">
        <v>45686</v>
      </c>
      <c r="C186" s="34" t="s">
        <v>801</v>
      </c>
      <c r="D186" s="35" t="s">
        <v>586</v>
      </c>
      <c r="E186" s="36" t="s">
        <v>20</v>
      </c>
      <c r="F186" s="35" t="s">
        <v>587</v>
      </c>
      <c r="G186" s="45">
        <v>45693</v>
      </c>
      <c r="H186" s="46">
        <v>60038568</v>
      </c>
      <c r="I186" s="26">
        <v>0</v>
      </c>
      <c r="J186" s="24">
        <v>0</v>
      </c>
      <c r="K186" s="25">
        <v>0</v>
      </c>
      <c r="L186" s="47">
        <f t="shared" si="5"/>
        <v>60038568</v>
      </c>
      <c r="M186" s="45">
        <v>45934</v>
      </c>
      <c r="N186" s="48" t="s">
        <v>588</v>
      </c>
      <c r="O186" s="49" t="s">
        <v>21</v>
      </c>
      <c r="P186" s="50">
        <v>0</v>
      </c>
      <c r="Q186" s="51" t="s">
        <v>208</v>
      </c>
      <c r="R186" s="51" t="s">
        <v>209</v>
      </c>
    </row>
    <row r="187" spans="2:18" x14ac:dyDescent="0.25">
      <c r="B187" s="44">
        <v>45687</v>
      </c>
      <c r="C187" s="34" t="s">
        <v>802</v>
      </c>
      <c r="D187" s="35" t="s">
        <v>589</v>
      </c>
      <c r="E187" s="36" t="s">
        <v>20</v>
      </c>
      <c r="F187" s="35" t="s">
        <v>590</v>
      </c>
      <c r="G187" s="45">
        <v>45692</v>
      </c>
      <c r="H187" s="46">
        <v>65600000</v>
      </c>
      <c r="I187" s="26">
        <v>0</v>
      </c>
      <c r="J187" s="24">
        <v>0</v>
      </c>
      <c r="K187" s="25">
        <v>0</v>
      </c>
      <c r="L187" s="47">
        <f t="shared" si="5"/>
        <v>65600000</v>
      </c>
      <c r="M187" s="45">
        <v>45933</v>
      </c>
      <c r="N187" s="48" t="s">
        <v>591</v>
      </c>
      <c r="O187" s="49" t="s">
        <v>21</v>
      </c>
      <c r="P187" s="50">
        <v>0</v>
      </c>
      <c r="Q187" s="51" t="s">
        <v>208</v>
      </c>
      <c r="R187" s="51" t="s">
        <v>209</v>
      </c>
    </row>
    <row r="188" spans="2:18" x14ac:dyDescent="0.25">
      <c r="B188" s="44">
        <v>45687</v>
      </c>
      <c r="C188" s="34" t="s">
        <v>803</v>
      </c>
      <c r="D188" s="35" t="s">
        <v>592</v>
      </c>
      <c r="E188" s="36" t="s">
        <v>20</v>
      </c>
      <c r="F188" s="35" t="s">
        <v>593</v>
      </c>
      <c r="G188" s="45">
        <v>45692</v>
      </c>
      <c r="H188" s="46">
        <v>61756312</v>
      </c>
      <c r="I188" s="26">
        <v>0</v>
      </c>
      <c r="J188" s="24">
        <v>0</v>
      </c>
      <c r="K188" s="25">
        <v>0</v>
      </c>
      <c r="L188" s="47">
        <f t="shared" si="5"/>
        <v>61756312</v>
      </c>
      <c r="M188" s="45">
        <v>45933</v>
      </c>
      <c r="N188" s="48" t="s">
        <v>594</v>
      </c>
      <c r="O188" s="49" t="s">
        <v>21</v>
      </c>
      <c r="P188" s="50">
        <v>0</v>
      </c>
      <c r="Q188" s="51" t="s">
        <v>208</v>
      </c>
      <c r="R188" s="51" t="s">
        <v>209</v>
      </c>
    </row>
    <row r="189" spans="2:18" x14ac:dyDescent="0.25">
      <c r="B189" s="44">
        <v>45687</v>
      </c>
      <c r="C189" s="34" t="s">
        <v>804</v>
      </c>
      <c r="D189" s="35" t="s">
        <v>595</v>
      </c>
      <c r="E189" s="36" t="s">
        <v>20</v>
      </c>
      <c r="F189" s="35" t="s">
        <v>596</v>
      </c>
      <c r="G189" s="45">
        <v>45693</v>
      </c>
      <c r="H189" s="46">
        <v>52000000</v>
      </c>
      <c r="I189" s="26">
        <v>0</v>
      </c>
      <c r="J189" s="24">
        <v>0</v>
      </c>
      <c r="K189" s="25">
        <v>0</v>
      </c>
      <c r="L189" s="47">
        <f t="shared" si="5"/>
        <v>52000000</v>
      </c>
      <c r="M189" s="45">
        <v>45934</v>
      </c>
      <c r="N189" s="48" t="s">
        <v>597</v>
      </c>
      <c r="O189" s="49" t="s">
        <v>21</v>
      </c>
      <c r="P189" s="50">
        <v>0</v>
      </c>
      <c r="Q189" s="51" t="s">
        <v>208</v>
      </c>
      <c r="R189" s="51" t="s">
        <v>209</v>
      </c>
    </row>
    <row r="190" spans="2:18" x14ac:dyDescent="0.25">
      <c r="B190" s="44">
        <v>45686</v>
      </c>
      <c r="C190" s="34" t="s">
        <v>805</v>
      </c>
      <c r="D190" s="35" t="s">
        <v>598</v>
      </c>
      <c r="E190" s="36" t="s">
        <v>20</v>
      </c>
      <c r="F190" s="35" t="s">
        <v>599</v>
      </c>
      <c r="G190" s="45">
        <v>45693</v>
      </c>
      <c r="H190" s="46">
        <v>55000000</v>
      </c>
      <c r="I190" s="26">
        <v>0</v>
      </c>
      <c r="J190" s="24">
        <v>0</v>
      </c>
      <c r="K190" s="25">
        <v>0</v>
      </c>
      <c r="L190" s="47">
        <f t="shared" si="5"/>
        <v>55000000</v>
      </c>
      <c r="M190" s="45">
        <v>45995</v>
      </c>
      <c r="N190" s="48" t="s">
        <v>600</v>
      </c>
      <c r="O190" s="49" t="s">
        <v>21</v>
      </c>
      <c r="P190" s="50">
        <v>0</v>
      </c>
      <c r="Q190" s="51" t="s">
        <v>208</v>
      </c>
      <c r="R190" s="51" t="s">
        <v>209</v>
      </c>
    </row>
    <row r="191" spans="2:18" x14ac:dyDescent="0.25">
      <c r="B191" s="44">
        <v>45686</v>
      </c>
      <c r="C191" s="34" t="s">
        <v>806</v>
      </c>
      <c r="D191" s="35" t="s">
        <v>601</v>
      </c>
      <c r="E191" s="36" t="s">
        <v>20</v>
      </c>
      <c r="F191" s="35" t="s">
        <v>602</v>
      </c>
      <c r="G191" s="45">
        <v>45691</v>
      </c>
      <c r="H191" s="46">
        <v>43381375</v>
      </c>
      <c r="I191" s="26">
        <v>0</v>
      </c>
      <c r="J191" s="24">
        <v>0</v>
      </c>
      <c r="K191" s="25">
        <v>0</v>
      </c>
      <c r="L191" s="47">
        <f t="shared" si="5"/>
        <v>43381375</v>
      </c>
      <c r="M191" s="45">
        <v>45932</v>
      </c>
      <c r="N191" s="48" t="s">
        <v>603</v>
      </c>
      <c r="O191" s="49" t="s">
        <v>21</v>
      </c>
      <c r="P191" s="50">
        <v>0</v>
      </c>
      <c r="Q191" s="51" t="s">
        <v>446</v>
      </c>
      <c r="R191" s="51" t="s">
        <v>447</v>
      </c>
    </row>
    <row r="192" spans="2:18" x14ac:dyDescent="0.25">
      <c r="B192" s="44">
        <v>45686</v>
      </c>
      <c r="C192" s="34" t="s">
        <v>807</v>
      </c>
      <c r="D192" s="35" t="s">
        <v>604</v>
      </c>
      <c r="E192" s="36" t="s">
        <v>59</v>
      </c>
      <c r="F192" s="35" t="s">
        <v>605</v>
      </c>
      <c r="G192" s="45">
        <v>45691</v>
      </c>
      <c r="H192" s="46">
        <v>26013960</v>
      </c>
      <c r="I192" s="26">
        <v>0</v>
      </c>
      <c r="J192" s="24">
        <v>0</v>
      </c>
      <c r="K192" s="25">
        <v>0</v>
      </c>
      <c r="L192" s="47">
        <f t="shared" si="5"/>
        <v>26013960</v>
      </c>
      <c r="M192" s="45">
        <v>45871</v>
      </c>
      <c r="N192" s="48" t="s">
        <v>606</v>
      </c>
      <c r="O192" s="49" t="s">
        <v>21</v>
      </c>
      <c r="P192" s="50">
        <v>0</v>
      </c>
      <c r="Q192" s="51" t="s">
        <v>446</v>
      </c>
      <c r="R192" s="51" t="s">
        <v>447</v>
      </c>
    </row>
    <row r="193" spans="2:18" x14ac:dyDescent="0.25">
      <c r="B193" s="44">
        <v>45687</v>
      </c>
      <c r="C193" s="34" t="s">
        <v>808</v>
      </c>
      <c r="D193" s="35" t="s">
        <v>607</v>
      </c>
      <c r="E193" s="36" t="s">
        <v>20</v>
      </c>
      <c r="F193" s="35" t="s">
        <v>608</v>
      </c>
      <c r="G193" s="45">
        <v>45692</v>
      </c>
      <c r="H193" s="46">
        <v>108391500</v>
      </c>
      <c r="I193" s="26">
        <v>0</v>
      </c>
      <c r="J193" s="24">
        <v>0</v>
      </c>
      <c r="K193" s="25">
        <v>0</v>
      </c>
      <c r="L193" s="47">
        <f t="shared" si="5"/>
        <v>108391500</v>
      </c>
      <c r="M193" s="45">
        <v>46009</v>
      </c>
      <c r="N193" s="48" t="s">
        <v>609</v>
      </c>
      <c r="O193" s="49" t="s">
        <v>21</v>
      </c>
      <c r="P193" s="50">
        <v>0</v>
      </c>
      <c r="Q193" s="51" t="s">
        <v>291</v>
      </c>
      <c r="R193" s="51" t="s">
        <v>292</v>
      </c>
    </row>
    <row r="194" spans="2:18" x14ac:dyDescent="0.25">
      <c r="B194" s="44">
        <v>45686</v>
      </c>
      <c r="C194" s="34" t="s">
        <v>809</v>
      </c>
      <c r="D194" s="35" t="s">
        <v>610</v>
      </c>
      <c r="E194" s="36" t="s">
        <v>59</v>
      </c>
      <c r="F194" s="35" t="s">
        <v>611</v>
      </c>
      <c r="G194" s="45">
        <v>45687</v>
      </c>
      <c r="H194" s="46">
        <v>15484500</v>
      </c>
      <c r="I194" s="26">
        <v>0</v>
      </c>
      <c r="J194" s="24">
        <v>0</v>
      </c>
      <c r="K194" s="25">
        <v>0</v>
      </c>
      <c r="L194" s="47">
        <f t="shared" si="5"/>
        <v>15484500</v>
      </c>
      <c r="M194" s="45">
        <v>45837</v>
      </c>
      <c r="N194" s="48" t="s">
        <v>612</v>
      </c>
      <c r="O194" s="49" t="s">
        <v>21</v>
      </c>
      <c r="P194" s="50">
        <v>6.6666666666666671E-3</v>
      </c>
      <c r="Q194" s="51" t="s">
        <v>33</v>
      </c>
      <c r="R194" s="51" t="s">
        <v>494</v>
      </c>
    </row>
    <row r="195" spans="2:18" x14ac:dyDescent="0.25">
      <c r="B195" s="44">
        <v>45687</v>
      </c>
      <c r="C195" s="34" t="s">
        <v>810</v>
      </c>
      <c r="D195" s="35" t="s">
        <v>613</v>
      </c>
      <c r="E195" s="36" t="s">
        <v>20</v>
      </c>
      <c r="F195" s="35" t="s">
        <v>614</v>
      </c>
      <c r="G195" s="45">
        <v>45691</v>
      </c>
      <c r="H195" s="55">
        <v>67674884</v>
      </c>
      <c r="I195" s="26">
        <v>0</v>
      </c>
      <c r="J195" s="24">
        <v>0</v>
      </c>
      <c r="K195" s="25">
        <v>0</v>
      </c>
      <c r="L195" s="47">
        <f t="shared" si="5"/>
        <v>67674884</v>
      </c>
      <c r="M195" s="45">
        <v>46008</v>
      </c>
      <c r="N195" s="48" t="s">
        <v>615</v>
      </c>
      <c r="O195" s="49" t="s">
        <v>21</v>
      </c>
      <c r="P195" s="50">
        <v>0</v>
      </c>
      <c r="Q195" s="51" t="s">
        <v>278</v>
      </c>
      <c r="R195" s="51" t="s">
        <v>279</v>
      </c>
    </row>
    <row r="196" spans="2:18" x14ac:dyDescent="0.25">
      <c r="B196" s="44">
        <v>45686</v>
      </c>
      <c r="C196" s="34" t="s">
        <v>811</v>
      </c>
      <c r="D196" s="35" t="s">
        <v>616</v>
      </c>
      <c r="E196" s="36" t="s">
        <v>59</v>
      </c>
      <c r="F196" s="35" t="s">
        <v>617</v>
      </c>
      <c r="G196" s="45">
        <v>45691</v>
      </c>
      <c r="H196" s="46">
        <v>16516800</v>
      </c>
      <c r="I196" s="26">
        <v>0</v>
      </c>
      <c r="J196" s="24">
        <v>0</v>
      </c>
      <c r="K196" s="25">
        <v>0</v>
      </c>
      <c r="L196" s="47">
        <f t="shared" si="5"/>
        <v>16516800</v>
      </c>
      <c r="M196" s="45">
        <v>45838</v>
      </c>
      <c r="N196" s="48" t="s">
        <v>618</v>
      </c>
      <c r="O196" s="49" t="s">
        <v>21</v>
      </c>
      <c r="P196" s="50">
        <v>0</v>
      </c>
      <c r="Q196" s="51" t="s">
        <v>299</v>
      </c>
      <c r="R196" s="51" t="s">
        <v>300</v>
      </c>
    </row>
    <row r="197" spans="2:18" x14ac:dyDescent="0.25">
      <c r="B197" s="44">
        <v>45687</v>
      </c>
      <c r="C197" s="34" t="s">
        <v>812</v>
      </c>
      <c r="D197" s="35" t="s">
        <v>619</v>
      </c>
      <c r="E197" s="36" t="s">
        <v>20</v>
      </c>
      <c r="F197" s="35" t="s">
        <v>620</v>
      </c>
      <c r="G197" s="45">
        <v>45691</v>
      </c>
      <c r="H197" s="46">
        <v>60286320</v>
      </c>
      <c r="I197" s="26">
        <v>0</v>
      </c>
      <c r="J197" s="24">
        <v>0</v>
      </c>
      <c r="K197" s="25">
        <v>0</v>
      </c>
      <c r="L197" s="47">
        <f t="shared" si="5"/>
        <v>60286320</v>
      </c>
      <c r="M197" s="45">
        <v>45932</v>
      </c>
      <c r="N197" s="48" t="s">
        <v>621</v>
      </c>
      <c r="O197" s="49" t="s">
        <v>21</v>
      </c>
      <c r="P197" s="50">
        <v>0</v>
      </c>
      <c r="Q197" s="51" t="s">
        <v>203</v>
      </c>
      <c r="R197" s="51" t="s">
        <v>204</v>
      </c>
    </row>
    <row r="198" spans="2:18" x14ac:dyDescent="0.25">
      <c r="B198" s="44">
        <v>45687</v>
      </c>
      <c r="C198" s="34" t="s">
        <v>813</v>
      </c>
      <c r="D198" s="35" t="s">
        <v>622</v>
      </c>
      <c r="E198" s="36" t="s">
        <v>20</v>
      </c>
      <c r="F198" s="35" t="s">
        <v>623</v>
      </c>
      <c r="G198" s="45">
        <v>45692</v>
      </c>
      <c r="H198" s="46">
        <v>60286320</v>
      </c>
      <c r="I198" s="26">
        <v>0</v>
      </c>
      <c r="J198" s="24">
        <v>0</v>
      </c>
      <c r="K198" s="25">
        <v>0</v>
      </c>
      <c r="L198" s="47">
        <f t="shared" si="5"/>
        <v>60286320</v>
      </c>
      <c r="M198" s="45">
        <v>45933</v>
      </c>
      <c r="N198" s="48" t="s">
        <v>624</v>
      </c>
      <c r="O198" s="49" t="s">
        <v>21</v>
      </c>
      <c r="P198" s="50">
        <v>0</v>
      </c>
      <c r="Q198" s="51" t="s">
        <v>203</v>
      </c>
      <c r="R198" s="51" t="s">
        <v>204</v>
      </c>
    </row>
    <row r="199" spans="2:18" x14ac:dyDescent="0.25">
      <c r="B199" s="44">
        <v>45687</v>
      </c>
      <c r="C199" s="34" t="s">
        <v>814</v>
      </c>
      <c r="D199" s="35" t="s">
        <v>625</v>
      </c>
      <c r="E199" s="36" t="s">
        <v>20</v>
      </c>
      <c r="F199" s="35" t="s">
        <v>626</v>
      </c>
      <c r="G199" s="45">
        <v>45691</v>
      </c>
      <c r="H199" s="46">
        <v>64452270</v>
      </c>
      <c r="I199" s="26">
        <v>0</v>
      </c>
      <c r="J199" s="24">
        <v>0</v>
      </c>
      <c r="K199" s="25">
        <v>0</v>
      </c>
      <c r="L199" s="47">
        <f t="shared" si="5"/>
        <v>64452270</v>
      </c>
      <c r="M199" s="45">
        <v>45993</v>
      </c>
      <c r="N199" s="48" t="s">
        <v>627</v>
      </c>
      <c r="O199" s="49" t="s">
        <v>21</v>
      </c>
      <c r="P199" s="50">
        <v>0</v>
      </c>
      <c r="Q199" s="51" t="s">
        <v>53</v>
      </c>
      <c r="R199" s="51" t="s">
        <v>54</v>
      </c>
    </row>
  </sheetData>
  <autoFilter ref="B12:R18" xr:uid="{00000000-0009-0000-0000-000000000000}"/>
  <mergeCells count="7">
    <mergeCell ref="H8:K8"/>
    <mergeCell ref="H2:K2"/>
    <mergeCell ref="H3:K3"/>
    <mergeCell ref="H4:K4"/>
    <mergeCell ref="H5:K5"/>
    <mergeCell ref="H6:K6"/>
    <mergeCell ref="H7:K7"/>
  </mergeCells>
  <conditionalFormatting sqref="C13:C199">
    <cfRule type="duplicateValues" dxfId="1" priority="2"/>
  </conditionalFormatting>
  <conditionalFormatting sqref="D13:D199">
    <cfRule type="duplicateValues" dxfId="0" priority="1"/>
  </conditionalFormatting>
  <hyperlinks>
    <hyperlink ref="N197" r:id="rId1" xr:uid="{AF1996AA-20F1-4CDF-9E4E-641CEE3CD347}"/>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2025-02-07T21:47:06Z</dcterms:modified>
  <cp:category/>
</cp:coreProperties>
</file>