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luis.conde\Documents\LConde 26032024\INf 4 Mayo 2024\Solicitudes PublicaciònTransparencia\3_3 Publicación de la ejecución de los contratos\"/>
    </mc:Choice>
  </mc:AlternateContent>
  <xr:revisionPtr revIDLastSave="0" documentId="8_{E163DE92-021C-42BA-B0F0-C7D005A61026}" xr6:coauthVersionLast="47" xr6:coauthVersionMax="47" xr10:uidLastSave="{00000000-0000-0000-0000-000000000000}"/>
  <bookViews>
    <workbookView xWindow="-120" yWindow="-120" windowWidth="29040" windowHeight="15840" xr2:uid="{00000000-000D-0000-FFFF-FFFF00000000}"/>
  </bookViews>
  <sheets>
    <sheet name="ABRIL" sheetId="2" r:id="rId1"/>
  </sheets>
  <externalReferences>
    <externalReference r:id="rId2"/>
  </externalReferences>
  <definedNames>
    <definedName name="_xlnm._FilterDatabase" localSheetId="0" hidden="1">ABRIL!$B$12:$Q$472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9" i="2" l="1"/>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l="1"/>
  <c r="L7" i="2"/>
  <c r="L6" i="2"/>
  <c r="L5" i="2"/>
  <c r="L4" i="2"/>
  <c r="L3" i="2"/>
  <c r="L2" i="2"/>
  <c r="T18" i="2"/>
  <c r="S18" i="2"/>
  <c r="T17" i="2"/>
  <c r="S17" i="2"/>
  <c r="T16" i="2"/>
  <c r="S16" i="2"/>
  <c r="T15" i="2"/>
  <c r="S15" i="2"/>
  <c r="T14" i="2"/>
  <c r="S14" i="2"/>
  <c r="T13" i="2"/>
  <c r="S13" i="2"/>
  <c r="U13" i="2" l="1"/>
  <c r="U14" i="2"/>
  <c r="U15" i="2"/>
  <c r="U16" i="2"/>
  <c r="U17" i="2"/>
  <c r="U18"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tc={431D05C2-B95D-42D2-906D-2B12ADE01DD7}</author>
  </authors>
  <commentList>
    <comment ref="H598" authorId="0" shapeId="0" xr:uid="{431D05C2-B95D-42D2-906D-2B12ADE01DD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<sst xmlns="http://schemas.openxmlformats.org/spreadsheetml/2006/main" count="3846" uniqueCount="2478">
  <si>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</si>
  <si>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</si>
  <si>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</si>
  <si>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</si>
  <si>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</si>
  <si>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</si>
  <si>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</si>
  <si>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</si>
  <si>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</si>
  <si>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</si>
  <si>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</si>
  <si>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</si>
  <si>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</si>
  <si>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</si>
  <si>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</si>
  <si>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</si>
  <si>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</si>
  <si>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</si>
  <si>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</si>
  <si>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</si>
  <si>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</si>
  <si>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</si>
  <si>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</si>
  <si>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</si>
  <si>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</si>
  <si>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</si>
  <si>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</si>
  <si>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</si>
  <si>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</si>
  <si>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</si>
  <si>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</si>
  <si>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</si>
  <si>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</si>
  <si>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</si>
  <si>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</si>
  <si>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</si>
  <si>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</si>
  <si>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</si>
  <si>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</si>
  <si>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</si>
  <si>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</si>
  <si>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</si>
  <si>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</si>
  <si>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</si>
  <si>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</si>
  <si>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</si>
  <si>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</si>
  <si>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</si>
  <si>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</si>
  <si>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</si>
  <si>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</si>
  <si>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</si>
  <si>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</si>
  <si>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</si>
  <si>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</si>
  <si>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</si>
  <si>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</si>
  <si>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</si>
  <si>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</si>
  <si>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</si>
  <si>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</si>
  <si>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</si>
  <si>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</si>
  <si>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</si>
  <si>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</si>
  <si>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</si>
  <si>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</si>
  <si>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</si>
  <si>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</si>
  <si>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</si>
  <si>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</si>
  <si>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</si>
  <si>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</si>
  <si>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</si>
  <si>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</si>
  <si>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</si>
  <si>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</si>
  <si>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</si>
  <si>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</si>
  <si>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</si>
  <si>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</si>
  <si>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</si>
  <si>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</si>
  <si>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</si>
  <si>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</si>
  <si>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</si>
  <si>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</si>
  <si>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</si>
  <si>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</si>
  <si>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</si>
  <si>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</si>
  <si>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</si>
  <si>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</si>
  <si>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</si>
  <si>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</si>
  <si>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</si>
  <si>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</si>
  <si>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</si>
  <si>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</si>
  <si>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</si>
  <si>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</si>
  <si>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</si>
  <si>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</si>
  <si>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</si>
  <si>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</si>
  <si>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</si>
  <si>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</si>
  <si>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</si>
  <si>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</si>
  <si>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</si>
  <si>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</si>
  <si>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</si>
  <si>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</si>
  <si>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</si>
  <si>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</si>
  <si>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</si>
  <si>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</si>
  <si>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</si>
  <si>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</si>
  <si>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</si>
  <si>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</si>
  <si>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</si>
  <si>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</si>
  <si>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</si>
  <si>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</si>
  <si>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</si>
  <si>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</si>
  <si>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</si>
  <si>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</si>
  <si>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</si>
  <si>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</si>
  <si>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</si>
  <si>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</si>
  <si>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</si>
  <si>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</si>
  <si>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</si>
  <si>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</si>
  <si>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</si>
  <si>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</si>
  <si>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</si>
  <si>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</si>
  <si>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</si>
  <si>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</si>
  <si>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</si>
  <si>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</si>
  <si>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</si>
  <si>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</si>
  <si>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</si>
  <si>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</si>
  <si>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</si>
  <si>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</si>
  <si>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</si>
  <si>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</si>
  <si>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</si>
  <si>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</si>
  <si>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</si>
  <si>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</si>
  <si>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</si>
  <si>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</si>
  <si>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</si>
  <si>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</si>
  <si>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</si>
  <si>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</si>
  <si>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</si>
  <si>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</si>
  <si>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</si>
  <si>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</si>
  <si>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</si>
  <si>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</si>
  <si>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</si>
  <si>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</si>
  <si>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</si>
  <si>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</si>
  <si>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</si>
  <si>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</si>
  <si>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</si>
  <si>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</si>
  <si>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</si>
  <si>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</si>
  <si>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</si>
  <si>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</si>
  <si>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</si>
  <si>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</si>
  <si>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</si>
  <si>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</si>
  <si>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</si>
  <si>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</si>
  <si>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</si>
  <si>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</si>
  <si>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</si>
  <si>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</si>
  <si>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</si>
  <si>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</si>
  <si>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</si>
  <si>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</si>
  <si>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</si>
  <si>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</si>
  <si>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</si>
  <si>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</si>
  <si>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</si>
  <si>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</si>
  <si>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</si>
  <si>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</si>
  <si>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</si>
  <si>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</si>
  <si>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</si>
  <si>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</si>
  <si>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</si>
  <si>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</si>
  <si>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</si>
  <si>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</si>
  <si>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</si>
  <si>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</si>
  <si>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</si>
  <si>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</si>
  <si>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</si>
  <si>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</si>
  <si>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</si>
  <si>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</si>
  <si>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</si>
  <si>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</si>
  <si>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</si>
  <si>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</si>
  <si>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</si>
  <si>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</si>
  <si>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</si>
  <si>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</si>
  <si>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</si>
  <si>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</si>
  <si>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</si>
  <si>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</si>
  <si>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</si>
  <si>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</si>
  <si>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</si>
  <si>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</si>
  <si>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</si>
  <si>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</si>
  <si>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</si>
  <si>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</si>
  <si>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</si>
  <si>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</si>
  <si>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</si>
  <si>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</si>
  <si>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</si>
  <si>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</si>
  <si>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</si>
  <si>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</si>
  <si>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</si>
  <si>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</si>
  <si>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</si>
  <si>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</si>
  <si>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</si>
  <si>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</si>
  <si>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</si>
  <si>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</si>
  <si>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</si>
  <si>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</si>
  <si>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</si>
  <si>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</si>
  <si>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</si>
  <si>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</si>
  <si>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</si>
  <si>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</si>
  <si>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</si>
  <si>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</si>
  <si>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</si>
  <si>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</si>
  <si>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</si>
  <si>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</si>
  <si>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</si>
  <si>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</si>
  <si>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</si>
  <si>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</si>
  <si>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</si>
  <si>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</si>
  <si>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</si>
  <si>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</si>
  <si>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</si>
  <si>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</si>
  <si>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</si>
  <si>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</si>
  <si>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</si>
  <si>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</si>
  <si>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</si>
  <si>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ANA MARIA CARDENAS LAGOS</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</si>
  <si>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</si>
  <si>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</si>
  <si>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</si>
  <si>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</si>
  <si>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</si>
  <si>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</si>
  <si>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</si>
  <si>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</si>
  <si>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</si>
  <si>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</si>
  <si>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</si>
  <si>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</si>
  <si>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</si>
  <si>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YISELY  BALCARCER MARRUGO</t>
  </si>
  <si>
    <t>DAYANA MILDRED SALAZAR MUÑOZ</t>
  </si>
  <si>
    <t>JAVIER DE JESUS DELGADO CARCAMO</t>
  </si>
  <si>
    <t>CLAUDIA PATRICIA CEBALLOS GARCIA</t>
  </si>
  <si>
    <t>HUGO LOPEZ LOPEZ LOPEZ</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</si>
  <si>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</si>
  <si>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</si>
  <si>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</si>
  <si>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</si>
  <si>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</si>
  <si>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</si>
  <si>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</si>
  <si>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</si>
  <si>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</si>
  <si>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</si>
  <si>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NINI JOHANNA  ZULUAGA</t>
  </si>
  <si>
    <t>JULIO BUITRAGO BUITRAGO VARGAS</t>
  </si>
  <si>
    <t>ALVARO JASON ACOSTA PEREZ</t>
  </si>
  <si>
    <t>JOSE ANDRES CAMELO BARRERA</t>
  </si>
  <si>
    <t>DARYBEL ALEJANDRA DUARTE CARMONA</t>
  </si>
  <si>
    <t>JENNY MARITZA BARRERA SUAREZ</t>
  </si>
  <si>
    <t>ZULMA ANDREA LEON NUÑEZ</t>
  </si>
  <si>
    <t>XIOMARA  MURCIA BUITRAGO</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</si>
  <si>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</si>
  <si>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</si>
  <si>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</si>
  <si>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</si>
  <si>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</si>
  <si>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</si>
  <si>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</si>
  <si>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</si>
  <si>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</si>
  <si>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</si>
  <si>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JENIFFER  CHACON BEJARANO</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</si>
  <si>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</si>
  <si>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</si>
  <si>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</si>
  <si>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</si>
  <si>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</si>
  <si>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</si>
  <si>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</si>
  <si>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</si>
  <si>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JENNY PAOLA LOZANO LOZANO</t>
  </si>
  <si>
    <t>KATHERINE  FORERO BONILLA</t>
  </si>
  <si>
    <t>MONICA  CEBALLOS DEVIA</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</si>
  <si>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</si>
  <si>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</si>
  <si>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</si>
  <si>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</si>
  <si>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</si>
  <si>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</si>
  <si>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</si>
  <si>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</si>
  <si>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</si>
  <si>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</si>
  <si>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</si>
  <si>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</si>
  <si>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</si>
  <si>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</si>
  <si>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</si>
  <si>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</si>
  <si>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</si>
  <si>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MONICA  CASTRO MARTINEZ</t>
  </si>
  <si>
    <t>ANGEL  GUZMAN GARCIA</t>
  </si>
  <si>
    <t>KELIN JULIETH GALINDO BRICEÑO</t>
  </si>
  <si>
    <t>YILMAR YEISSON TORRES BENITEZ</t>
  </si>
  <si>
    <t>LUIS MARIO ARAUJO BECERRA</t>
  </si>
  <si>
    <t>OSIRIS  VIÑAS MANRIQUE</t>
  </si>
  <si>
    <t>CARLOS ARTURO LOPEZ OSPINA</t>
  </si>
  <si>
    <t>VIVIANA MARIA PERDOMO VELASCO</t>
  </si>
  <si>
    <t>EDWIN YAMID ORTIZ SALAS</t>
  </si>
  <si>
    <t>MARIA IBETH MANRIQUE ZARATE</t>
  </si>
  <si>
    <t>AMBAR MILENA BARBOSA RODRIGUEZ</t>
  </si>
  <si>
    <t xml:space="preserve">CLAUDIA LEONEL CEDANO </t>
  </si>
  <si>
    <t>CAMILO  IBARRA CUBILLOS</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</si>
  <si>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</si>
  <si>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</si>
  <si>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</si>
  <si>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</si>
  <si>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</si>
  <si>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</si>
  <si>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</si>
  <si>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</si>
  <si>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</si>
  <si>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</si>
  <si>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YANNET  RODRIGUEZ OSORIO</t>
  </si>
  <si>
    <t>NANCY JULIETTE CRUZ MEDINA</t>
  </si>
  <si>
    <t>JOSE MATEO MENDEZ SAMPEDRO</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</si>
  <si>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</si>
  <si>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</si>
  <si>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</si>
  <si>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</si>
  <si>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</si>
  <si>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</si>
  <si>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</si>
  <si>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</si>
  <si>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</si>
  <si>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</si>
  <si>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</si>
  <si>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</si>
  <si>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</si>
  <si>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</si>
  <si>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</si>
  <si>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</si>
  <si>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</si>
  <si>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</si>
  <si>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</si>
  <si>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</si>
  <si>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</si>
  <si>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</si>
  <si>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</si>
  <si>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</si>
  <si>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</si>
  <si>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</si>
  <si>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</si>
  <si>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</si>
  <si>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</si>
  <si>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</si>
  <si>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</si>
  <si>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</si>
  <si>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</si>
  <si>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</si>
  <si>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</si>
  <si>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</si>
  <si>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</si>
  <si>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</si>
  <si>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</si>
  <si>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</si>
  <si>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</si>
  <si>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</si>
  <si>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</si>
  <si>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</si>
  <si>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</si>
  <si>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</si>
  <si>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</si>
  <si>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</si>
  <si>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</si>
  <si>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</si>
  <si>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</si>
  <si>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</si>
  <si>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</si>
  <si>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</si>
  <si>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LIZBETH  RODRIGUEZ AGUDELO</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</si>
  <si>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</si>
  <si>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</si>
  <si>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</si>
  <si>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</si>
  <si>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</si>
  <si>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</si>
  <si>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</si>
  <si>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</si>
  <si>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</si>
  <si>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</si>
  <si>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</si>
  <si>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</si>
  <si>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</si>
  <si>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</si>
  <si>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</si>
  <si>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</si>
  <si>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</si>
  <si>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</si>
  <si>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</si>
  <si>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</si>
  <si>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</si>
  <si>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</si>
  <si>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DANIEL FELIPE BARRAGAN ROJAS</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</si>
  <si>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</si>
  <si>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</si>
  <si>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</si>
  <si>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</si>
  <si>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</si>
  <si>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</si>
  <si>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</si>
  <si>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</si>
  <si>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</si>
  <si>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</si>
  <si>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</si>
  <si>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</si>
  <si>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</si>
  <si>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</si>
  <si>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</si>
  <si>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</si>
  <si>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CAROLINA  VALBUENA TALERO</t>
  </si>
  <si>
    <t>MARCELA  VERANO ALARCON</t>
  </si>
  <si>
    <t>ANIBAL DAVID MARIN CASTAÑO</t>
  </si>
  <si>
    <t xml:space="preserve">KATERINE SALAZAR RAMIREZ </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</si>
  <si>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</si>
  <si>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</si>
  <si>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</si>
  <si>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</si>
  <si>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</si>
  <si>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</si>
  <si>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</si>
  <si>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</si>
  <si>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</si>
  <si>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</si>
  <si>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</si>
  <si>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</si>
  <si>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</si>
  <si>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</si>
  <si>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</si>
  <si>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</si>
  <si>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</si>
  <si>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</si>
  <si>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</si>
  <si>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</si>
  <si>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</si>
  <si>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</si>
  <si>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</si>
  <si>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</si>
  <si>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</si>
  <si>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</si>
  <si>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</si>
  <si>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</si>
  <si>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</si>
  <si>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</si>
  <si>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</si>
  <si>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</si>
  <si>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</si>
  <si>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</si>
  <si>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</si>
  <si>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</si>
  <si>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</si>
  <si>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</si>
  <si>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</si>
  <si>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</si>
  <si>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</si>
  <si>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</si>
  <si>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</si>
  <si>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</si>
  <si>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</si>
  <si>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</si>
  <si>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</si>
  <si>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</si>
  <si>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</si>
  <si>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</si>
  <si>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</si>
  <si>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</si>
  <si>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</si>
  <si>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</si>
  <si>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</si>
  <si>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</si>
  <si>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</si>
  <si>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</si>
  <si>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</si>
  <si>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</si>
  <si>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</si>
  <si>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</si>
  <si>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</si>
  <si>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</si>
  <si>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</si>
  <si>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</si>
  <si>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</si>
  <si>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</si>
  <si>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</si>
  <si>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</si>
  <si>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</si>
  <si>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</si>
  <si>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</si>
  <si>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</si>
  <si>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</si>
  <si>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</si>
  <si>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</si>
  <si>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</si>
  <si>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</si>
  <si>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</si>
  <si>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</si>
  <si>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</si>
  <si>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</si>
  <si>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</si>
  <si>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</si>
  <si>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</si>
  <si>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</si>
  <si>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</si>
  <si>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</si>
  <si>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</si>
  <si>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</si>
  <si>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</si>
  <si>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</si>
  <si>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</si>
  <si>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</si>
  <si>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</si>
  <si>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</si>
  <si>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</si>
  <si>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</si>
  <si>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</si>
  <si>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</si>
  <si>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</si>
  <si>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</si>
  <si>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</si>
  <si>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</si>
  <si>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</si>
  <si>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</si>
  <si>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</si>
  <si>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</si>
  <si>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</si>
  <si>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</si>
  <si>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</si>
  <si>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</si>
  <si>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</si>
  <si>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</si>
  <si>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</si>
  <si>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</si>
  <si>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</si>
  <si>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</si>
  <si>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</si>
  <si>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</si>
  <si>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</si>
  <si>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</si>
  <si>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</si>
  <si>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</si>
  <si>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</si>
  <si>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</si>
  <si>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</si>
  <si>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</si>
  <si>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</si>
  <si>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</si>
  <si>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</si>
  <si>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</si>
  <si>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</si>
  <si>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</si>
  <si>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</si>
  <si>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</si>
  <si>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</si>
  <si>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</si>
  <si>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</si>
  <si>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</si>
  <si>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</si>
  <si>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</si>
  <si>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</si>
  <si>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</si>
  <si>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</si>
  <si>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</si>
  <si>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</si>
  <si>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</si>
  <si>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</si>
  <si>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</si>
  <si>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</si>
  <si>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</si>
  <si>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</si>
  <si>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</si>
  <si>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</si>
  <si>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</si>
  <si>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</si>
  <si>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</si>
  <si>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</si>
  <si>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</si>
  <si>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</si>
  <si>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</si>
  <si>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</si>
  <si>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</si>
  <si>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</si>
  <si>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</si>
  <si>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</si>
  <si>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</si>
  <si>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</si>
  <si>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</si>
  <si>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</si>
  <si>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</si>
  <si>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</si>
  <si>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</si>
  <si>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</si>
  <si>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</si>
  <si>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</si>
  <si>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</si>
  <si>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</si>
  <si>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</si>
  <si>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</si>
  <si>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</si>
  <si>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</si>
  <si>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</si>
  <si>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</si>
  <si>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</si>
  <si>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</si>
  <si>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</si>
  <si>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</si>
  <si>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</si>
  <si>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</si>
  <si>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</si>
  <si>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</si>
  <si>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</si>
  <si>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</si>
  <si>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</si>
  <si>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</si>
  <si>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</si>
  <si>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</si>
  <si>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</si>
  <si>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</si>
  <si>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</si>
  <si>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</si>
  <si>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</si>
  <si>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</si>
  <si>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</si>
  <si>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</si>
  <si>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</si>
  <si>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</si>
  <si>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</si>
  <si>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</si>
  <si>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</si>
  <si>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</si>
  <si>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</si>
  <si>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</si>
  <si>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</si>
  <si>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</si>
  <si>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</si>
  <si>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</si>
  <si>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</si>
  <si>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</si>
  <si>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</si>
  <si>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</si>
  <si>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</si>
  <si>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</si>
  <si>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</si>
  <si>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</si>
  <si>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</si>
  <si>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</si>
  <si>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</si>
  <si>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</si>
  <si>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</si>
  <si>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</si>
  <si>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</si>
  <si>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</si>
  <si>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</si>
  <si>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</si>
  <si>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</si>
  <si>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</si>
  <si>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</si>
  <si>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</si>
  <si>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</si>
  <si>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</si>
  <si>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</si>
  <si>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</si>
  <si>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</si>
  <si>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</si>
  <si>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</si>
  <si>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</si>
  <si>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</si>
  <si>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</si>
  <si>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</si>
  <si>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</si>
  <si>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</si>
  <si>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</si>
  <si>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</si>
  <si>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</si>
  <si>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</si>
  <si>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</si>
  <si>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</si>
  <si>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</si>
  <si>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</si>
  <si>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</si>
  <si>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</si>
  <si>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</si>
  <si>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</si>
  <si>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</si>
  <si>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</si>
  <si>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</si>
  <si>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</si>
  <si>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</si>
  <si>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</si>
  <si>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</si>
  <si>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</si>
  <si>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</si>
  <si>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</si>
  <si>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</si>
  <si>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</si>
  <si>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</si>
  <si>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</si>
  <si>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</si>
  <si>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</si>
  <si>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</si>
  <si>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</si>
  <si>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</si>
  <si>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</si>
  <si>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</si>
  <si>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</si>
  <si>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</si>
  <si>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</si>
  <si>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</si>
  <si>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</si>
  <si>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</si>
  <si>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</si>
  <si>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</si>
  <si>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</si>
  <si>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</si>
  <si>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</si>
  <si>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</si>
  <si>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</si>
  <si>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</si>
  <si>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</si>
  <si>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</si>
  <si>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</si>
  <si>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</si>
  <si>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</si>
  <si>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</si>
  <si>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</si>
  <si>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</si>
  <si>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</si>
  <si>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</si>
  <si>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</si>
  <si>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</si>
  <si>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</si>
  <si>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</si>
  <si>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</si>
  <si>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</si>
  <si>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</si>
  <si>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</si>
  <si>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</si>
  <si>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</si>
  <si>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</si>
  <si>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</si>
  <si>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</si>
  <si>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</si>
  <si>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</si>
  <si>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</si>
  <si>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</si>
  <si>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</si>
  <si>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</si>
  <si>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</si>
  <si>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</si>
  <si>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</si>
  <si>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</si>
  <si>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</si>
  <si>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</si>
  <si>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</si>
  <si>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</si>
  <si>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</si>
  <si>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</si>
  <si>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</si>
  <si>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</si>
  <si>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</si>
  <si>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</si>
  <si>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</si>
  <si>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</si>
  <si>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</si>
  <si>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</si>
  <si>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</si>
  <si>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</si>
  <si>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</si>
  <si>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</si>
  <si>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</si>
  <si>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</si>
  <si>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</si>
  <si>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</si>
  <si>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</si>
  <si>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</si>
  <si>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</si>
  <si>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</si>
  <si>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</si>
  <si>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</si>
  <si>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</si>
  <si>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</si>
  <si>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</si>
  <si>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</si>
  <si>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</si>
  <si>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</si>
  <si>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</si>
  <si>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</si>
  <si>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</si>
  <si>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</si>
  <si>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</si>
  <si>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</si>
  <si>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</si>
  <si>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</si>
  <si>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</si>
  <si>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</si>
  <si>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</si>
  <si>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</si>
  <si>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</si>
  <si>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</si>
  <si>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</si>
  <si>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</si>
  <si>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</si>
  <si>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</si>
  <si>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</si>
  <si>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</si>
  <si>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</si>
  <si>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</si>
  <si>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</si>
  <si>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</si>
  <si>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</si>
  <si>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</si>
  <si>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</si>
  <si>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</si>
  <si>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</si>
  <si>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</si>
  <si>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</si>
  <si>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</si>
  <si>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</si>
  <si>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</si>
  <si>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</si>
  <si>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</si>
  <si>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</si>
  <si>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</si>
  <si>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</si>
  <si>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</si>
  <si>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</si>
  <si>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</si>
  <si>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</si>
  <si>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</si>
  <si>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</si>
  <si>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</si>
  <si>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</si>
  <si>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</si>
  <si>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</si>
  <si>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</si>
  <si>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</si>
  <si>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</si>
  <si>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</si>
  <si>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</si>
  <si>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</si>
  <si>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</si>
  <si>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</si>
  <si>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</si>
  <si>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</si>
  <si>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</si>
  <si>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</si>
  <si>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</si>
  <si>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</si>
  <si>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</si>
  <si>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</si>
  <si>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</si>
  <si>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</si>
  <si>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</si>
  <si>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</si>
  <si>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</si>
  <si>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</si>
  <si>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</si>
  <si>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</si>
  <si>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</si>
  <si>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</si>
  <si>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</si>
  <si>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</si>
  <si>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</si>
  <si>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</si>
  <si>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</si>
  <si>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</si>
  <si>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</si>
  <si>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</si>
  <si>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</si>
  <si>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</si>
  <si>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</si>
  <si>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</si>
  <si>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</si>
  <si>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</si>
  <si>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Informe Contractual a Marzo 31 de 2024</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</si>
  <si>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</si>
  <si>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</si>
  <si>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</si>
  <si>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</si>
  <si>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</si>
  <si>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</si>
  <si>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</si>
  <si>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</si>
  <si>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</si>
  <si>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</si>
  <si>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</si>
  <si>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</si>
  <si>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</si>
  <si>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</si>
  <si>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</si>
  <si>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</si>
  <si>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</si>
  <si>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</si>
  <si>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</si>
  <si>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</si>
  <si>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</si>
  <si>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</si>
  <si>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</si>
  <si>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</si>
  <si>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</si>
  <si>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</si>
  <si>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</si>
  <si>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</si>
  <si>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</si>
  <si>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</si>
  <si>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</si>
  <si>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</si>
  <si>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</si>
  <si>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</si>
  <si>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</si>
  <si>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</si>
  <si>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</si>
  <si>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</si>
  <si>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</si>
  <si>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</si>
  <si>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</si>
  <si>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</si>
  <si>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</si>
  <si>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</si>
  <si>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</si>
  <si>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</si>
  <si>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</si>
  <si>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</si>
  <si>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</si>
  <si>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</si>
  <si>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</si>
  <si>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</si>
  <si>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</si>
  <si>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</si>
  <si>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</si>
  <si>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</si>
  <si>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</si>
  <si>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</si>
  <si>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</si>
  <si>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</si>
  <si>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</si>
  <si>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</si>
  <si>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</si>
  <si>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</si>
  <si>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</si>
  <si>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</si>
  <si>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</si>
  <si>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</si>
  <si>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</si>
  <si>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</si>
  <si>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</si>
  <si>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</si>
  <si>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</si>
  <si>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</si>
  <si>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</si>
  <si>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</si>
  <si>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</si>
  <si>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</si>
  <si>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</si>
  <si>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</si>
  <si>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</si>
  <si>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</si>
  <si>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</si>
  <si>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</si>
  <si>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</si>
  <si>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</si>
  <si>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</si>
  <si>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</si>
  <si>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</si>
  <si>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</si>
  <si>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</si>
  <si>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</si>
  <si>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</si>
  <si>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</si>
  <si>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</si>
  <si>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</si>
  <si>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</si>
  <si>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</si>
  <si>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</si>
  <si>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</si>
  <si>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</si>
  <si>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</si>
  <si>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</si>
  <si>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</si>
  <si>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</si>
  <si>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</si>
  <si>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</si>
  <si>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</si>
  <si>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</si>
  <si>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</si>
  <si>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</si>
  <si>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</si>
  <si>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</si>
  <si>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</si>
  <si>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</si>
  <si>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</si>
  <si>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</si>
  <si>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</si>
  <si>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</si>
  <si>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</si>
  <si>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</si>
  <si>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</si>
  <si>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</si>
  <si>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</si>
  <si>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</si>
  <si>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</si>
  <si>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</si>
  <si>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</si>
  <si>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</si>
  <si>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</si>
  <si>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</si>
  <si>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</si>
  <si>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</si>
  <si>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</si>
  <si>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</si>
  <si>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</si>
  <si>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</si>
  <si>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</si>
  <si>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</si>
  <si>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</si>
  <si>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</si>
  <si>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</si>
  <si>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</si>
  <si>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</si>
  <si>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</si>
  <si>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</si>
  <si>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</si>
  <si>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</si>
  <si>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</si>
  <si>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</si>
  <si>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</si>
  <si>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</si>
  <si>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</si>
  <si>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</si>
  <si>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</si>
  <si>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</si>
  <si>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</si>
  <si>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</si>
  <si>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</si>
  <si>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</si>
  <si>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</si>
  <si>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</si>
  <si>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</si>
  <si>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</si>
  <si>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</si>
  <si>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</si>
  <si>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</si>
  <si>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</si>
  <si>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</si>
  <si>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</si>
  <si>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</si>
  <si>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</si>
  <si>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</si>
  <si>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</si>
  <si>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</si>
  <si>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</si>
  <si>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</si>
  <si>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</si>
  <si>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</si>
  <si>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</si>
  <si>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</si>
  <si>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</si>
  <si>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</si>
  <si>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</si>
  <si>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</si>
  <si>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</si>
  <si>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</si>
  <si>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</si>
  <si>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</si>
  <si>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</si>
  <si>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</si>
  <si>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</si>
  <si>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</si>
  <si>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</si>
  <si>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</si>
  <si>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</si>
  <si>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</si>
  <si>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</si>
  <si>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</si>
  <si>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</si>
  <si>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</si>
  <si>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</si>
  <si>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</si>
  <si>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</si>
  <si>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</si>
  <si>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</si>
  <si>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</si>
  <si>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</si>
  <si>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</si>
  <si>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</si>
  <si>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</si>
  <si>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</si>
  <si>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</si>
  <si>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</si>
  <si>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</si>
  <si>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</si>
  <si>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</si>
  <si>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</si>
  <si>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</si>
  <si>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CONSUELO  ARIZA MAHECHA</t>
  </si>
  <si>
    <t>YEFFER HERNANDO MEDINA PAEZ</t>
  </si>
  <si>
    <t>JIMMY ANDRES CASTELLANOS CARRILLO</t>
  </si>
  <si>
    <t>ELIZABETH  CARRILLO MEDINA</t>
  </si>
  <si>
    <t>SINDY PAOLA TUNJANO LESMES</t>
  </si>
  <si>
    <t>IVAN GABRIEL PACHON GALVIS</t>
  </si>
  <si>
    <t>BENJAMIN  MALDONADO TORO</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</si>
  <si>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</si>
  <si>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</si>
  <si>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</si>
  <si>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</si>
  <si>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</si>
  <si>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</si>
  <si>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</si>
  <si>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</si>
  <si>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</si>
  <si>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</si>
  <si>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</si>
  <si>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</si>
  <si>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</si>
  <si>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</si>
  <si>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</si>
  <si>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</si>
  <si>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</si>
  <si>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</si>
  <si>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</si>
  <si>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</si>
  <si>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PATRICIA MORENO TRUJILLO</t>
  </si>
  <si>
    <t>ANGELA MARCELA CAMACHO NOSSA</t>
  </si>
  <si>
    <t>JOSE FRANCK MACHADO MORENO</t>
  </si>
  <si>
    <t>PAULA ANDREA PANESSO SANCHEZ</t>
  </si>
  <si>
    <t>NOHEMY  BENAVIDES BARBOSA</t>
  </si>
  <si>
    <t>ANGELICA  QUIÑONES CARRILLO</t>
  </si>
  <si>
    <t>DIANA PATRICIA RODRIGUEZ OSORIO</t>
  </si>
  <si>
    <t>ERIKA ROCIO AVILA VELANDIA</t>
  </si>
  <si>
    <t>MARIBEL  HINOJOSA BONILLA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</si>
  <si>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</si>
  <si>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</si>
  <si>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</si>
  <si>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</si>
  <si>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</si>
  <si>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</si>
  <si>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</si>
  <si>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</si>
  <si>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</si>
  <si>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</si>
  <si>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</si>
  <si>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</si>
  <si>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</si>
  <si>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</si>
  <si>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</si>
  <si>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</si>
  <si>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</si>
  <si>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</si>
  <si>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</si>
  <si>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</si>
  <si>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</si>
  <si>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</si>
  <si>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</si>
  <si>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</si>
  <si>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</si>
  <si>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</si>
  <si>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ANDRES  CARDENAS VILLAMIL</t>
  </si>
  <si>
    <t>JOHNY  CUELLAR PELAEZ</t>
  </si>
  <si>
    <t>CAROLINA  OVALLE FONTANILLA</t>
  </si>
  <si>
    <t>YUDY CAROLINA MUÑOZ PRECIADO</t>
  </si>
  <si>
    <t>JOHAN SEBASTIAN CRUZ SUESCUN</t>
  </si>
  <si>
    <t>ALEJANDRA MARIA DEVIA ORJUELA</t>
  </si>
  <si>
    <t>DANIEL ANDRES PERALTA AGUILAR</t>
  </si>
  <si>
    <t>JEAN  ANGARITA VASQUEZ</t>
  </si>
  <si>
    <t>LAURA FERNANDA ZUÑIGA ROJAS</t>
  </si>
  <si>
    <t>MARIA INES MEJIA PEÑARANDA</t>
  </si>
  <si>
    <t>ERIKA PAOLA VELANDIA PARRA</t>
  </si>
  <si>
    <t>ANDRES FELIPE LEGUIZAMO SANCHEZ</t>
  </si>
  <si>
    <t>YEISON  DUARTE AGUILERA</t>
  </si>
  <si>
    <t>ELIANA  MOSCOSO VARGAS</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</si>
  <si>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</si>
  <si>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</si>
  <si>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</si>
  <si>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</si>
  <si>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</si>
  <si>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</si>
  <si>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</si>
  <si>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</si>
  <si>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</si>
  <si>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</si>
  <si>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</si>
  <si>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</si>
  <si>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</si>
  <si>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</si>
  <si>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</si>
  <si>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</si>
  <si>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</si>
  <si>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</si>
  <si>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</si>
  <si>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</si>
  <si>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</si>
  <si>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</si>
  <si>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</si>
  <si>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JULY ELIZABETH SALAMANCA ROCHA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</si>
  <si>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</si>
  <si>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</si>
  <si>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</si>
  <si>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</si>
  <si>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</si>
  <si>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</si>
  <si>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</si>
  <si>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</si>
  <si>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</si>
  <si>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</si>
  <si>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</si>
  <si>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</si>
  <si>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</si>
  <si>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SANTIAGO  GARCIA MONTAÑA</t>
  </si>
  <si>
    <t>GERMAN ALBERTO BAQUIRO DUQUE</t>
  </si>
  <si>
    <t>NATALIA  URIBE ABISAMBRA</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</si>
  <si>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</si>
  <si>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</si>
  <si>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</si>
  <si>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</si>
  <si>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</si>
  <si>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</si>
  <si>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</si>
  <si>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</si>
  <si>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</si>
  <si>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</si>
  <si>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</si>
  <si>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</si>
  <si>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</si>
  <si>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</si>
  <si>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</si>
  <si>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</si>
  <si>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JEISSON  AVILA ROJAS</t>
  </si>
  <si>
    <t>HERNAN DARIO ENRIQUEZ SIERRA</t>
  </si>
  <si>
    <t>KEVIN SANTIAGO GOMEZ CASTRO</t>
  </si>
  <si>
    <t>JOSE ALEXANDER MORENO PAEZ</t>
  </si>
  <si>
    <t>LIZETH LORENA ALVAREZ BORDA</t>
  </si>
  <si>
    <t>ESTEBAN  ESCOBAR PEREZ</t>
  </si>
  <si>
    <t>CARLOS ALFREDO ORTIZ TORRES</t>
  </si>
  <si>
    <t>LOLITA  CAMARGO CORREA</t>
  </si>
  <si>
    <t>NATALIA  GUTIERREZ PEÑALOZA</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</si>
  <si>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</si>
  <si>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</si>
  <si>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</si>
  <si>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</si>
  <si>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</si>
  <si>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</si>
  <si>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</si>
  <si>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YAMILE  LARA LARA</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</si>
  <si>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</si>
  <si>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</si>
  <si>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</si>
  <si>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</si>
  <si>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</si>
  <si>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</si>
  <si>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</si>
  <si>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</si>
  <si>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GLADYS  LUNA GAONA</t>
  </si>
  <si>
    <t>CLAUDIA PATRICIA ARIAS ROJAS</t>
  </si>
  <si>
    <t>EDER DUVIER GAMEZ ALVAREZ</t>
  </si>
  <si>
    <t>DONALDO DONALDO VANEGAS PALACIO</t>
  </si>
  <si>
    <t>GUSTAVO  ROJAS SANCHEZ</t>
  </si>
  <si>
    <t>JULIAN DARIO BONILLA RIOS</t>
  </si>
  <si>
    <t>ANA JUDITH ABREU MURCIA</t>
  </si>
  <si>
    <t>JUAN CARLOS MARIÑO NIETO</t>
  </si>
  <si>
    <t>JORGE DANIEL PAVAJEAU ORTIZ</t>
  </si>
  <si>
    <t>LINA PAOLA GARCES APONTE</t>
  </si>
  <si>
    <t>LUZ INES SANDOVAL ESTUPIÑAN</t>
  </si>
  <si>
    <t>INGRID VIVIANA LAGUADO ENDEMANN</t>
  </si>
  <si>
    <t>GUILLERMO  OBREGON GONZALEZ</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</si>
  <si>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</si>
  <si>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</si>
  <si>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</si>
  <si>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</si>
  <si>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</si>
  <si>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</si>
  <si>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</si>
  <si>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</si>
  <si>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JACQUELINE  CACHAYA SANCHEZ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</si>
  <si>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</si>
  <si>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</si>
  <si>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</si>
  <si>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</si>
  <si>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</si>
  <si>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</si>
  <si>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</si>
  <si>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</si>
  <si>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</si>
  <si>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</si>
  <si>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</si>
  <si>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</si>
  <si>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</si>
  <si>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</si>
  <si>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</si>
  <si>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</si>
  <si>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</si>
  <si>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</si>
  <si>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</si>
  <si>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</si>
  <si>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</si>
  <si>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</si>
  <si>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</si>
  <si>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</si>
  <si>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</si>
  <si>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</si>
  <si>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</si>
  <si>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</si>
  <si>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</si>
  <si>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JAVIER  BUSTAMANTE CARO</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</si>
  <si>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</si>
  <si>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</si>
  <si>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</si>
  <si>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</si>
  <si>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</si>
  <si>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</si>
  <si>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</si>
  <si>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</si>
  <si>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</si>
  <si>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</si>
  <si>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</si>
  <si>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</si>
  <si>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</si>
  <si>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</si>
  <si>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</si>
  <si>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</si>
  <si>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</si>
  <si>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</si>
  <si>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</si>
  <si>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</si>
  <si>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</si>
  <si>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</si>
  <si>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</si>
  <si>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</si>
  <si>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</si>
  <si>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</si>
  <si>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</si>
  <si>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</si>
  <si>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</si>
  <si>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</si>
  <si>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</si>
  <si>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</si>
  <si>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</si>
  <si>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</si>
  <si>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</si>
  <si>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</si>
  <si>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</si>
  <si>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</si>
  <si>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</si>
  <si>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</si>
  <si>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</si>
  <si>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</si>
  <si>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</si>
  <si>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</si>
  <si>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</si>
  <si>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</si>
  <si>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</si>
  <si>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</si>
  <si>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</si>
  <si>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</si>
  <si>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</si>
  <si>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</si>
  <si>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</si>
  <si>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</si>
  <si>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</si>
  <si>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</si>
  <si>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</si>
  <si>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</si>
  <si>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</si>
  <si>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</si>
  <si>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</si>
  <si>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</si>
  <si>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</si>
  <si>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</si>
  <si>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</si>
  <si>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</si>
  <si>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</si>
  <si>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</si>
  <si>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</si>
  <si>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</si>
  <si>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</si>
  <si>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</si>
  <si>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</si>
  <si>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</si>
  <si>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</si>
  <si>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</si>
  <si>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</si>
  <si>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</si>
  <si>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</si>
  <si>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</si>
  <si>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</si>
  <si>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</si>
  <si>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</si>
  <si>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</si>
  <si>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</si>
  <si>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</si>
  <si>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</si>
  <si>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</si>
  <si>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</si>
  <si>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</si>
  <si>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</si>
  <si>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</si>
  <si>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</si>
  <si>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</si>
  <si>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</si>
  <si>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</si>
  <si>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</si>
  <si>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</si>
  <si>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</si>
  <si>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</si>
  <si>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</si>
  <si>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</si>
  <si>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</si>
  <si>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</si>
  <si>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</si>
  <si>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</si>
  <si>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</si>
  <si>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</si>
  <si>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</si>
  <si>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</si>
  <si>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</si>
  <si>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</si>
  <si>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</si>
  <si>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</si>
  <si>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</si>
  <si>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</si>
  <si>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</si>
  <si>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</si>
  <si>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</si>
  <si>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</si>
  <si>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</si>
  <si>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</si>
  <si>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</si>
  <si>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</si>
  <si>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</si>
  <si>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</si>
  <si>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</si>
  <si>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</si>
  <si>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</si>
  <si>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</si>
  <si>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</si>
  <si>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</si>
  <si>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</si>
  <si>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</si>
  <si>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</si>
  <si>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</si>
  <si>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</si>
  <si>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</si>
  <si>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</si>
  <si>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</si>
  <si>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</si>
  <si>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</si>
  <si>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</si>
  <si>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</si>
  <si>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</si>
  <si>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</si>
  <si>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</si>
  <si>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</si>
  <si>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</si>
  <si>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</si>
  <si>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</si>
  <si>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</si>
  <si>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</si>
  <si>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</si>
  <si>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</si>
  <si>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</si>
  <si>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</si>
  <si>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</si>
  <si>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</si>
  <si>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</si>
  <si>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</si>
  <si>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</si>
  <si>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</si>
  <si>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</si>
  <si>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</si>
  <si>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</si>
  <si>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</si>
  <si>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</si>
  <si>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</si>
  <si>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</si>
  <si>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</si>
  <si>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</si>
  <si>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</si>
  <si>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</si>
  <si>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</si>
  <si>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</si>
  <si>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</si>
  <si>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</si>
  <si>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</si>
  <si>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</si>
  <si>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</si>
  <si>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</si>
  <si>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</si>
  <si>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</si>
  <si>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</si>
  <si>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</si>
  <si>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</si>
  <si>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</si>
  <si>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</si>
  <si>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</si>
  <si>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</si>
  <si>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</si>
  <si>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</si>
  <si>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</si>
  <si>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</si>
  <si>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</si>
  <si>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</si>
  <si>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</si>
  <si>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</si>
  <si>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</si>
  <si>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</si>
  <si>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</si>
  <si>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</si>
  <si>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</si>
  <si>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</si>
  <si>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</si>
  <si>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</si>
  <si>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</si>
  <si>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</si>
  <si>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</si>
  <si>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</si>
  <si>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</si>
  <si>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</si>
  <si>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</si>
  <si>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</si>
  <si>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</si>
  <si>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</si>
  <si>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</si>
  <si>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</si>
  <si>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</si>
  <si>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</si>
  <si>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</si>
  <si>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</si>
  <si>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</si>
  <si>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</si>
  <si>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</si>
  <si>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</si>
  <si>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</si>
  <si>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</si>
  <si>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</si>
  <si>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</si>
  <si>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</si>
  <si>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</si>
  <si>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</si>
  <si>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</si>
  <si>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</si>
  <si>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</si>
  <si>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</si>
  <si>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</si>
  <si>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</si>
  <si>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</si>
  <si>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</si>
  <si>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</si>
  <si>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</si>
  <si>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</si>
  <si>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</si>
  <si>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</si>
  <si>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</si>
  <si>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</si>
  <si>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</si>
  <si>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</si>
  <si>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</si>
  <si>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</si>
  <si>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</si>
  <si>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</si>
  <si>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</si>
  <si>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</si>
  <si>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</si>
  <si>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</si>
  <si>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</si>
  <si>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</si>
  <si>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</si>
  <si>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</si>
  <si>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</si>
  <si>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</si>
  <si>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</si>
  <si>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</si>
  <si>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</si>
  <si>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</si>
  <si>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</si>
  <si>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</si>
  <si>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</si>
  <si>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</si>
  <si>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</si>
  <si>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</si>
  <si>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</si>
  <si>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</si>
  <si>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</si>
  <si>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</si>
  <si>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</si>
  <si>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</si>
  <si>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</si>
  <si>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</si>
  <si>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</si>
  <si>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</si>
  <si>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</si>
  <si>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</si>
  <si>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</si>
  <si>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</si>
  <si>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</si>
  <si>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</si>
  <si>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</si>
  <si>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</si>
  <si>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</si>
  <si>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</si>
  <si>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</si>
  <si>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</si>
  <si>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</si>
  <si>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</si>
  <si>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</si>
  <si>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</si>
  <si>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</si>
  <si>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</si>
  <si>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</si>
  <si>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</si>
  <si>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</si>
  <si>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</si>
  <si>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</si>
  <si>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</si>
  <si>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</si>
  <si>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</si>
  <si>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</si>
  <si>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</si>
  <si>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</si>
  <si>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</si>
  <si>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</si>
  <si>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</si>
  <si>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</si>
  <si>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</si>
  <si>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</si>
  <si>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</si>
  <si>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</si>
  <si>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</si>
  <si>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</si>
  <si>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</si>
  <si>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</si>
  <si>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</si>
  <si>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</si>
  <si>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</si>
  <si>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</si>
  <si>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</si>
  <si>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</si>
  <si>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</si>
  <si>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</si>
  <si>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</si>
  <si>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</si>
  <si>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</si>
  <si>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</si>
  <si>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</si>
  <si>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</si>
  <si>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</si>
  <si>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</si>
  <si>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</si>
  <si>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</si>
  <si>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</si>
  <si>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</si>
  <si>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</si>
  <si>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</si>
  <si>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</si>
  <si>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</si>
  <si>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</si>
  <si>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</si>
  <si>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</si>
  <si>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</si>
  <si>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</si>
  <si>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</si>
  <si>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</si>
  <si>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</si>
  <si>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</si>
  <si>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</si>
  <si>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</si>
  <si>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</si>
  <si>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</si>
  <si>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</si>
  <si>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</si>
  <si>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</si>
  <si>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</si>
  <si>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</si>
  <si>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</si>
  <si>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</si>
  <si>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</si>
  <si>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</si>
  <si>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</si>
  <si>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</si>
  <si>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</si>
  <si>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</si>
  <si>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</si>
  <si>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</si>
  <si>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</si>
  <si>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</si>
  <si>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</si>
  <si>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</si>
  <si>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</si>
  <si>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</si>
  <si>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</si>
  <si>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</si>
  <si>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</si>
  <si>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</si>
  <si>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</si>
  <si>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</si>
  <si>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</si>
  <si>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</si>
  <si>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</si>
  <si>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</si>
  <si>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</si>
  <si>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</si>
  <si>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</si>
  <si>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</si>
  <si>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</si>
  <si>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</si>
  <si>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</si>
  <si>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</si>
  <si>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</si>
  <si>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</si>
  <si>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</si>
  <si>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</si>
  <si>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</si>
  <si>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</si>
  <si>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</si>
  <si>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</si>
  <si>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</si>
  <si>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</si>
  <si>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</si>
  <si>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</si>
  <si>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</si>
  <si>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</si>
  <si>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</si>
  <si>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</si>
  <si>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</si>
  <si>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</si>
  <si>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</si>
  <si>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</si>
  <si>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</si>
  <si>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</si>
  <si>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</si>
  <si>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</si>
  <si>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</si>
  <si>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</si>
  <si>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</si>
  <si>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</si>
  <si>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</si>
  <si>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</si>
  <si>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</si>
  <si>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</si>
  <si>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</si>
  <si>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</si>
  <si>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</si>
  <si>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</si>
  <si>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</si>
  <si>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</si>
  <si>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</si>
  <si>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</si>
  <si>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</si>
  <si>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</si>
  <si>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</si>
  <si>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</si>
  <si>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</si>
  <si>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</si>
  <si>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</si>
  <si>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</si>
  <si>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</si>
  <si>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</si>
  <si>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</si>
  <si>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</si>
  <si>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</si>
  <si>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</si>
  <si>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</si>
  <si>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</si>
  <si>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</si>
  <si>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</si>
  <si>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</si>
  <si>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</si>
  <si>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</si>
  <si>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</si>
  <si>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</si>
  <si>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</si>
  <si>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</si>
  <si>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</si>
  <si>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</si>
  <si>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</si>
  <si>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</si>
  <si>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</si>
  <si>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</si>
  <si>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</si>
  <si>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</si>
  <si>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</si>
  <si>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</si>
  <si>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</si>
  <si>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</si>
  <si>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</si>
  <si>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</si>
  <si>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</si>
  <si>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</si>
  <si>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</si>
  <si>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</si>
  <si>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</si>
  <si>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</si>
  <si>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</si>
  <si>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</si>
  <si>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</si>
  <si>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</si>
  <si>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</si>
  <si>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</si>
  <si>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</si>
  <si>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</si>
  <si>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</si>
  <si>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</si>
  <si>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</si>
  <si>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</si>
  <si>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</si>
  <si>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</si>
  <si>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</si>
  <si>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</si>
  <si>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</si>
  <si>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</si>
  <si>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</si>
  <si>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</si>
  <si>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</si>
  <si>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</si>
  <si>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</si>
  <si>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</si>
  <si>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</si>
  <si>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</si>
  <si>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</si>
  <si>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</si>
  <si>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</si>
  <si>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</si>
  <si>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</si>
  <si>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</si>
  <si>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</si>
  <si>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</si>
  <si>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</si>
  <si>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</si>
  <si>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</si>
  <si>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</si>
  <si>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</si>
  <si>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</si>
  <si>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</si>
  <si>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</si>
  <si>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</si>
  <si>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</si>
  <si>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</si>
  <si>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</si>
  <si>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</si>
  <si>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</si>
  <si>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</si>
  <si>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</si>
  <si>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</si>
  <si>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</si>
  <si>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</si>
  <si>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</si>
  <si>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</si>
  <si>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</si>
  <si>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</si>
  <si>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</si>
  <si>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</si>
  <si>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</si>
  <si>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</si>
  <si>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</si>
  <si>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</si>
  <si>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</si>
  <si>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</si>
  <si>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</si>
  <si>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</si>
  <si>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</si>
  <si>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</si>
  <si>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</si>
  <si>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</si>
  <si>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</si>
  <si>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</si>
  <si>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</si>
  <si>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</si>
  <si>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</si>
  <si>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</si>
  <si>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</si>
  <si>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</si>
  <si>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</si>
  <si>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</si>
  <si>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</si>
  <si>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</si>
  <si>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</si>
  <si>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</si>
  <si>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</si>
  <si>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</si>
  <si>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</si>
  <si>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</si>
  <si>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</si>
  <si>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</si>
  <si>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</si>
  <si>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</si>
  <si>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</si>
  <si>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</si>
  <si>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</si>
  <si>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</si>
  <si>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</si>
  <si>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</si>
  <si>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</si>
  <si>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</si>
  <si>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</si>
  <si>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</si>
  <si>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</si>
  <si>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</si>
  <si>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</si>
  <si>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</si>
  <si>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</si>
  <si>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</si>
  <si>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KAREN VANESSA  VELEZ CARDOZO</t>
  </si>
  <si>
    <t>NELSY YALILE RIVEROS CASTILLO</t>
  </si>
  <si>
    <t>ZULMA PATRICIA COBOS CHICO</t>
  </si>
  <si>
    <t>FERNANDO  BARBOSA OSORIO</t>
  </si>
  <si>
    <t>MARCELA  ROZO COVALEDA</t>
  </si>
  <si>
    <t>LIZETTE  MEDINA VILLALBA</t>
  </si>
  <si>
    <t>MARTHA PATRICIA TOVAR GONZALEZ</t>
  </si>
  <si>
    <t>LUIS OLEGARIO BORDA SILVA</t>
  </si>
  <si>
    <t>MARLENY  ESPITIA CALDERON</t>
  </si>
  <si>
    <t>NELLY YASMIN RODRIGUEZ IDARRAGA</t>
  </si>
  <si>
    <t>MARISOL  VELASQUEZ GALLEGO</t>
  </si>
  <si>
    <t>ERIKA BRIGETTE PARRA TABARES</t>
  </si>
  <si>
    <t>JEISSON STHID JARA RODRIGUEZ</t>
  </si>
  <si>
    <t>JUAN GERARDO GALEANO MATEUS</t>
  </si>
  <si>
    <t>EMILCEN  FRANCO SUAREZ</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</si>
  <si>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</si>
  <si>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</si>
  <si>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</si>
  <si>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</si>
  <si>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</si>
  <si>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</si>
  <si>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</si>
  <si>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</si>
  <si>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</si>
  <si>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</si>
  <si>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</si>
  <si>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</si>
  <si>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ELIZABETH  CORTES VARGAS</t>
  </si>
  <si>
    <t>DIANA LIZETH VILLA BAQUERO</t>
  </si>
  <si>
    <t>SANTIAGO  LINARES BASTO</t>
  </si>
  <si>
    <t>MISAEL ESTEBAN LINARES GARZON</t>
  </si>
  <si>
    <t>DANIELA  IBAÑEZ ANGARITA</t>
  </si>
  <si>
    <t>KATHERINE JOHANA NEMOCON VALENZUELA</t>
  </si>
  <si>
    <t>LAURA CAMILA DE LA HOZ SAAVEDRA</t>
  </si>
  <si>
    <t>PAOLA ANDREA GOMEZ BERMUDEZ</t>
  </si>
  <si>
    <t>SONIA MILENA PORTILLO OSORIO</t>
  </si>
  <si>
    <t>LUIS FELIPE BARRIOS ALVAREZ</t>
  </si>
  <si>
    <t>CRISLY CAROLINA RIVAS ORDOÑEZ</t>
  </si>
  <si>
    <t>FELIPE  IBANEZ CARDENAS</t>
  </si>
  <si>
    <t>CLAUDIA LINETH ABONIA GARCIA</t>
  </si>
  <si>
    <t>WILMAR STEVEN PARRA MORENO</t>
  </si>
  <si>
    <t>CESAR ENRIQUE GONZALEZ ARDILA</t>
  </si>
  <si>
    <t>BLANCA SOFIA MUÑOZ COTERA</t>
  </si>
  <si>
    <t>DANIELA  PEREZ GOMEZ</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</si>
  <si>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</si>
  <si>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</si>
  <si>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</si>
  <si>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</si>
  <si>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</si>
  <si>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</si>
  <si>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</si>
  <si>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</si>
  <si>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</si>
  <si>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JENNY  GARZON TRIVIÑO</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</si>
  <si>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</si>
  <si>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</si>
  <si>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</si>
  <si>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</si>
  <si>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</si>
  <si>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</si>
  <si>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</si>
  <si>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</si>
  <si>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</si>
  <si>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</si>
  <si>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</si>
  <si>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</si>
  <si>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</si>
  <si>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</si>
  <si>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</si>
  <si>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</si>
  <si>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</si>
  <si>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</si>
  <si>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YANETH  BELTRAN USECHE</t>
  </si>
  <si>
    <t>LINA PAOLA CIFUENTES</t>
  </si>
  <si>
    <t>GINNA DOLLY RODRIGUEZ RODRIGUEZ</t>
  </si>
  <si>
    <t>JULIO MIGUEL SILVA SALAMANCA</t>
  </si>
  <si>
    <t>ZAIDA FABIOLA WILCHES ORTIZ</t>
  </si>
  <si>
    <t>ELIANA PATRICIA RUBIO CONDE</t>
  </si>
  <si>
    <t>JUAN SEBASTIAN PARRA RAFFAN</t>
  </si>
  <si>
    <t>NAYIBE  ABDULHUSSEIN TORRES</t>
  </si>
  <si>
    <t>PAULA CLEIRY LOPEZ GONZALEZ</t>
  </si>
  <si>
    <t>DANIEL OSWALDO GUERRERO OTERO</t>
  </si>
  <si>
    <t>DIDIMA  VIVAS RIAÑO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</si>
  <si>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</si>
  <si>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</si>
  <si>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</si>
  <si>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</si>
  <si>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</si>
  <si>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</si>
  <si>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</si>
  <si>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</si>
  <si>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</si>
  <si>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</si>
  <si>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</si>
  <si>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</si>
  <si>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</si>
  <si>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</si>
  <si>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DANIELA  MACHUCA MURCIA</t>
  </si>
  <si>
    <t>DIANA ALEJANDRA ROZO CORONA</t>
  </si>
  <si>
    <t>YULLI CATHERIN CARDENAS MALAVER</t>
  </si>
  <si>
    <t>ZAIRA VALENTINA GUZMAN RODRIGUEZ</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</si>
  <si>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</si>
  <si>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</si>
  <si>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</si>
  <si>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</si>
  <si>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</si>
  <si>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</si>
  <si>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</si>
  <si>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</si>
  <si>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</si>
  <si>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</si>
  <si>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</si>
  <si>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</si>
  <si>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</si>
  <si>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</si>
  <si>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MIGUEL ANGEL RUIZ ALVAREZ</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</si>
  <si>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</si>
  <si>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</si>
  <si>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</si>
  <si>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</si>
  <si>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</si>
  <si>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</si>
  <si>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</si>
  <si>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</si>
  <si>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</si>
  <si>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</si>
  <si>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</si>
  <si>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</si>
  <si>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ALEXANDER  GUERRERO GUTIERREZ</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</si>
  <si>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</si>
  <si>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</si>
  <si>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</si>
  <si>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</si>
  <si>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</si>
  <si>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</si>
  <si>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</si>
  <si>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</si>
  <si>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</si>
  <si>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</si>
  <si>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</si>
  <si>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</si>
  <si>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</si>
  <si>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</si>
  <si>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</si>
  <si>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</si>
  <si>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</si>
  <si>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</si>
  <si>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</si>
  <si>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</si>
  <si>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CLAUDIA LILIANA CARO CARO</t>
  </si>
  <si>
    <t>NICOLAS  GARZON CAMACHO</t>
  </si>
  <si>
    <t>SONIA LISETH GOMEZ CACERES</t>
  </si>
  <si>
    <t>LUIS HORACIO URQUIJO ADARRAGA</t>
  </si>
  <si>
    <t>MARTHA YANETH ALBORNOZ SANABRIA</t>
  </si>
  <si>
    <t>ANDREA DEL PILAR ROMERO GOMEZ</t>
  </si>
  <si>
    <t>EDNA MARGARITA GOMEZ ARBELAEZ</t>
  </si>
  <si>
    <t>MYRIAM JOHANA RUIZ GARCIA</t>
  </si>
  <si>
    <t>MARITZA  POVEDA GONZALEZ</t>
  </si>
  <si>
    <t>SEBASTIAN  HERRERA RAMOS</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</si>
  <si>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</si>
  <si>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</si>
  <si>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</si>
  <si>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</si>
  <si>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</si>
  <si>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</si>
  <si>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</si>
  <si>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</si>
  <si>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</si>
  <si>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</si>
  <si>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</si>
  <si>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</si>
  <si>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</si>
  <si>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</si>
  <si>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</si>
  <si>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GIOVANI  SALAS ARAQUE</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</si>
  <si>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</si>
  <si>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</si>
  <si>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</si>
  <si>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</si>
  <si>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</si>
  <si>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</si>
  <si>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</si>
  <si>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</si>
  <si>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</si>
  <si>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</si>
  <si>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</si>
  <si>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</si>
  <si>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</si>
  <si>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</si>
  <si>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</si>
  <si>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</si>
  <si>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</si>
  <si>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</si>
  <si>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</si>
  <si>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</si>
  <si>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</si>
  <si>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</si>
  <si>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</si>
  <si>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</si>
  <si>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</si>
  <si>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</si>
  <si>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</si>
  <si>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</si>
  <si>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</si>
  <si>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</si>
  <si>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</si>
  <si>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</si>
  <si>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</si>
  <si>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</si>
  <si>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</si>
  <si>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</si>
  <si>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</si>
  <si>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</si>
  <si>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</si>
  <si>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</si>
  <si>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</si>
  <si>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</si>
  <si>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</si>
  <si>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</si>
  <si>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</si>
  <si>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</si>
  <si>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</si>
  <si>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</si>
  <si>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</si>
  <si>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</si>
  <si>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</si>
  <si>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</si>
  <si>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</si>
  <si>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</si>
  <si>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</si>
  <si>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</si>
  <si>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</si>
  <si>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</si>
  <si>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</si>
  <si>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</si>
  <si>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</si>
  <si>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</si>
  <si>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</si>
  <si>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</si>
  <si>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</si>
  <si>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</si>
  <si>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</si>
  <si>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</si>
  <si>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</si>
  <si>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</si>
  <si>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</si>
  <si>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</si>
  <si>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</si>
  <si>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</si>
  <si>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</si>
  <si>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</si>
  <si>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</si>
  <si>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</si>
  <si>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</si>
  <si>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</si>
  <si>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</si>
  <si>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</si>
  <si>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</si>
  <si>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</si>
  <si>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</si>
  <si>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</si>
  <si>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</si>
  <si>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</si>
  <si>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</si>
  <si>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</si>
  <si>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</si>
  <si>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</si>
  <si>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</si>
  <si>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</si>
  <si>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</si>
  <si>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</si>
  <si>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</si>
  <si>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</si>
  <si>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</si>
  <si>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</si>
  <si>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</si>
  <si>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</si>
  <si>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</si>
  <si>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</si>
  <si>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</si>
  <si>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</si>
  <si>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</si>
  <si>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</si>
  <si>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</si>
  <si>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</si>
  <si>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</si>
  <si>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</si>
  <si>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</si>
  <si>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</si>
  <si>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</si>
  <si>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</si>
  <si>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</si>
  <si>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</si>
  <si>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</si>
  <si>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</si>
  <si>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</si>
  <si>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</si>
  <si>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</si>
  <si>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</si>
  <si>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</si>
  <si>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</si>
  <si>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</si>
  <si>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</si>
  <si>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</si>
  <si>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</si>
  <si>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</si>
  <si>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</si>
  <si>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</si>
  <si>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</si>
  <si>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</si>
  <si>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</si>
  <si>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</si>
  <si>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</si>
  <si>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</si>
  <si>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</si>
  <si>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</si>
  <si>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</si>
  <si>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</si>
  <si>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</si>
  <si>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</si>
  <si>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</si>
  <si>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</si>
  <si>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</si>
  <si>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</si>
  <si>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</si>
  <si>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</si>
  <si>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</si>
  <si>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</si>
  <si>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</si>
  <si>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</si>
  <si>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</si>
  <si>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SIN INICIAR</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</si>
  <si>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</si>
  <si>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</si>
  <si>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</si>
  <si>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</si>
  <si>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</si>
  <si>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</si>
  <si>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</si>
  <si>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</si>
  <si>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</si>
  <si>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</si>
  <si>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</si>
  <si>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</si>
  <si>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</si>
  <si>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</si>
  <si>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</si>
  <si>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</si>
  <si>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</si>
  <si>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</si>
  <si>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</si>
  <si>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</si>
  <si>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</si>
  <si>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</si>
  <si>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</si>
  <si>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</si>
  <si>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</si>
  <si>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</si>
  <si>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</si>
  <si>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</si>
  <si>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</si>
  <si>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</si>
  <si>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</si>
  <si>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</si>
  <si>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</si>
  <si>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</si>
  <si>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</si>
  <si>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</si>
  <si>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</si>
  <si>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SDHT-SDO-PSP-059-2024</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</si>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</sst>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quot;$&quot;\ #,##0"/>
    <numFmt numFmtId="165" formatCode="_-* #,##0_-;\-* #,##0_-;_-* &quot;-&quot;??_-;_-@_-"/>
    <numFmt numFmtId="166" formatCode="[$$-240A]\ #,##0.00"/>
  </numFmts>
  <fonts count="18" x14ac:knownFonts="1">
    <font>
      <sz val="10"/>
      <name val="Arial"/>
    </font>
    <font>
      <sz val="11"/>
      <color theme="1"/>
      <name val="Calibri"/>
      <family val="2"/>
      <scheme val="minor"/>
    </font>
    <font>
      <sz val="10"/>
      <name val="Arial"/>
      <family val="2"/>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color theme="10"/>
      <name val="Calibri Light"/>
      <family val="2"/>
      <scheme val="maj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2"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9" fontId="11" fillId="0" borderId="0" applyFont="0" applyFill="0" applyBorder="0" applyAlignment="0" applyProtection="0"/>
  </cellStyleXfs>
  <cellXfs count="67">
    <xf numFmtId="0" fontId="0" fillId="0" borderId="0" xfId="0"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right" vertical="center" wrapText="1"/>
    </xf>
    <xf numFmtId="0" fontId="5" fillId="0" borderId="0" xfId="0" applyFont="1" applyAlignment="1">
      <alignment vertical="center"/>
    </xf>
    <xf numFmtId="164" fontId="4" fillId="0" borderId="0" xfId="0" applyNumberFormat="1" applyFont="1" applyAlignment="1">
      <alignment horizontal="center" vertical="center"/>
    </xf>
    <xf numFmtId="165" fontId="4" fillId="0" borderId="0" xfId="1" applyNumberFormat="1" applyFont="1" applyFill="1" applyBorder="1" applyAlignment="1" applyProtection="1">
      <alignment horizontal="right" vertical="center"/>
    </xf>
    <xf numFmtId="165" fontId="4" fillId="0" borderId="0" xfId="1" applyNumberFormat="1" applyFont="1" applyFill="1" applyBorder="1" applyAlignment="1" applyProtection="1">
      <alignment vertical="center"/>
    </xf>
    <xf numFmtId="0" fontId="6" fillId="0" borderId="0" xfId="0" applyFont="1" applyAlignment="1">
      <alignment horizontal="center" vertical="center" wrapText="1"/>
    </xf>
    <xf numFmtId="0" fontId="4" fillId="0" borderId="0" xfId="0" applyFont="1" applyAlignment="1">
      <alignment vertical="top"/>
    </xf>
    <xf numFmtId="42" fontId="4" fillId="0" borderId="0" xfId="2"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top"/>
    </xf>
    <xf numFmtId="14" fontId="4" fillId="0" borderId="0" xfId="0" applyNumberFormat="1"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14" fontId="12" fillId="0" borderId="0" xfId="0" applyNumberFormat="1" applyFont="1" applyAlignment="1">
      <alignment horizontal="center" vertical="center"/>
    </xf>
    <xf numFmtId="0" fontId="13" fillId="0" borderId="0" xfId="0" applyFont="1" applyAlignment="1">
      <alignment horizontal="left" vertical="top"/>
    </xf>
    <xf numFmtId="164" fontId="12" fillId="0" borderId="0" xfId="0" applyNumberFormat="1" applyFont="1" applyAlignment="1">
      <alignment horizontal="center" vertical="center"/>
    </xf>
    <xf numFmtId="164" fontId="12" fillId="0" borderId="0" xfId="0" applyNumberFormat="1" applyFont="1" applyAlignment="1">
      <alignment horizontal="center" vertical="center" wrapText="1"/>
    </xf>
    <xf numFmtId="164" fontId="6" fillId="0" borderId="0" xfId="0" applyNumberFormat="1" applyFont="1" applyAlignment="1">
      <alignment horizontal="right" vertical="center" wrapText="1"/>
    </xf>
    <xf numFmtId="164" fontId="12" fillId="0" borderId="0" xfId="0" applyNumberFormat="1" applyFont="1" applyAlignment="1">
      <alignment horizontal="right" vertical="center" wrapText="1"/>
    </xf>
    <xf numFmtId="0" fontId="14" fillId="0" borderId="0" xfId="0" applyFont="1" applyAlignment="1">
      <alignment vertical="center"/>
    </xf>
    <xf numFmtId="164" fontId="15" fillId="0" borderId="0" xfId="0" applyNumberFormat="1" applyFont="1" applyAlignment="1">
      <alignment horizontal="right" vertical="center" wrapText="1"/>
    </xf>
    <xf numFmtId="14" fontId="8" fillId="0" borderId="0" xfId="0" applyNumberFormat="1" applyFont="1" applyAlignment="1">
      <alignment vertical="center"/>
    </xf>
    <xf numFmtId="9" fontId="8" fillId="0" borderId="0" xfId="7" applyFont="1" applyFill="1" applyAlignment="1">
      <alignment vertical="center"/>
    </xf>
    <xf numFmtId="43" fontId="8" fillId="0" borderId="0" xfId="1" applyFont="1" applyFill="1" applyAlignment="1">
      <alignment vertical="center"/>
    </xf>
    <xf numFmtId="1" fontId="8"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 xfId="3" applyFont="1" applyBorder="1" applyAlignment="1">
      <alignment horizontal="left" vertical="center"/>
    </xf>
    <xf numFmtId="165" fontId="8" fillId="0" borderId="0" xfId="1" applyNumberFormat="1" applyFont="1" applyFill="1" applyAlignment="1">
      <alignment vertical="center"/>
    </xf>
    <xf numFmtId="9" fontId="4" fillId="0" borderId="0" xfId="7" applyFont="1" applyAlignment="1">
      <alignment horizontal="center" vertical="center"/>
    </xf>
    <xf numFmtId="9" fontId="12" fillId="0" borderId="0" xfId="7" applyFont="1" applyAlignment="1">
      <alignment horizontal="center" vertical="center"/>
    </xf>
    <xf numFmtId="9" fontId="4" fillId="0" borderId="0" xfId="7" applyFont="1" applyAlignment="1">
      <alignment vertical="top"/>
    </xf>
    <xf numFmtId="14" fontId="16"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 fontId="16" fillId="0" borderId="1" xfId="0" applyNumberFormat="1" applyFont="1" applyBorder="1" applyAlignment="1">
      <alignment horizontal="left" vertical="center"/>
    </xf>
    <xf numFmtId="164" fontId="16" fillId="0" borderId="1" xfId="0" applyNumberFormat="1" applyFont="1" applyBorder="1" applyAlignment="1">
      <alignment horizontal="right" vertical="center"/>
    </xf>
    <xf numFmtId="0" fontId="9" fillId="0" borderId="1" xfId="5" applyFill="1" applyBorder="1" applyAlignment="1" applyProtection="1">
      <alignment horizontal="left" vertical="center"/>
    </xf>
    <xf numFmtId="0" fontId="17" fillId="0" borderId="1" xfId="5" applyFont="1" applyFill="1" applyBorder="1" applyAlignment="1" applyProtection="1">
      <alignment horizontal="left" vertical="center"/>
    </xf>
    <xf numFmtId="0" fontId="10" fillId="0" borderId="1" xfId="6" applyFill="1" applyBorder="1" applyAlignment="1" applyProtection="1">
      <alignment horizontal="left" vertical="center"/>
    </xf>
    <xf numFmtId="20" fontId="9" fillId="0" borderId="1" xfId="5" applyNumberFormat="1" applyBorder="1" applyAlignment="1">
      <alignment horizontal="left" vertical="center"/>
    </xf>
    <xf numFmtId="20" fontId="10" fillId="0" borderId="1" xfId="6" applyNumberFormat="1" applyBorder="1" applyAlignment="1">
      <alignment horizontal="left" vertical="center"/>
    </xf>
    <xf numFmtId="0" fontId="10" fillId="0" borderId="1" xfId="6" applyBorder="1" applyAlignment="1"/>
    <xf numFmtId="0" fontId="17" fillId="0" borderId="1" xfId="5" applyFont="1" applyBorder="1" applyAlignment="1">
      <alignment horizontal="left" vertical="center"/>
    </xf>
    <xf numFmtId="166" fontId="8" fillId="0" borderId="1" xfId="0" applyNumberFormat="1" applyFont="1" applyBorder="1" applyAlignment="1">
      <alignment horizontal="center" vertical="center"/>
    </xf>
    <xf numFmtId="164" fontId="8" fillId="0" borderId="1" xfId="0" applyNumberFormat="1" applyFont="1" applyBorder="1" applyAlignment="1">
      <alignment horizontal="right" vertical="center"/>
    </xf>
    <xf numFmtId="164" fontId="16" fillId="0" borderId="1" xfId="5" applyNumberFormat="1" applyFont="1" applyFill="1" applyBorder="1" applyAlignment="1" applyProtection="1">
      <alignment horizontal="right" vertical="center"/>
    </xf>
    <xf numFmtId="20" fontId="16" fillId="0" borderId="1" xfId="0" applyNumberFormat="1" applyFont="1" applyBorder="1" applyAlignment="1">
      <alignment horizontal="left" vertical="center"/>
    </xf>
    <xf numFmtId="1" fontId="8" fillId="3" borderId="1" xfId="0" applyNumberFormat="1" applyFont="1" applyFill="1" applyBorder="1" applyAlignment="1">
      <alignment horizontal="center" vertical="center"/>
    </xf>
    <xf numFmtId="164" fontId="16" fillId="0" borderId="1" xfId="0" applyNumberFormat="1" applyFont="1" applyBorder="1" applyAlignment="1">
      <alignment horizontal="right" vertical="center" indent="1"/>
    </xf>
    <xf numFmtId="164" fontId="16" fillId="0" borderId="1" xfId="0" applyNumberFormat="1" applyFont="1" applyBorder="1" applyAlignment="1">
      <alignment vertical="center"/>
    </xf>
    <xf numFmtId="164" fontId="16" fillId="0" borderId="1" xfId="0" applyNumberFormat="1" applyFont="1" applyBorder="1" applyAlignment="1">
      <alignment horizontal="left" vertical="center"/>
    </xf>
    <xf numFmtId="49" fontId="7" fillId="2" borderId="1" xfId="3" applyNumberFormat="1"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49" fontId="7" fillId="2" borderId="1" xfId="3" applyNumberFormat="1" applyFont="1" applyFill="1" applyBorder="1" applyAlignment="1">
      <alignment horizontal="center" vertical="center"/>
    </xf>
    <xf numFmtId="9" fontId="7" fillId="2" borderId="1" xfId="7" applyFont="1" applyFill="1" applyBorder="1" applyAlignment="1">
      <alignment horizontal="center" vertical="center" wrapText="1"/>
    </xf>
    <xf numFmtId="0" fontId="5" fillId="0" borderId="1" xfId="0" applyFont="1" applyBorder="1" applyAlignment="1">
      <alignment horizontal="right" vertical="center"/>
    </xf>
    <xf numFmtId="164" fontId="5" fillId="0" borderId="1" xfId="0" applyNumberFormat="1" applyFont="1" applyBorder="1" applyAlignment="1">
      <alignment vertical="center"/>
    </xf>
    <xf numFmtId="9" fontId="4" fillId="0" borderId="1" xfId="7" applyFont="1" applyBorder="1" applyAlignment="1">
      <alignment vertical="top"/>
    </xf>
    <xf numFmtId="0" fontId="0" fillId="0" borderId="1" xfId="0" applyBorder="1"/>
    <xf numFmtId="0" fontId="14" fillId="0" borderId="0" xfId="0" applyFont="1" applyAlignment="1">
      <alignment horizontal="left" vertical="center"/>
    </xf>
  </cellXfs>
  <cellStyles count="8">
    <cellStyle name="Hipervínculo" xfId="5" builtinId="8"/>
    <cellStyle name="Hyperlink" xfId="6" xr:uid="{00000000-0005-0000-0000-000001000000}"/>
    <cellStyle name="Millares" xfId="1" builtinId="3"/>
    <cellStyle name="Moneda [0]" xfId="2" builtinId="7"/>
    <cellStyle name="Normal" xfId="0" builtinId="0"/>
    <cellStyle name="Normal 2 2 2" xfId="3" xr:uid="{00000000-0005-0000-0000-000007000000}"/>
    <cellStyle name="Normal 3" xfId="4" xr:uid="{00000000-0005-0000-0000-000008000000}"/>
    <cellStyle name="Porcentaje" xfId="7" builtinId="5"/>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8" dT="2024-05-07T12:02:17.12" personId="{7C12A0A9-CE94-4DC8-AFCB-8660D5CE97C9}" id="{431D05C2-B95D-42D2-906D-2B12ADE01DD7}">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42&amp;isFromPublicArea=True&amp;isModal=False" TargetMode="External"/><Relationship Id="rId299" Type="http://schemas.openxmlformats.org/officeDocument/2006/relationships/hyperlink" Target="https://community.secop.gov.co/Public/Tendering/OpportunityDetail/Index?noticeUID=CO1.NTC.5934162&amp;isFromPublicArea=True&amp;isModal=False" TargetMode="External"/><Relationship Id="rId21" Type="http://schemas.openxmlformats.org/officeDocument/2006/relationships/hyperlink" Target="https://community.secop.gov.co/Public/Tendering/OpportunityDetail/Index?noticeUID=CO1.NTC.5630291&amp;isFromPublicArea=True&amp;isModal=true&amp;asPopupView=true" TargetMode="External"/><Relationship Id="rId63" Type="http://schemas.openxmlformats.org/officeDocument/2006/relationships/hyperlink" Target="https://community.secop.gov.co/Public/Tendering/OpportunityDetail/Index?noticeUID=CO1.NTC.5646467&amp;isFromPublicArea=True&amp;isModal=true&amp;asPopupView=true" TargetMode="External"/><Relationship Id="rId159" Type="http://schemas.openxmlformats.org/officeDocument/2006/relationships/hyperlink" Target="https://community.secop.gov.co/Public/Tendering/OpportunityDetail/Index?noticeUID=CO1.NTC.5707632&amp;isFromPublicArea=True&amp;isModal=False" TargetMode="External"/><Relationship Id="rId324" Type="http://schemas.openxmlformats.org/officeDocument/2006/relationships/hyperlink" Target="https://community.secop.gov.co/Public/Tendering/OpportunityDetail/Index?noticeUID=CO1.NTC.5968111&amp;isFromPublicArea=True&amp;isModal=False" TargetMode="External"/><Relationship Id="rId366" Type="http://schemas.openxmlformats.org/officeDocument/2006/relationships/hyperlink" Target="https://community.secop.gov.co/Public/Tendering/OpportunityDetail/Index?noticeUID=CO1.NTC.6003849&amp;isFromPublicArea=True&amp;isModal=False" TargetMode="External"/><Relationship Id="rId170" Type="http://schemas.openxmlformats.org/officeDocument/2006/relationships/hyperlink" Target="https://community.secop.gov.co/Public/Tendering/OpportunityDetail/Index?noticeUID=CO1.NTC.5745538&amp;isFromPublicArea=True&amp;isModal=False" TargetMode="External"/><Relationship Id="rId226" Type="http://schemas.openxmlformats.org/officeDocument/2006/relationships/hyperlink" Target="https://community.secop.gov.co/Public/Tendering/OpportunityDetail/Index?noticeUID=CO1.NTC.5822606&amp;isFromPublicArea=True&amp;isModal=False" TargetMode="External"/><Relationship Id="rId268" Type="http://schemas.openxmlformats.org/officeDocument/2006/relationships/hyperlink" Target="https://community.secop.gov.co/Public/Tendering/OpportunityDetail/Index?noticeUID=CO1.NTC.5943707&amp;isFromPublicArea=True&amp;isModal=False" TargetMode="External"/><Relationship Id="rId32" Type="http://schemas.openxmlformats.org/officeDocument/2006/relationships/hyperlink" Target="https://community.secop.gov.co/Public/Tendering/OpportunityDetail/Index?noticeUID=CO1.NTC.5638420&amp;isFromPublicArea=True&amp;isModal=true&amp;asPopupView=true" TargetMode="External"/><Relationship Id="rId74" Type="http://schemas.openxmlformats.org/officeDocument/2006/relationships/hyperlink" Target="https://community.secop.gov.co/Public/Tendering/OpportunityDetail/Index?noticeUID=CO1.NTC.5652676&amp;isFromPublicArea=True&amp;isModal=true&amp;asPopupView=true" TargetMode="External"/><Relationship Id="rId128" Type="http://schemas.openxmlformats.org/officeDocument/2006/relationships/hyperlink" Target="https://community.secop.gov.co/Public/Tendering/OpportunityDetail/Index?noticeUID=CO1.NTC.5687858&amp;isFromPublicArea=True&amp;isModal=true&amp;asPopupView=true" TargetMode="External"/><Relationship Id="rId335" Type="http://schemas.openxmlformats.org/officeDocument/2006/relationships/hyperlink" Target="https://community.secop.gov.co/Public/Tendering/OpportunityDetail/Index?noticeUID=CO1.NTC.5977036&amp;isFromPublicArea=True&amp;isModal=False" TargetMode="External"/><Relationship Id="rId377" Type="http://schemas.openxmlformats.org/officeDocument/2006/relationships/hyperlink" Target="https://community.secop.gov.co/Public/Tendering/OpportunityDetail/Index?noticeUID=CO1.NTC.6008047&amp;isFromPublicArea=True&amp;isModal=False" TargetMode="External"/><Relationship Id="rId5" Type="http://schemas.openxmlformats.org/officeDocument/2006/relationships/hyperlink" Target="https://community.secop.gov.co/Public/Tendering/OpportunityDetail/Index?noticeUID=CO1.NTC.5539491&amp;isFromPublicArea=True&amp;isModal=False" TargetMode="External"/><Relationship Id="rId181" Type="http://schemas.openxmlformats.org/officeDocument/2006/relationships/hyperlink" Target="https://community.secop.gov.co/Public/Tendering/OpportunityDetail/Index?noticeUID=CO1.NTC.5821476&amp;isFromPublicArea=True&amp;isModal=False" TargetMode="External"/><Relationship Id="rId237" Type="http://schemas.openxmlformats.org/officeDocument/2006/relationships/hyperlink" Target="https://community.secop.gov.co/Public/Tendering/OpportunityDetail/Index?noticeUID=CO1.NTC.5830109&amp;isFromPublicArea=True&amp;isModal=False" TargetMode="External"/><Relationship Id="rId402" Type="http://schemas.openxmlformats.org/officeDocument/2006/relationships/hyperlink" Target="https://community.secop.gov.co/Public/Tendering/OpportunityDetail/Index?noticeUID=CO1.NTC.6026236&amp;isFromPublicArea=True&amp;isModal=False" TargetMode="External"/><Relationship Id="rId279" Type="http://schemas.openxmlformats.org/officeDocument/2006/relationships/hyperlink" Target="https://community.secop.gov.co/Public/Tendering/OpportunityDetail/Index?noticeUID=CO1.NTC.5937629&amp;isFromPublicArea=True&amp;isModal=False" TargetMode="External"/><Relationship Id="rId43" Type="http://schemas.openxmlformats.org/officeDocument/2006/relationships/hyperlink" Target="https://community.secop.gov.co/Public/Tendering/OpportunityDetail/Index?noticeUID=CO1.NTC.5640476&amp;isFromPublicArea=True&amp;isModal=true&amp;asPopupView=true" TargetMode="External"/><Relationship Id="rId139" Type="http://schemas.openxmlformats.org/officeDocument/2006/relationships/hyperlink" Target="https://community.secop.gov.co/Public/Tendering/OpportunityDetail/Index?noticeUID=CO1.NTC.5693705&amp;isFromPublicArea=True&amp;isModal=true&amp;asPopupView=true" TargetMode="External"/><Relationship Id="rId290" Type="http://schemas.openxmlformats.org/officeDocument/2006/relationships/hyperlink" Target="https://community.secop.gov.co/Public/Tendering/OpportunityDetail/Index?noticeUID=CO1.NTC.5915657&amp;isFromPublicArea=True&amp;isModal=False" TargetMode="External"/><Relationship Id="rId304" Type="http://schemas.openxmlformats.org/officeDocument/2006/relationships/hyperlink" Target="https://community.secop.gov.co/Public/Tendering/OpportunityDetail/Index?noticeUID=CO1.NTC.5950369&amp;isFromPublicArea=True&amp;isModal=False" TargetMode="External"/><Relationship Id="rId346" Type="http://schemas.openxmlformats.org/officeDocument/2006/relationships/hyperlink" Target="https://community.secop.gov.co/Public/Tendering/OpportunityDetail/Index?noticeUID=CO1.NTC.5987171&amp;isFromPublicArea=True&amp;isModal=False" TargetMode="External"/><Relationship Id="rId388" Type="http://schemas.openxmlformats.org/officeDocument/2006/relationships/hyperlink" Target="https://community.secop.gov.co/Public/Tendering/OpportunityDetail/Index?noticeUID=CO1.NTC.6015561&amp;isFromPublicArea=True&amp;isModal=False" TargetMode="External"/><Relationship Id="rId85" Type="http://schemas.openxmlformats.org/officeDocument/2006/relationships/hyperlink" Target="https://community.secop.gov.co/Public/Tendering/OpportunityDetail/Index?noticeUID=CO1.NTC.5656774&amp;isFromPublicArea=True&amp;isModal=true&amp;asPopupView=true" TargetMode="External"/><Relationship Id="rId150" Type="http://schemas.openxmlformats.org/officeDocument/2006/relationships/hyperlink" Target="https://community.secop.gov.co/Public/Tendering/OpportunityDetail/Index?noticeUID=CO1.NTC.5707454&amp;isFromPublicArea=True&amp;isModal=False" TargetMode="External"/><Relationship Id="rId192" Type="http://schemas.openxmlformats.org/officeDocument/2006/relationships/hyperlink" Target="https://community.secop.gov.co/Public/Tendering/ContractNoticePhases/View?PPI=CO1.PPI.30158146&amp;isFromPublicArea=True&amp;isModal=False" TargetMode="External"/><Relationship Id="rId206" Type="http://schemas.openxmlformats.org/officeDocument/2006/relationships/hyperlink" Target="https://community.secop.gov.co/Public/Tendering/OpportunityDetail/Index?noticeUID=CO1.NTC.5834932&amp;isFromPublicArea=True&amp;isModal=False" TargetMode="External"/><Relationship Id="rId413" Type="http://schemas.openxmlformats.org/officeDocument/2006/relationships/hyperlink" Target="https://community.secop.gov.co/Public/Tendering/OpportunityDetail/Index?noticeUID=CO1.NTC.6030640&amp;isFromPublicArea=True&amp;isModal=False" TargetMode="External"/><Relationship Id="rId248" Type="http://schemas.openxmlformats.org/officeDocument/2006/relationships/hyperlink" Target="https://community.secop.gov.co/Public/Tendering/OpportunityDetail/Index?noticeUID=CO1.NTC.5862038&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108" Type="http://schemas.openxmlformats.org/officeDocument/2006/relationships/hyperlink" Target="https://community.secop.gov.co/Public/Tendering/OpportunityDetail/Index?noticeUID=CO1.NTC.5674534&amp;isFromPublicArea=True&amp;isModal=true&amp;asPopupView=true" TargetMode="External"/><Relationship Id="rId315" Type="http://schemas.openxmlformats.org/officeDocument/2006/relationships/hyperlink" Target="https://community.secop.gov.co/Public/Tendering/OpportunityDetail/Index?noticeUID=CO1.NTC.5967783&amp;isFromPublicArea=True&amp;isModal=False" TargetMode="External"/><Relationship Id="rId357" Type="http://schemas.openxmlformats.org/officeDocument/2006/relationships/hyperlink" Target="https://community.secop.gov.co/Public/Tendering/OpportunityDetail/Index?noticeUID=CO1.NTC.6038862&amp;isFromPublicArea=True&amp;isModal=False" TargetMode="External"/><Relationship Id="rId54" Type="http://schemas.openxmlformats.org/officeDocument/2006/relationships/hyperlink" Target="https://community.secop.gov.co/Public/Tendering/OpportunityDetail/Index?noticeUID=CO1.NTC.5645389&amp;isFromPublicArea=True&amp;isModal=true&amp;asPopupView=true" TargetMode="External"/><Relationship Id="rId96" Type="http://schemas.openxmlformats.org/officeDocument/2006/relationships/hyperlink" Target="https://community.secop.gov.co/Public/Tendering/OpportunityDetail/Index?noticeUID=CO1.NTC.5663970&amp;isFromPublicArea=True&amp;isModal=true&amp;asPopupView=true" TargetMode="External"/><Relationship Id="rId161" Type="http://schemas.openxmlformats.org/officeDocument/2006/relationships/hyperlink" Target="https://community.secop.gov.co/Public/Tendering/OpportunityDetail/Index?noticeUID=CO1.NTC.5714726&amp;isFromPublicArea=True&amp;isModal=False" TargetMode="External"/><Relationship Id="rId217" Type="http://schemas.openxmlformats.org/officeDocument/2006/relationships/hyperlink" Target="https://community.secop.gov.co/Public/Tendering/OpportunityDetail/Index?noticeUID=CO1.NTC.5816299&amp;isFromPublicArea=True&amp;isModal=False" TargetMode="External"/><Relationship Id="rId399" Type="http://schemas.openxmlformats.org/officeDocument/2006/relationships/hyperlink" Target="https://community.secop.gov.co/Public/Tendering/OpportunityDetail/Index?noticeUID=CO1.NTC.6023404&amp;isFromPublicArea=True&amp;isModal=False" TargetMode="External"/><Relationship Id="rId259" Type="http://schemas.openxmlformats.org/officeDocument/2006/relationships/hyperlink" Target="https://community.secop.gov.co/Public/Tendering/OpportunityDetail/Index?noticeUID=CO1.NTC.5910531&amp;isFromPublicArea=True&amp;isModal=False" TargetMode="External"/><Relationship Id="rId424" Type="http://schemas.openxmlformats.org/officeDocument/2006/relationships/hyperlink" Target="https://www.contratos.gov.co/consultas/detalleProceso.do?numConstancia=24-22-88541&amp;g-recaptcha-response" TargetMode="External"/><Relationship Id="rId23" Type="http://schemas.openxmlformats.org/officeDocument/2006/relationships/hyperlink" Target="https://community.secop.gov.co/Public/Tendering/OpportunityDetail/Index?noticeUID=CO1.NTC.5631177&amp;isFromPublicArea=True&amp;isModal=true&amp;asPopupView=true" TargetMode="External"/><Relationship Id="rId119" Type="http://schemas.openxmlformats.org/officeDocument/2006/relationships/hyperlink" Target="https://community.secop.gov.co/Public/Tendering/OpportunityDetail/Index?noticeUID=CO1.NTC.5660323&amp;isFromPublicArea=True&amp;isModal=False%7d" TargetMode="External"/><Relationship Id="rId270" Type="http://schemas.openxmlformats.org/officeDocument/2006/relationships/hyperlink" Target="https://community.secop.gov.co/Public/Tendering/OpportunityDetail/Index?noticeUID=CO1.NTC.5932396&amp;isFromPublicArea=True&amp;isModal=False" TargetMode="External"/><Relationship Id="rId326" Type="http://schemas.openxmlformats.org/officeDocument/2006/relationships/hyperlink" Target="https://community.secop.gov.co/Public/Tendering/OpportunityDetail/Index?noticeUID=CO1.NTC.5968726&amp;isFromPublicArea=True&amp;isModal=False" TargetMode="External"/><Relationship Id="rId65" Type="http://schemas.openxmlformats.org/officeDocument/2006/relationships/hyperlink" Target="https://community.secop.gov.co/Public/Tendering/OpportunityDetail/Index?noticeUID=CO1.NTC.5649592&amp;isFromPublicArea=True&amp;isModal=true&amp;asPopupView=true" TargetMode="External"/><Relationship Id="rId130" Type="http://schemas.openxmlformats.org/officeDocument/2006/relationships/hyperlink" Target="https://community.secop.gov.co/Public/Tendering/OpportunityDetail/Index?noticeUID=CO1.NTC.5690612&amp;isFromPublicArea=True&amp;isModal=true&amp;asPopupView=true" TargetMode="External"/><Relationship Id="rId368" Type="http://schemas.openxmlformats.org/officeDocument/2006/relationships/hyperlink" Target="https://community.secop.gov.co/Public/Tendering/OpportunityDetail/Index?noticeUID=CO1.NTC.6006126&amp;isFromPublicArea=True&amp;isModal=False" TargetMode="External"/><Relationship Id="rId172" Type="http://schemas.openxmlformats.org/officeDocument/2006/relationships/hyperlink" Target="https://community.secop.gov.co/Public/Tendering/OpportunityDetail/Index?noticeUID=CO1.NTC.5746899&amp;isFromPublicArea=True&amp;isModal=False" TargetMode="External"/><Relationship Id="rId228" Type="http://schemas.openxmlformats.org/officeDocument/2006/relationships/hyperlink" Target="https://community.secop.gov.co/Public/Tendering/ContractNoticePhases/View?PPI=CO1.PPI.30121267&amp;isFromPublicArea=True&amp;isModal=False" TargetMode="External"/><Relationship Id="rId281" Type="http://schemas.openxmlformats.org/officeDocument/2006/relationships/hyperlink" Target="https://community.secop.gov.co/Public/Tendering/OpportunityDetail/Index?noticeUID=CO1.NTC.5955090&amp;isFromPublicArea=True&amp;isModal=False" TargetMode="External"/><Relationship Id="rId337" Type="http://schemas.openxmlformats.org/officeDocument/2006/relationships/hyperlink" Target="https://community.secop.gov.co/Public/Tendering/OpportunityDetail/Index?noticeUID=CO1.NTC.5975310&amp;isFromPublicArea=True&amp;isModal=False" TargetMode="External"/><Relationship Id="rId34" Type="http://schemas.openxmlformats.org/officeDocument/2006/relationships/hyperlink" Target="https://community.secop.gov.co/Public/Tendering/OpportunityDetail/Index?noticeUID=CO1.NTC.5637189&amp;isFromPublicArea=True&amp;isModal=true&amp;asPopupView=true" TargetMode="External"/><Relationship Id="rId76" Type="http://schemas.openxmlformats.org/officeDocument/2006/relationships/hyperlink" Target="https://community.secop.gov.co/Public/Tendering/OpportunityDetail/Index?noticeUID=CO1.NTC.5651737&amp;isFromPublicArea=True&amp;isModal=true&amp;asPopupView=true" TargetMode="External"/><Relationship Id="rId141" Type="http://schemas.openxmlformats.org/officeDocument/2006/relationships/hyperlink" Target="https://community.secop.gov.co/Public/Tendering/OpportunityDetail/Index?noticeUID=CO1.NTC.5693446&amp;isFromPublicArea=True&amp;isModal=true&amp;asPopupView=true" TargetMode="External"/><Relationship Id="rId379" Type="http://schemas.openxmlformats.org/officeDocument/2006/relationships/hyperlink" Target="https://community.secop.gov.co/Public/Tendering/OpportunityDetail/Index?noticeUID=CO1.NTC.6015556&amp;isFromPublicArea=True&amp;isModal=False" TargetMode="External"/><Relationship Id="rId7" Type="http://schemas.openxmlformats.org/officeDocument/2006/relationships/hyperlink" Target="https://community.secop.gov.co/Public/Tendering/OpportunityDetail/Index?noticeUID=CO1.NTC.5628272&amp;isFromPublicArea=True&amp;isModal=False" TargetMode="External"/><Relationship Id="rId183" Type="http://schemas.openxmlformats.org/officeDocument/2006/relationships/hyperlink" Target="https://colombiacompra.coupahost.com/order_headers/125239" TargetMode="External"/><Relationship Id="rId239" Type="http://schemas.openxmlformats.org/officeDocument/2006/relationships/hyperlink" Target="https://community.secop.gov.co/Public/Tendering/OpportunityDetail/Index?noticeUID=CO1.NTC.5831951&amp;isFromPublicArea=True&amp;isModal=False" TargetMode="External"/><Relationship Id="rId390" Type="http://schemas.openxmlformats.org/officeDocument/2006/relationships/hyperlink" Target="https://community.secop.gov.co/Public/Tendering/OpportunityDetail/Index?noticeUID=CO1.NTC.6016718&amp;isFromPublicArea=True&amp;isModal=False" TargetMode="External"/><Relationship Id="rId404" Type="http://schemas.openxmlformats.org/officeDocument/2006/relationships/hyperlink" Target="https://community.secop.gov.co/Public/Tendering/OpportunityDetail/Index?noticeUID=CO1.NTC.6025712&amp;isFromPublicArea=True&amp;isModal=False" TargetMode="External"/><Relationship Id="rId250" Type="http://schemas.openxmlformats.org/officeDocument/2006/relationships/hyperlink" Target="https://community.secop.gov.co/Public/Tendering/OpportunityDetail/Index?noticeUID=CO1.NTC.5855727&amp;isFromPublicArea=True&amp;isModal=False" TargetMode="External"/><Relationship Id="rId292" Type="http://schemas.openxmlformats.org/officeDocument/2006/relationships/hyperlink" Target="https://community.secop.gov.co/Public/Tendering/OpportunityDetail/Index?noticeUID=CO1.NTC.5919005&amp;isFromPublicArea=True&amp;isModal=False" TargetMode="External"/><Relationship Id="rId306" Type="http://schemas.openxmlformats.org/officeDocument/2006/relationships/hyperlink" Target="https://community.secop.gov.co/Public/Tendering/OpportunityDetail/Index?noticeUID=CO1.NTC.5955367&amp;isFromPublicArea=True&amp;isModal=False" TargetMode="External"/><Relationship Id="rId45" Type="http://schemas.openxmlformats.org/officeDocument/2006/relationships/hyperlink" Target="https://community.secop.gov.co/Public/Tendering/OpportunityDetail/Index?noticeUID=CO1.NTC.5641063&amp;isFromPublicArea=True&amp;isModal=true&amp;asPopupView=true" TargetMode="External"/><Relationship Id="rId87" Type="http://schemas.openxmlformats.org/officeDocument/2006/relationships/hyperlink" Target="https://community.secop.gov.co/Public/Tendering/OpportunityDetail/Index?noticeUID=CO1.NTC.5657680&amp;isFromPublicArea=True&amp;isModal=true&amp;asPopupView=true" TargetMode="External"/><Relationship Id="rId110" Type="http://schemas.openxmlformats.org/officeDocument/2006/relationships/hyperlink" Target="https://community.secop.gov.co/Public/Tendering/ContractNoticePhases/View?PPI=CO1.PPI.29794350&amp;isFromPublicArea=True&amp;isModal=False" TargetMode="External"/><Relationship Id="rId348" Type="http://schemas.openxmlformats.org/officeDocument/2006/relationships/hyperlink" Target="https://community.secop.gov.co/Public/Tendering/OpportunityDetail/Index?noticeUID=CO1.NTC.5988762&amp;isFromPublicArea=True&amp;isModal=False" TargetMode="External"/><Relationship Id="rId152" Type="http://schemas.openxmlformats.org/officeDocument/2006/relationships/hyperlink" Target="https://community.secop.gov.co/Public/Tendering/OpportunityDetail/Index?noticeUID=CO1.NTC.5702218&amp;isFromPublicArea=True&amp;isModal=False" TargetMode="External"/><Relationship Id="rId194" Type="http://schemas.openxmlformats.org/officeDocument/2006/relationships/hyperlink" Target="https://community.secop.gov.co/Public/Tendering/OpportunityDetail/Index?noticeUID=CO1.NTC.5773579&amp;isFromPublicArea=True&amp;isModal=False" TargetMode="External"/><Relationship Id="rId208" Type="http://schemas.openxmlformats.org/officeDocument/2006/relationships/hyperlink" Target="https://community.secop.gov.co/Public/Tendering/OpportunityDetail/Index?noticeUID=CO1.NTC.5789487&amp;isFromPublicArea=True&amp;isModal=False" TargetMode="External"/><Relationship Id="rId415" Type="http://schemas.openxmlformats.org/officeDocument/2006/relationships/hyperlink" Target="https://community.secop.gov.co/Public/Tendering/OpportunityDetail/Index?noticeUID=CO1.NTC.6030050&amp;isFromPublicArea=True&amp;isModal=False" TargetMode="External"/><Relationship Id="rId261" Type="http://schemas.openxmlformats.org/officeDocument/2006/relationships/hyperlink" Target="https://community.secop.gov.co/Public/Tendering/OpportunityDetail/Index?noticeUID=CO1.NTC.5910717&amp;isFromPublicArea=True&amp;isModal=False" TargetMode="External"/><Relationship Id="rId14" Type="http://schemas.openxmlformats.org/officeDocument/2006/relationships/hyperlink" Target="https://community.secop.gov.co/Public/Tendering/OpportunityDetail/Index?noticeUID=CO1.NTC.5627674&amp;isFromPublicArea=True&amp;isModal=true&amp;asPopupView=true" TargetMode="External"/><Relationship Id="rId56" Type="http://schemas.openxmlformats.org/officeDocument/2006/relationships/hyperlink" Target="https://community.secop.gov.co/Public/Tendering/OpportunityDetail/Index?noticeUID=CO1.NTC.5644724&amp;isFromPublicArea=True&amp;isModal=true&amp;asPopupView=true" TargetMode="External"/><Relationship Id="rId317" Type="http://schemas.openxmlformats.org/officeDocument/2006/relationships/hyperlink" Target="https://community.secop.gov.co/Public/Tendering/OpportunityDetail/Index?noticeUID=CO1.NTC.5960137&amp;isFromPublicArea=True&amp;isModal=False" TargetMode="External"/><Relationship Id="rId359" Type="http://schemas.openxmlformats.org/officeDocument/2006/relationships/hyperlink" Target="https://community.secop.gov.co/Public/Tendering/OpportunityDetail/Index?noticeUID=CO1.NTC.6001786&amp;isFromPublicArea=True&amp;isModal=False" TargetMode="External"/><Relationship Id="rId98" Type="http://schemas.openxmlformats.org/officeDocument/2006/relationships/hyperlink" Target="https://community.secop.gov.co/Public/Tendering/OpportunityDetail/Index?noticeUID=CO1.NTC.5665027&amp;isFromPublicArea=True&amp;isModal=true&amp;asPopupView=true" TargetMode="External"/><Relationship Id="rId121" Type="http://schemas.openxmlformats.org/officeDocument/2006/relationships/hyperlink" Target="https://community.secop.gov.co/Public/Tendering/OpportunityDetail/Index?noticeUID=CO1.NTC.5678008&amp;isFromPublicArea=True&amp;isModal=true&amp;asPopupView=true" TargetMode="External"/><Relationship Id="rId163" Type="http://schemas.openxmlformats.org/officeDocument/2006/relationships/hyperlink" Target="https://community.secop.gov.co/Public/Tendering/OpportunityDetail/Index?noticeUID=CO1.NTC.5716808&amp;isFromPublicArea=True&amp;isModal=False" TargetMode="External"/><Relationship Id="rId219" Type="http://schemas.openxmlformats.org/officeDocument/2006/relationships/hyperlink" Target="https://community.secop.gov.co/Public/Tendering/OpportunityDetail/Index?noticeUID=CO1.NTC.5821930&amp;isFromPublicArea=True&amp;isModal=False" TargetMode="External"/><Relationship Id="rId370" Type="http://schemas.openxmlformats.org/officeDocument/2006/relationships/hyperlink" Target="https://community.secop.gov.co/Public/Tendering/OpportunityDetail/Index?noticeUID=CO1.NTC.6005687&amp;isFromPublicArea=True&amp;isModal=False" TargetMode="External"/><Relationship Id="rId426" Type="http://schemas.openxmlformats.org/officeDocument/2006/relationships/hyperlink" Target="https://community.secop.gov.co/Public/Tendering/OpportunityDetail/Index?noticeUID=CO1.NTC.6005206&amp;isFromPublicArea=True&amp;isModal=False" TargetMode="External"/><Relationship Id="rId230" Type="http://schemas.openxmlformats.org/officeDocument/2006/relationships/hyperlink" Target="https://community.secop.gov.co/Public/Tendering/OpportunityDetail/Index?noticeUID=CO1.NTC.5823946&amp;isFromPublicArea=True&amp;isModal=False" TargetMode="External"/><Relationship Id="rId25" Type="http://schemas.openxmlformats.org/officeDocument/2006/relationships/hyperlink" Target="https://community.secop.gov.co/Public/Tendering/OpportunityDetail/Index?noticeUID=CO1.NTC.5631814&amp;isFromPublicArea=True&amp;isModal=true&amp;asPopupView=true" TargetMode="External"/><Relationship Id="rId67" Type="http://schemas.openxmlformats.org/officeDocument/2006/relationships/hyperlink" Target="https://community.secop.gov.co/Public/Tendering/OpportunityDetail/Index?noticeUID=CO1.NTC.5647088&amp;isFromPublicArea=True&amp;isModal=true&amp;asPopupView=true" TargetMode="External"/><Relationship Id="rId272" Type="http://schemas.openxmlformats.org/officeDocument/2006/relationships/hyperlink" Target="https://community.secop.gov.co/Public/Tendering/OpportunityDetail/Index?noticeUID=CO1.NTC.5943703&amp;isFromPublicArea=True&amp;isModal=False" TargetMode="External"/><Relationship Id="rId328" Type="http://schemas.openxmlformats.org/officeDocument/2006/relationships/hyperlink" Target="https://community.secop.gov.co/Public/Tendering/OpportunityDetail/Index?noticeUID=CO1.NTC.5973612&amp;isFromPublicArea=True&amp;isModal=False" TargetMode="External"/><Relationship Id="rId132" Type="http://schemas.openxmlformats.org/officeDocument/2006/relationships/hyperlink" Target="https://community.secop.gov.co/Public/Tendering/OpportunityDetail/Index?noticeUID=CO1.NTC.5690378&amp;isFromPublicArea=True&amp;isModal=true&amp;asPopupView=true" TargetMode="External"/><Relationship Id="rId174" Type="http://schemas.openxmlformats.org/officeDocument/2006/relationships/hyperlink" Target="https://community.secop.gov.co/Public/Tendering/OpportunityDetail/Index?noticeUID=CO1.NTC.5747963&amp;isFromPublicArea=True&amp;isModal=False" TargetMode="External"/><Relationship Id="rId381" Type="http://schemas.openxmlformats.org/officeDocument/2006/relationships/hyperlink" Target="https://community.secop.gov.co/Public/Tendering/OpportunityDetail/Index?noticeUID=CO1.NTC.6011355&amp;isFromPublicArea=True&amp;isModal=False" TargetMode="External"/><Relationship Id="rId241" Type="http://schemas.openxmlformats.org/officeDocument/2006/relationships/hyperlink" Target="https://community.secop.gov.co/Public/Tendering/OpportunityDetail/Index?noticeUID=CO1.NTC.5831926&amp;isFromPublicArea=True&amp;isModal=False" TargetMode="External"/><Relationship Id="rId36" Type="http://schemas.openxmlformats.org/officeDocument/2006/relationships/hyperlink" Target="https://community.secop.gov.co/Public/Tendering/OpportunityDetail/Index?noticeUID=CO1.NTC.5638953&amp;isFromPublicArea=True&amp;isModal=true&amp;asPopupView=true" TargetMode="External"/><Relationship Id="rId283" Type="http://schemas.openxmlformats.org/officeDocument/2006/relationships/hyperlink" Target="https://community.secop.gov.co/Public/Tendering/OpportunityDetail/Index?noticeUID=CO1.NTC.5953473&amp;isFromPublicArea=True&amp;isModal=False" TargetMode="External"/><Relationship Id="rId339" Type="http://schemas.openxmlformats.org/officeDocument/2006/relationships/hyperlink" Target="https://community.secop.gov.co/Public/Tendering/OpportunityDetail/Index?noticeUID=CO1.NTC.5981903&amp;isFromPublicArea=True&amp;isModal=False" TargetMode="External"/><Relationship Id="rId78" Type="http://schemas.openxmlformats.org/officeDocument/2006/relationships/hyperlink" Target="https://community.secop.gov.co/Public/Tendering/OpportunityDetail/Index?noticeUID=CO1.NTC.5654106&amp;isFromPublicArea=True&amp;isModal=true&amp;asPopupView=true" TargetMode="External"/><Relationship Id="rId101" Type="http://schemas.openxmlformats.org/officeDocument/2006/relationships/hyperlink" Target="https://community.secop.gov.co/Public/Tendering/OpportunityDetail/Index?noticeUID=CO1.NTC.5665972&amp;isFromPublicArea=True&amp;isModal=true&amp;asPopupView=true" TargetMode="External"/><Relationship Id="rId143" Type="http://schemas.openxmlformats.org/officeDocument/2006/relationships/hyperlink" Target="https://community.secop.gov.co/Public/Tendering/OpportunityDetail/Index?noticeUID=CO1.NTC.5695107&amp;isFromPublicArea=True&amp;isModal=true&amp;asPopupView=true" TargetMode="External"/><Relationship Id="rId185" Type="http://schemas.openxmlformats.org/officeDocument/2006/relationships/hyperlink" Target="https://community.secop.gov.co/Public/Tendering/OpportunityDetail/Index?noticeUID=CO1.NTC.5759941&amp;isFromPublicArea=True&amp;isModal=False" TargetMode="External"/><Relationship Id="rId350" Type="http://schemas.openxmlformats.org/officeDocument/2006/relationships/hyperlink" Target="https://community.secop.gov.co/Public/Tendering/OpportunityDetail/Index?noticeUID=CO1.NTC.5999338&amp;isFromPublicArea=True&amp;isModal=False" TargetMode="External"/><Relationship Id="rId406" Type="http://schemas.openxmlformats.org/officeDocument/2006/relationships/hyperlink" Target="https://community.secop.gov.co/Public/Tendering/OpportunityDetail/Index?noticeUID=CO1.NTC.6025593&amp;isFromPublicArea=True&amp;isModal=Fals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10" Type="http://schemas.openxmlformats.org/officeDocument/2006/relationships/hyperlink" Target="https://community.secop.gov.co/Public/Tendering/OpportunityDetail/Index?noticeUID=CO1.NTC.5792354&amp;isFromPublicArea=True&amp;isModal=False" TargetMode="External"/><Relationship Id="rId392" Type="http://schemas.openxmlformats.org/officeDocument/2006/relationships/hyperlink" Target="https://community.secop.gov.co/Public/Tendering/OpportunityDetail/Index?noticeUID=CO1.NTC.6017937&amp;isFromPublicArea=True&amp;isModal=False" TargetMode="External"/><Relationship Id="rId252" Type="http://schemas.openxmlformats.org/officeDocument/2006/relationships/hyperlink" Target="https://community.secop.gov.co/Public/Tendering/OpportunityDetail/Index?noticeUID=CO1.NTC.5856970&amp;isFromPublicArea=True&amp;isModal=False" TargetMode="External"/><Relationship Id="rId294" Type="http://schemas.openxmlformats.org/officeDocument/2006/relationships/hyperlink" Target="https://community.secop.gov.co/Public/Tendering/OpportunityDetail/Index?noticeUID=CO1.NTC.5932161&amp;isFromPublicArea=True&amp;isModal=False" TargetMode="External"/><Relationship Id="rId308" Type="http://schemas.openxmlformats.org/officeDocument/2006/relationships/hyperlink" Target="https://community.secop.gov.co/Public/Tendering/OpportunityDetail/Index?noticeUID=CO1.NTC.5910510&amp;isFromPublicArea=True&amp;isModal=False" TargetMode="External"/><Relationship Id="rId47" Type="http://schemas.openxmlformats.org/officeDocument/2006/relationships/hyperlink" Target="https://community.secop.gov.co/Public/Tendering/OpportunityDetail/Index?noticeUID=CO1.NTC.5641637&amp;isFromPublicArea=True&amp;isModal=true&amp;asPopupView=true" TargetMode="External"/><Relationship Id="rId89" Type="http://schemas.openxmlformats.org/officeDocument/2006/relationships/hyperlink" Target="https://community.secop.gov.co/Public/Tendering/OpportunityDetail/Index?noticeUID=CO1.NTC.5661830&amp;isFromPublicArea=True&amp;isModal=true&amp;asPopupView=true" TargetMode="External"/><Relationship Id="rId112" Type="http://schemas.openxmlformats.org/officeDocument/2006/relationships/hyperlink" Target="https://community.secop.gov.co/Public/Tendering/OpportunityDetail/Index?noticeUID=CO1.NTC.5653354&amp;isFromPublicArea=True&amp;isModal=False" TargetMode="External"/><Relationship Id="rId154" Type="http://schemas.openxmlformats.org/officeDocument/2006/relationships/hyperlink" Target="https://community.secop.gov.co/Public/Tendering/OpportunityDetail/Index?noticeUID=CO1.NTC.5701894&amp;isFromPublicArea=True&amp;isModal=False" TargetMode="External"/><Relationship Id="rId361" Type="http://schemas.openxmlformats.org/officeDocument/2006/relationships/hyperlink" Target="https://community.secop.gov.co/Public/Tendering/OpportunityDetail/Index?noticeUID=CO1.NTC.6002522&amp;isFromPublicArea=True&amp;isModal=False" TargetMode="External"/><Relationship Id="rId196" Type="http://schemas.openxmlformats.org/officeDocument/2006/relationships/hyperlink" Target="https://community.secop.gov.co/Public/Tendering/ContractNoticePhases/View?PPI=CO1.PPI.30082628&amp;isFromPublicArea=True&amp;isModal=False" TargetMode="External"/><Relationship Id="rId417" Type="http://schemas.openxmlformats.org/officeDocument/2006/relationships/hyperlink" Target="https://community.secop.gov.co/Public/Tendering/OpportunityDetail/Index?noticeUID=CO1.NTC.6033475&amp;isFromPublicArea=True&amp;isModal=False" TargetMode="External"/><Relationship Id="rId16" Type="http://schemas.openxmlformats.org/officeDocument/2006/relationships/hyperlink" Target="https://community.secop.gov.co/Public/Tendering/OpportunityDetail/Index?noticeUID=CO1.NTC.5629296&amp;isFromPublicArea=True&amp;isModal=true&amp;asPopupView=true" TargetMode="External"/><Relationship Id="rId221" Type="http://schemas.openxmlformats.org/officeDocument/2006/relationships/hyperlink" Target="https://community.secop.gov.co/Public/Tendering/OpportunityDetail/Index?noticeUID=CO1.NTC.5820346&amp;isFromPublicArea=True&amp;isModal=False" TargetMode="External"/><Relationship Id="rId263" Type="http://schemas.openxmlformats.org/officeDocument/2006/relationships/hyperlink" Target="https://community.secop.gov.co/Public/Tendering/OpportunityDetail/Index?noticeUID=CO1.NTC.5929454&amp;isFromPublicArea=True&amp;isModal=False" TargetMode="External"/><Relationship Id="rId319" Type="http://schemas.openxmlformats.org/officeDocument/2006/relationships/hyperlink" Target="https://community.secop.gov.co/Public/Tendering/ContractNoticePhases/View?PPI=CO1.PPI.30744651&amp;isFromPublicArea=True&amp;isModal=False" TargetMode="External"/><Relationship Id="rId58" Type="http://schemas.openxmlformats.org/officeDocument/2006/relationships/hyperlink" Target="https://community.secop.gov.co/Public/Tendering/OpportunityDetail/Index?noticeUID=CO1.NTC.5644450&amp;isFromPublicArea=True&amp;isModal=true&amp;asPopupView=true" TargetMode="External"/><Relationship Id="rId123" Type="http://schemas.openxmlformats.org/officeDocument/2006/relationships/hyperlink" Target="https://community.secop.gov.co/Public/Tendering/OpportunityDetail/Index?noticeUID=CO1.NTC.5684922&amp;isFromPublicArea=True&amp;isModal=False" TargetMode="External"/><Relationship Id="rId330" Type="http://schemas.openxmlformats.org/officeDocument/2006/relationships/hyperlink" Target="https://community.secop.gov.co/Public/Tendering/OpportunityDetail/Index?noticeUID=CO1.NTC.5973616&amp;isFromPublicArea=True&amp;isModal=False" TargetMode="External"/><Relationship Id="rId165" Type="http://schemas.openxmlformats.org/officeDocument/2006/relationships/hyperlink" Target="https://community.secop.gov.co/Public/Tendering/OpportunityDetail/Index?noticeUID=CO1.NTC.5719308&amp;isFromPublicArea=True&amp;isModal=False" TargetMode="External"/><Relationship Id="rId372" Type="http://schemas.openxmlformats.org/officeDocument/2006/relationships/hyperlink" Target="https://community.secop.gov.co/Public/Tendering/OpportunityDetail/Index?noticeUID=CO1.NTC.6005456&amp;isFromPublicArea=True&amp;isModal=False" TargetMode="External"/><Relationship Id="rId428" Type="http://schemas.openxmlformats.org/officeDocument/2006/relationships/vmlDrawing" Target="../drawings/vmlDrawing1.vml"/><Relationship Id="rId232" Type="http://schemas.openxmlformats.org/officeDocument/2006/relationships/hyperlink" Target="https://community.secop.gov.co/Public/Tendering/OpportunityDetail/Index?noticeUID=CO1.NTC.5829964&amp;isFromPublicArea=True&amp;isModal=False" TargetMode="External"/><Relationship Id="rId274" Type="http://schemas.openxmlformats.org/officeDocument/2006/relationships/hyperlink" Target="https://community.secop.gov.co/Public/Tendering/OpportunityDetail/Index?noticeUID=CO1.NTC.5950327&amp;isFromPublicArea=True&amp;isModal=False" TargetMode="External"/><Relationship Id="rId27" Type="http://schemas.openxmlformats.org/officeDocument/2006/relationships/hyperlink" Target="https://community.secop.gov.co/Public/Tendering/OpportunityDetail/Index?noticeUID=CO1.NTC.5631960&amp;isFromPublicArea=True&amp;isModal=true&amp;asPopupView=true" TargetMode="External"/><Relationship Id="rId69" Type="http://schemas.openxmlformats.org/officeDocument/2006/relationships/hyperlink" Target="https://community.secop.gov.co/Public/Tendering/OpportunityDetail/Index?noticeUID=CO1.NTC.5647510&amp;isFromPublicArea=True&amp;isModal=true&amp;asPopupView=true" TargetMode="External"/><Relationship Id="rId134" Type="http://schemas.openxmlformats.org/officeDocument/2006/relationships/hyperlink" Target="https://community.secop.gov.co/Public/Tendering/OpportunityDetail/Index?noticeUID=CO1.NTC.5690564&amp;isFromPublicArea=True&amp;isModal=true&amp;asPopupView=true" TargetMode="External"/><Relationship Id="rId80" Type="http://schemas.openxmlformats.org/officeDocument/2006/relationships/hyperlink" Target="https://community.secop.gov.co/Public/Tendering/OpportunityDetail/Index?noticeUID=CO1.NTC.5654689&amp;isFromPublicArea=True&amp;isModal=true&amp;asPopupView=true" TargetMode="External"/><Relationship Id="rId176" Type="http://schemas.openxmlformats.org/officeDocument/2006/relationships/hyperlink" Target="https://community.secop.gov.co/Public/Tendering/OpportunityDetail/Index?noticeUID=CO1.NTC.5746308&amp;isFromPublicArea=True&amp;isModal=False" TargetMode="External"/><Relationship Id="rId341" Type="http://schemas.openxmlformats.org/officeDocument/2006/relationships/hyperlink" Target="https://community.secop.gov.co/Public/Tendering/OpportunityDetail/Index?noticeUID=CO1.NTC.5984489&amp;isFromPublicArea=True&amp;isModal=False" TargetMode="External"/><Relationship Id="rId383" Type="http://schemas.openxmlformats.org/officeDocument/2006/relationships/hyperlink" Target="https://community.secop.gov.co/Public/Tendering/OpportunityDetail/Index?noticeUID=CO1.NTC.6011857&amp;isFromPublicArea=True&amp;isModal=False" TargetMode="External"/><Relationship Id="rId201" Type="http://schemas.openxmlformats.org/officeDocument/2006/relationships/hyperlink" Target="https://community.secop.gov.co/Public/Tendering/OpportunityDetail/Index?noticeUID=CO1.NTC.5788790&amp;isFromPublicArea=True&amp;isModal=False" TargetMode="External"/><Relationship Id="rId243" Type="http://schemas.openxmlformats.org/officeDocument/2006/relationships/hyperlink" Target="https://community.secop.gov.co/Public/Tendering/OpportunityDetail/Index?noticeUID=CO1.NTC.5854009&amp;isFromPublicArea=True&amp;isModal=False" TargetMode="External"/><Relationship Id="rId285" Type="http://schemas.openxmlformats.org/officeDocument/2006/relationships/hyperlink" Target="https://community.secop.gov.co/Public/Tendering/OpportunityDetail/Index?noticeUID=CO1.NTC.5950615&amp;isFromPublicArea=True&amp;isModal=False" TargetMode="External"/><Relationship Id="rId38" Type="http://schemas.openxmlformats.org/officeDocument/2006/relationships/hyperlink" Target="https://community.secop.gov.co/Public/Tendering/OpportunityDetail/Index?noticeUID=CO1.NTC.5639169&amp;isFromPublicArea=True&amp;isModal=true&amp;asPopupView=true" TargetMode="External"/><Relationship Id="rId103" Type="http://schemas.openxmlformats.org/officeDocument/2006/relationships/hyperlink" Target="https://community.secop.gov.co/Public/Tendering/OpportunityDetail/Index?noticeUID=CO1.NTC.5671767&amp;isFromPublicArea=True&amp;isModal=true&amp;asPopupView=true" TargetMode="External"/><Relationship Id="rId310" Type="http://schemas.openxmlformats.org/officeDocument/2006/relationships/hyperlink" Target="https://community.secop.gov.co/Public/Tendering/OpportunityDetail/Index?noticeUID=CO1.NTC.5915654&amp;isFromPublicArea=True&amp;isModal=False" TargetMode="External"/><Relationship Id="rId91" Type="http://schemas.openxmlformats.org/officeDocument/2006/relationships/hyperlink" Target="https://community.secop.gov.co/Public/Tendering/OpportunityDetail/Index?noticeUID=CO1.NTC.5662143&amp;isFromPublicArea=True&amp;isModal=true&amp;asPopupView=true" TargetMode="External"/><Relationship Id="rId145" Type="http://schemas.openxmlformats.org/officeDocument/2006/relationships/hyperlink" Target="https://community.secop.gov.co/Public/Tendering/OpportunityDetail/Index?noticeUID=CO1.NTC.5699844&amp;isFromPublicArea=True&amp;isModal=true&amp;asPopupView=true" TargetMode="External"/><Relationship Id="rId187" Type="http://schemas.openxmlformats.org/officeDocument/2006/relationships/hyperlink" Target="https://community.secop.gov.co/Public/Tendering/OpportunityDetail/Index?noticeUID=CO1.NTC.5762426&amp;isFromPublicArea=True&amp;isModal=False" TargetMode="External"/><Relationship Id="rId352" Type="http://schemas.openxmlformats.org/officeDocument/2006/relationships/hyperlink" Target="https://community.secop.gov.co/Public/Tendering/OpportunityDetail/Index?noticeUID=CO1.NTC.6001930&amp;isFromPublicArea=True&amp;isModal=False" TargetMode="External"/><Relationship Id="rId394" Type="http://schemas.openxmlformats.org/officeDocument/2006/relationships/hyperlink" Target="https://community.secop.gov.co/Public/Tendering/OpportunityDetail/Index?noticeUID=CO1.NTC.6019441&amp;isFromPublicArea=True&amp;isModal=False" TargetMode="External"/><Relationship Id="rId408" Type="http://schemas.openxmlformats.org/officeDocument/2006/relationships/hyperlink" Target="https://community.secop.gov.co/Public/Tendering/OpportunityDetail/Index?noticeUID=CO1.NTC.6027520&amp;isFromPublicArea=True&amp;isModal=False" TargetMode="External"/><Relationship Id="rId1" Type="http://schemas.openxmlformats.org/officeDocument/2006/relationships/hyperlink" Target="https://community.secop.gov.co/Public/Tendering/OpportunityDetail/Index?noticeUID=CO1.NTC.5503246&amp;isFromPublicArea=True&amp;isModal=False" TargetMode="External"/><Relationship Id="rId212" Type="http://schemas.openxmlformats.org/officeDocument/2006/relationships/hyperlink" Target="https://community.secop.gov.co/Public/Tendering/OpportunityDetail/Index?noticeUID=CO1.NTC.5793363&amp;isFromPublicArea=True&amp;isModal=False" TargetMode="External"/><Relationship Id="rId233" Type="http://schemas.openxmlformats.org/officeDocument/2006/relationships/hyperlink" Target="https://community.secop.gov.co/Public/Tendering/OpportunityDetail/Index?noticeUID=CO1.NTC.5830224&amp;isFromPublicArea=True&amp;isModal=False" TargetMode="External"/><Relationship Id="rId254" Type="http://schemas.openxmlformats.org/officeDocument/2006/relationships/hyperlink" Target="https://community.secop.gov.co/Public/Tendering/OpportunityDetail/Index?noticeUID=CO1.NTC.5871048&amp;isFromPublicArea=True&amp;isModal=False" TargetMode="External"/><Relationship Id="rId28" Type="http://schemas.openxmlformats.org/officeDocument/2006/relationships/hyperlink" Target="https://community.secop.gov.co/Public/Tendering/OpportunityDetail/Index?noticeUID=CO1.NTC.5632328&amp;isFromPublicArea=True&amp;isModal=true&amp;asPopupView=true" TargetMode="External"/><Relationship Id="rId49" Type="http://schemas.openxmlformats.org/officeDocument/2006/relationships/hyperlink" Target="https://community.secop.gov.co/Public/Tendering/OpportunityDetail/Index?noticeUID=CO1.NTC.5642065&amp;isFromPublicArea=True&amp;isModal=true&amp;asPopupView=true" TargetMode="External"/><Relationship Id="rId114" Type="http://schemas.openxmlformats.org/officeDocument/2006/relationships/hyperlink" Target="https://community.secop.gov.co/Public/Tendering/OpportunityDetail/Index?noticeUID=CO1.NTC.5659292&amp;isFromPublicArea=True&amp;isModal=False" TargetMode="External"/><Relationship Id="rId275" Type="http://schemas.openxmlformats.org/officeDocument/2006/relationships/hyperlink" Target="https://community.secop.gov.co/Public/Tendering/OpportunityDetail/Index?noticeUID=CO1.NTC.5941467&amp;isFromPublicArea=True&amp;isModal=False" TargetMode="External"/><Relationship Id="rId296" Type="http://schemas.openxmlformats.org/officeDocument/2006/relationships/hyperlink" Target="https://community.secop.gov.co/Public/Tendering/OpportunityDetail/Index?noticeUID=CO1.NTC.5932326&amp;isFromPublicArea=True&amp;isModal=False" TargetMode="External"/><Relationship Id="rId300" Type="http://schemas.openxmlformats.org/officeDocument/2006/relationships/hyperlink" Target="https://community.secop.gov.co/Public/Tendering/OpportunityDetail/Index?noticeUID=CO1.NTC.5940247&amp;isFromPublicArea=True&amp;isModal=False" TargetMode="External"/><Relationship Id="rId60" Type="http://schemas.openxmlformats.org/officeDocument/2006/relationships/hyperlink" Target="https://community.secop.gov.co/Public/Tendering/OpportunityDetail/Index?noticeUID=CO1.NTC.5644452&amp;isFromPublicArea=True&amp;isModal=true&amp;asPopupView=true" TargetMode="External"/><Relationship Id="rId81" Type="http://schemas.openxmlformats.org/officeDocument/2006/relationships/hyperlink" Target="https://community.secop.gov.co/Public/Tendering/OpportunityDetail/Index?noticeUID=CO1.NTC.5655266&amp;isFromPublicArea=True&amp;isModal=true&amp;asPopupView=true" TargetMode="External"/><Relationship Id="rId135" Type="http://schemas.openxmlformats.org/officeDocument/2006/relationships/hyperlink" Target="https://community.secop.gov.co/Public/Tendering/OpportunityDetail/Index?noticeUID=CO1.NTC.5693009&amp;isFromPublicArea=True&amp;isModal=true&amp;asPopupView=true" TargetMode="External"/><Relationship Id="rId156" Type="http://schemas.openxmlformats.org/officeDocument/2006/relationships/hyperlink" Target="https://community.secop.gov.co/Public/Tendering/OpportunityDetail/Index?noticeUID=CO1.NTC.5705526&amp;isFromPublicArea=True&amp;isModal=False" TargetMode="External"/><Relationship Id="rId177" Type="http://schemas.openxmlformats.org/officeDocument/2006/relationships/hyperlink" Target="https://community.secop.gov.co/Public/Tendering/OpportunityDetail/Index?noticeUID=CO1.NTC.5749494&amp;isFromPublicArea=True&amp;isModal=False" TargetMode="External"/><Relationship Id="rId198" Type="http://schemas.openxmlformats.org/officeDocument/2006/relationships/hyperlink" Target="https://community.secop.gov.co/Public/Tendering/OpportunityDetail/Index?noticeUID=CO1.NTC.5781694&amp;isFromPublicArea=True&amp;isModal=False" TargetMode="External"/><Relationship Id="rId321" Type="http://schemas.openxmlformats.org/officeDocument/2006/relationships/hyperlink" Target="https://community.secop.gov.co/Public/Tendering/OpportunityDetail/Index?noticeUID=CO1.NTC.5966628&amp;isFromPublicArea=True&amp;isModal=False" TargetMode="External"/><Relationship Id="rId342" Type="http://schemas.openxmlformats.org/officeDocument/2006/relationships/hyperlink" Target="https://community.secop.gov.co/Public/Tendering/ContractNoticePhases/View?PPI=CO1.PPI.30896246&amp;isFromPublicArea=True&amp;isModal=False" TargetMode="External"/><Relationship Id="rId363" Type="http://schemas.openxmlformats.org/officeDocument/2006/relationships/hyperlink" Target="https://community.secop.gov.co/Public/Tendering/OpportunityDetail/Index?noticeUID=CO1.NTC.6004303&amp;isFromPublicArea=True&amp;isModal=False" TargetMode="External"/><Relationship Id="rId384" Type="http://schemas.openxmlformats.org/officeDocument/2006/relationships/hyperlink" Target="https://community.secop.gov.co/Public/Tendering/OpportunityDetail/Index?noticeUID=CO1.NTC.6011916&amp;isFromPublicArea=True&amp;isModal=False" TargetMode="External"/><Relationship Id="rId419" Type="http://schemas.openxmlformats.org/officeDocument/2006/relationships/hyperlink" Target="https://community.secop.gov.co/Public/Tendering/OpportunityDetail/Index?noticeUID=CO1.NTC.6040074&amp;isFromPublicArea=True&amp;isModal=False" TargetMode="External"/><Relationship Id="rId202" Type="http://schemas.openxmlformats.org/officeDocument/2006/relationships/hyperlink" Target="https://community.secop.gov.co/Public/Tendering/OpportunityDetail/Index?noticeUID=CO1.NTC.5787954&amp;isFromPublicArea=True&amp;isModal=False" TargetMode="External"/><Relationship Id="rId223" Type="http://schemas.openxmlformats.org/officeDocument/2006/relationships/hyperlink" Target="https://community.secop.gov.co/Public/Tendering/OpportunityDetail/Index?noticeUID=CO1.NTC.5820870&amp;isFromPublicArea=True&amp;isModal=False" TargetMode="External"/><Relationship Id="rId244" Type="http://schemas.openxmlformats.org/officeDocument/2006/relationships/hyperlink" Target="https://community.secop.gov.co/Public/Tendering/OpportunityDetail/Index?noticeUID=CO1.NTC.5854212&amp;isFromPublicArea=True&amp;isModal=False" TargetMode="External"/><Relationship Id="rId430" Type="http://schemas.microsoft.com/office/2017/10/relationships/threadedComment" Target="../threadedComments/threadedComment1.xml"/><Relationship Id="rId18" Type="http://schemas.openxmlformats.org/officeDocument/2006/relationships/hyperlink" Target="https://community.secop.gov.co/Public/Tendering/OpportunityDetail/Index?noticeUID=CO1.NTC.5630274&amp;isFromPublicArea=True&amp;isModal=true&amp;asPopupView=true" TargetMode="External"/><Relationship Id="rId39" Type="http://schemas.openxmlformats.org/officeDocument/2006/relationships/hyperlink" Target="https://community.secop.gov.co/Public/Tendering/OpportunityDetail/Index?noticeUID=CO1.NTC.5639731&amp;isFromPublicArea=True&amp;isModal=true&amp;asPopupView=true" TargetMode="External"/><Relationship Id="rId265" Type="http://schemas.openxmlformats.org/officeDocument/2006/relationships/hyperlink" Target="https://community.secop.gov.co/Public/Tendering/OpportunityDetail/Index?noticeUID=CO1.NTC.5942206&amp;isFromPublicArea=True&amp;isModal=False" TargetMode="External"/><Relationship Id="rId286" Type="http://schemas.openxmlformats.org/officeDocument/2006/relationships/hyperlink" Target="https://community.secop.gov.co/Public/Tendering/OpportunityDetail/Index?noticeUID=CO1.NTC.5954359&amp;isFromPublicArea=True&amp;isModal=False" TargetMode="External"/><Relationship Id="rId50" Type="http://schemas.openxmlformats.org/officeDocument/2006/relationships/hyperlink" Target="https://community.secop.gov.co/Public/Tendering/OpportunityDetail/Index?noticeUID=CO1.NTC.5646399&amp;isFromPublicArea=True&amp;isModal=true&amp;asPopupView=true" TargetMode="External"/><Relationship Id="rId104" Type="http://schemas.openxmlformats.org/officeDocument/2006/relationships/hyperlink" Target="https://community.secop.gov.co/Public/Tendering/OpportunityDetail/Index?noticeUID=CO1.NTC.5669847&amp;isFromPublicArea=True&amp;isModal=true&amp;asPopupView=true" TargetMode="External"/><Relationship Id="rId125" Type="http://schemas.openxmlformats.org/officeDocument/2006/relationships/hyperlink" Target="https://community.secop.gov.co/Public/Tendering/OpportunityDetail/Index?noticeUID=CO1.NTC.5678287&amp;isFromPublicArea=True&amp;isModal=true&amp;asPopupView=true" TargetMode="External"/><Relationship Id="rId146" Type="http://schemas.openxmlformats.org/officeDocument/2006/relationships/hyperlink" Target="https://community.secop.gov.co/Public/Tendering/OpportunityDetail/Index?noticeUID=CO1.NTC.5699757&amp;isFromPublicArea=True&amp;isModal=true&amp;asPopupView=true" TargetMode="External"/><Relationship Id="rId167" Type="http://schemas.openxmlformats.org/officeDocument/2006/relationships/hyperlink" Target="https://community.secop.gov.co/Public/Tendering/OpportunityDetail/Index?noticeUID=CO1.NTC.5720455&amp;isFromPublicArea=True&amp;isModal=False" TargetMode="External"/><Relationship Id="rId188" Type="http://schemas.openxmlformats.org/officeDocument/2006/relationships/hyperlink" Target="https://community.secop.gov.co/Public/Tendering/OpportunityDetail/Index?noticeUID=CO1.NTC.5763218&amp;isFromPublicArea=True&amp;isModal=False" TargetMode="External"/><Relationship Id="rId311" Type="http://schemas.openxmlformats.org/officeDocument/2006/relationships/hyperlink" Target="https://community.secop.gov.co/Public/Tendering/OpportunityDetail/Index?noticeUID=CO1.NTC.5967346&amp;isFromPublicArea=True&amp;isModal=False" TargetMode="External"/><Relationship Id="rId332" Type="http://schemas.openxmlformats.org/officeDocument/2006/relationships/hyperlink" Target="https://community.secop.gov.co/Public/Tendering/OpportunityDetail/Index?noticeUID=CO1.NTC.5974251&amp;isFromPublicArea=True&amp;isModal=False" TargetMode="External"/><Relationship Id="rId353" Type="http://schemas.openxmlformats.org/officeDocument/2006/relationships/hyperlink" Target="https://community.secop.gov.co/Public/Tendering/OpportunityDetail/Index?noticeUID=CO1.NTC.6000357&amp;isFromPublicArea=True&amp;isModal=False" TargetMode="External"/><Relationship Id="rId374" Type="http://schemas.openxmlformats.org/officeDocument/2006/relationships/hyperlink" Target="https://community.secop.gov.co/Public/Tendering/OpportunityDetail/Index?noticeUID=CO1.NTC.6009148&amp;isFromPublicArea=True&amp;isModal=False" TargetMode="External"/><Relationship Id="rId395" Type="http://schemas.openxmlformats.org/officeDocument/2006/relationships/hyperlink" Target="https://community.secop.gov.co/Public/Tendering/OpportunityDetail/Index?noticeUID=CO1.NTC.6019950&amp;isFromPublicArea=True&amp;isModal=False" TargetMode="External"/><Relationship Id="rId409" Type="http://schemas.openxmlformats.org/officeDocument/2006/relationships/hyperlink" Target="https://community.secop.gov.co/Public/Tendering/OpportunityDetail/Index?noticeUID=CO1.NTC.6028621&amp;isFromPublicArea=True&amp;isModal=False" TargetMode="External"/><Relationship Id="rId71" Type="http://schemas.openxmlformats.org/officeDocument/2006/relationships/hyperlink" Target="https://community.secop.gov.co/Public/Tendering/OpportunityDetail/Index?noticeUID=CO1.NTC.5648956&amp;isFromPublicArea=True&amp;isModal=true&amp;asPopupView=true" TargetMode="External"/><Relationship Id="rId92" Type="http://schemas.openxmlformats.org/officeDocument/2006/relationships/hyperlink" Target="https://community.secop.gov.co/Public/Tendering/OpportunityDetail/Index?noticeUID=CO1.NTC.5661860&amp;isFromPublicArea=True&amp;isModal=true&amp;asPopupView=true" TargetMode="External"/><Relationship Id="rId213" Type="http://schemas.openxmlformats.org/officeDocument/2006/relationships/hyperlink" Target="https://community.secop.gov.co/Public/Tendering/OpportunityDetail/Index?noticeUID=CO1.NTC.5793534&amp;isFromPublicArea=True&amp;isModal=False" TargetMode="External"/><Relationship Id="rId234" Type="http://schemas.openxmlformats.org/officeDocument/2006/relationships/hyperlink" Target="https://community.secop.gov.co/Public/Tendering/OpportunityDetail/Index?noticeUID=CO1.NTC.5829358&amp;isFromPublicArea=True&amp;isModal=False" TargetMode="External"/><Relationship Id="rId420" Type="http://schemas.openxmlformats.org/officeDocument/2006/relationships/hyperlink" Target="https://community.secop.gov.co/Public/Tendering/OpportunityDetail/Index?noticeUID=CO1.NTC.6034821&amp;isFromPublicArea=True&amp;isModal=False" TargetMode="Externa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6776&amp;isFromPublicArea=True&amp;isModal=true&amp;asPopupView=true" TargetMode="External"/><Relationship Id="rId255" Type="http://schemas.openxmlformats.org/officeDocument/2006/relationships/hyperlink" Target="https://community.secop.gov.co/Public/Tendering/OpportunityDetail/Index?noticeUID=CO1.NTC.5880231&amp;isFromPublicArea=True&amp;isModal=False" TargetMode="External"/><Relationship Id="rId276" Type="http://schemas.openxmlformats.org/officeDocument/2006/relationships/hyperlink" Target="https://community.secop.gov.co/Public/Tendering/OpportunityDetail/Index?noticeUID=CO1.NTC.5950663&amp;isFromPublicArea=True&amp;isModal=False" TargetMode="External"/><Relationship Id="rId297" Type="http://schemas.openxmlformats.org/officeDocument/2006/relationships/hyperlink" Target="https://community.secop.gov.co/Public/Tendering/OpportunityDetail/Index?noticeUID=CO1.NTC.5932745&amp;isFromPublicArea=True&amp;isModal=False" TargetMode="External"/><Relationship Id="rId40" Type="http://schemas.openxmlformats.org/officeDocument/2006/relationships/hyperlink" Target="https://community.secop.gov.co/Public/Tendering/OpportunityDetail/Index?noticeUID=CO1.NTC.5639847&amp;isFromPublicArea=True&amp;isModal=true&amp;asPopupView=true" TargetMode="External"/><Relationship Id="rId115" Type="http://schemas.openxmlformats.org/officeDocument/2006/relationships/hyperlink" Target="https://community.secop.gov.co/Public/Tendering/OpportunityDetail/Index?noticeUID=CO1.NTC.5654807&amp;isFromPublicArea=True&amp;isModal=False" TargetMode="External"/><Relationship Id="rId136" Type="http://schemas.openxmlformats.org/officeDocument/2006/relationships/hyperlink" Target="https://community.secop.gov.co/Public/Tendering/OpportunityDetail/Index?noticeUID=CO1.NTC.5695597&amp;isFromPublicArea=True&amp;isModal=true&amp;asPopupView=true" TargetMode="External"/><Relationship Id="rId157" Type="http://schemas.openxmlformats.org/officeDocument/2006/relationships/hyperlink" Target="https://community.secop.gov.co/Public/Tendering/OpportunityDetail/Index?noticeUID=CO1.NTC.5709994&amp;isFromPublicArea=True&amp;isModal=False" TargetMode="External"/><Relationship Id="rId178" Type="http://schemas.openxmlformats.org/officeDocument/2006/relationships/hyperlink" Target="https://community.secop.gov.co/Public/Tendering/OpportunityDetail/Index?noticeUID=CO1.NTC.5762783&amp;isFromPublicArea=True&amp;isModal=False" TargetMode="External"/><Relationship Id="rId301" Type="http://schemas.openxmlformats.org/officeDocument/2006/relationships/hyperlink" Target="https://community.secop.gov.co/Public/Tendering/OpportunityDetail/Index?noticeUID=CO1.NTC.5950444&amp;isFromPublicArea=True&amp;isModal=False" TargetMode="External"/><Relationship Id="rId322" Type="http://schemas.openxmlformats.org/officeDocument/2006/relationships/hyperlink" Target="https://community.secop.gov.co/Public/Tendering/OpportunityDetail/Index?noticeUID=CO1.NTC.5963789&amp;isFromPublicArea=True&amp;isModal=False" TargetMode="External"/><Relationship Id="rId343" Type="http://schemas.openxmlformats.org/officeDocument/2006/relationships/hyperlink" Target="https://community.secop.gov.co/Public/Tendering/OpportunityDetail/Index?noticeUID=CO1.NTC.5985190&amp;isFromPublicArea=True&amp;isModal=False" TargetMode="External"/><Relationship Id="rId364" Type="http://schemas.openxmlformats.org/officeDocument/2006/relationships/hyperlink" Target="https://community.secop.gov.co/Public/Tendering/OpportunityDetail/Index?noticeUID=CO1.NTC.6004210&amp;isFromPublicArea=True&amp;isModal=False" TargetMode="External"/><Relationship Id="rId61" Type="http://schemas.openxmlformats.org/officeDocument/2006/relationships/hyperlink" Target="https://community.secop.gov.co/Public/Tendering/OpportunityDetail/Index?noticeUID=CO1.NTC.5644978&amp;isFromPublicArea=True&amp;isModal=true&amp;asPopupView=true" TargetMode="External"/><Relationship Id="rId82" Type="http://schemas.openxmlformats.org/officeDocument/2006/relationships/hyperlink" Target="https://community.secop.gov.co/Public/Tendering/OpportunityDetail/Index?noticeUID=CO1.NTC.5655410&amp;isFromPublicArea=True&amp;isModal=true&amp;asPopupView=true" TargetMode="External"/><Relationship Id="rId199" Type="http://schemas.openxmlformats.org/officeDocument/2006/relationships/hyperlink" Target="https://community.secop.gov.co/Public/Tendering/ContractNoticePhases/View?PPI=CO1.PPI.30151584&amp;isFromPublicArea=True&amp;isModal=False" TargetMode="External"/><Relationship Id="rId203" Type="http://schemas.openxmlformats.org/officeDocument/2006/relationships/hyperlink" Target="https://community.secop.gov.co/Public/Tendering/OpportunityDetail/Index?noticeUID=CO1.NTC.5802034&amp;isFromPublicArea=True&amp;isModal=true&amp;asPopupView=true" TargetMode="External"/><Relationship Id="rId385" Type="http://schemas.openxmlformats.org/officeDocument/2006/relationships/hyperlink" Target="https://community.secop.gov.co/Public/Tendering/OpportunityDetail/Index?noticeUID=CO1.NTC.6015812&amp;isFromPublicArea=True&amp;isModal=False" TargetMode="External"/><Relationship Id="rId19" Type="http://schemas.openxmlformats.org/officeDocument/2006/relationships/hyperlink" Target="https://community.secop.gov.co/Public/Tendering/OpportunityDetail/Index?noticeUID=CO1.NTC.5630165&amp;isFromPublicArea=True&amp;isModal=true&amp;asPopupView=true" TargetMode="External"/><Relationship Id="rId224" Type="http://schemas.openxmlformats.org/officeDocument/2006/relationships/hyperlink" Target="https://community.secop.gov.co/Public/Tendering/OpportunityDetail/Index?noticeUID=CO1.NTC.5820110&amp;isFromPublicArea=True&amp;isModal=False" TargetMode="External"/><Relationship Id="rId245" Type="http://schemas.openxmlformats.org/officeDocument/2006/relationships/hyperlink" Target="https://community.secop.gov.co/Public/Tendering/OpportunityDetail/Index?noticeUID=CO1.NTC.5859707&amp;isFromPublicArea=True&amp;isModal=False" TargetMode="External"/><Relationship Id="rId266" Type="http://schemas.openxmlformats.org/officeDocument/2006/relationships/hyperlink" Target="https://community.secop.gov.co/Public/Tendering/OpportunityDetail/Index?noticeUID=CO1.NTC.5944007&amp;isFromPublicArea=True&amp;isModal=False" TargetMode="External"/><Relationship Id="rId287" Type="http://schemas.openxmlformats.org/officeDocument/2006/relationships/hyperlink" Target="https://community.secop.gov.co/Public/Tendering/OpportunityDetail/Index?noticeUID=CO1.NTC.5954454&amp;isFromPublicArea=True&amp;isModal=False" TargetMode="External"/><Relationship Id="rId410" Type="http://schemas.openxmlformats.org/officeDocument/2006/relationships/hyperlink" Target="https://community.secop.gov.co/Public/Tendering/OpportunityDetail/Index?noticeUID=CO1.NTC.6030888&amp;isFromPublicArea=True&amp;isModal=False" TargetMode="External"/><Relationship Id="rId30" Type="http://schemas.openxmlformats.org/officeDocument/2006/relationships/hyperlink" Target="https://community.secop.gov.co/Public/Tendering/OpportunityDetail/Index?noticeUID=CO1.NTC.5637498&amp;isFromPublicArea=True&amp;isModal=true&amp;asPopupView=true" TargetMode="External"/><Relationship Id="rId105" Type="http://schemas.openxmlformats.org/officeDocument/2006/relationships/hyperlink" Target="https://community.secop.gov.co/Public/Tendering/OpportunityDetail/Index?noticeUID=CO1.NTC.5672853&amp;isFromPublicArea=True&amp;isModal=true&amp;asPopupView=true" TargetMode="External"/><Relationship Id="rId126" Type="http://schemas.openxmlformats.org/officeDocument/2006/relationships/hyperlink" Target="https://community.secop.gov.co/Public/Tendering/OpportunityDetail/Index?noticeUID=CO1.NTC.5684845&amp;isFromPublicArea=True&amp;isModal=true&amp;asPopupView=true" TargetMode="External"/><Relationship Id="rId147" Type="http://schemas.openxmlformats.org/officeDocument/2006/relationships/hyperlink" Target="https://community.secop.gov.co/Public/Tendering/OpportunityDetail/Index?noticeUID=CO1.NTC.5699736&amp;isFromPublicArea=True&amp;isModal=true&amp;asPopupView=true" TargetMode="External"/><Relationship Id="rId168" Type="http://schemas.openxmlformats.org/officeDocument/2006/relationships/hyperlink" Target="https://community.secop.gov.co/Public/Tendering/OpportunityDetail/Index?noticeUID=CO1.NTC.5660570&amp;isFromPublicArea=True&amp;isModal=False" TargetMode="External"/><Relationship Id="rId312" Type="http://schemas.openxmlformats.org/officeDocument/2006/relationships/hyperlink" Target="https://community.secop.gov.co/Public/Tendering/OpportunityDetail/Index?noticeUID=CO1.NTC.5968367&amp;isFromPublicArea=True&amp;isModal=False" TargetMode="External"/><Relationship Id="rId333" Type="http://schemas.openxmlformats.org/officeDocument/2006/relationships/hyperlink" Target="https://community.secop.gov.co/Public/Tendering/OpportunityDetail/Index?noticeUID=CO1.NTC.5974617&amp;isFromPublicArea=True&amp;isModal=False" TargetMode="External"/><Relationship Id="rId354" Type="http://schemas.openxmlformats.org/officeDocument/2006/relationships/hyperlink" Target="https://community.secop.gov.co/Public/Tendering/OpportunityDetail/Index?noticeUID=CO1.NTC.5998155&amp;isFromPublicArea=True&amp;isModal=False" TargetMode="External"/><Relationship Id="rId51" Type="http://schemas.openxmlformats.org/officeDocument/2006/relationships/hyperlink" Target="https://community.secop.gov.co/Public/Tendering/OpportunityDetail/Index?noticeUID=CO1.NTC.5641386&amp;isFromPublicArea=True&amp;isModal=true&amp;asPopupView=true" TargetMode="External"/><Relationship Id="rId72" Type="http://schemas.openxmlformats.org/officeDocument/2006/relationships/hyperlink" Target="https://community.secop.gov.co/Public/Tendering/OpportunityDetail/Index?noticeUID=CO1.NTC.5648890&amp;isFromPublicArea=True&amp;isModal=true&amp;asPopupView=true" TargetMode="External"/><Relationship Id="rId93" Type="http://schemas.openxmlformats.org/officeDocument/2006/relationships/hyperlink" Target="https://community.secop.gov.co/Public/Tendering/OpportunityDetail/Index?noticeUID=CO1.NTC.5661791&amp;isFromPublicArea=True&amp;isModal=true&amp;asPopupView=true" TargetMode="External"/><Relationship Id="rId189" Type="http://schemas.openxmlformats.org/officeDocument/2006/relationships/hyperlink" Target="https://community.secop.gov.co/Public/Tendering/OpportunityDetail/Index?noticeUID=CO1.NTC.5777445&amp;isFromPublicArea=True&amp;isModal=False" TargetMode="External"/><Relationship Id="rId375" Type="http://schemas.openxmlformats.org/officeDocument/2006/relationships/hyperlink" Target="https://community.secop.gov.co/Public/Tendering/OpportunityDetail/Index?noticeUID=CO1.NTC.6008729&amp;isFromPublicArea=True&amp;isModal=False" TargetMode="External"/><Relationship Id="rId396" Type="http://schemas.openxmlformats.org/officeDocument/2006/relationships/hyperlink" Target="https://community.secop.gov.co/Public/Tendering/OpportunityDetail/Index?noticeUID=CO1.NTC.6024518&amp;isFromPublicArea=True&amp;isModal=False" TargetMode="External"/><Relationship Id="rId3" Type="http://schemas.openxmlformats.org/officeDocument/2006/relationships/hyperlink" Target="https://community.secop.gov.co/Public/Tendering/OpportunityDetail/Index?noticeUID=CO1.NTC.5518696&amp;isFromPublicArea=True&amp;isModal=False" TargetMode="External"/><Relationship Id="rId214" Type="http://schemas.openxmlformats.org/officeDocument/2006/relationships/hyperlink" Target="https://community.secop.gov.co/Public/Tendering/OpportunityDetail/Index?noticeUID=CO1.NTC.5796213&amp;isFromPublicArea=True&amp;isModal=False" TargetMode="External"/><Relationship Id="rId235" Type="http://schemas.openxmlformats.org/officeDocument/2006/relationships/hyperlink" Target="https://community.secop.gov.co/Public/Tendering/OpportunityDetail/Index?noticeUID=CO1.NTC.5829621&amp;isFromPublicArea=True&amp;isModal=False" TargetMode="External"/><Relationship Id="rId256" Type="http://schemas.openxmlformats.org/officeDocument/2006/relationships/hyperlink" Target="https://community.secop.gov.co/Public/Tendering/OpportunityDetail/Index?noticeUID=CO1.NTC.5878643&amp;isFromPublicArea=True&amp;isModal=False" TargetMode="External"/><Relationship Id="rId277" Type="http://schemas.openxmlformats.org/officeDocument/2006/relationships/hyperlink" Target="https://community.secop.gov.co/Public/Tendering/OpportunityDetail/Index?noticeUID=CO1.NTC.5950628&amp;isFromPublicArea=True&amp;isModal=False" TargetMode="External"/><Relationship Id="rId298" Type="http://schemas.openxmlformats.org/officeDocument/2006/relationships/hyperlink" Target="https://community.secop.gov.co/Public/Tendering/OpportunityDetail/Index?noticeUID=CO1.NTC.5932597&amp;isFromPublicArea=True&amp;isModal=False" TargetMode="External"/><Relationship Id="rId400" Type="http://schemas.openxmlformats.org/officeDocument/2006/relationships/hyperlink" Target="https://community.secop.gov.co/Public/Tendering/OpportunityDetail/Index?noticeUID=CO1.NTC.6023104&amp;isFromPublicArea=True&amp;isModal=False" TargetMode="External"/><Relationship Id="rId421" Type="http://schemas.openxmlformats.org/officeDocument/2006/relationships/hyperlink" Target="https://community.secop.gov.co/Public/Tendering/OpportunityDetail/Index?noticeUID=CO1.NTC.6040750&amp;isFromPublicArea=True&amp;isModal=False" TargetMode="External"/><Relationship Id="rId116" Type="http://schemas.openxmlformats.org/officeDocument/2006/relationships/hyperlink" Target="https://community.secop.gov.co/Public/Tendering/OpportunityDetail/Index?noticeUID=CO1.NTC.5655546&amp;isFromPublicArea=True&amp;isModal=False" TargetMode="External"/><Relationship Id="rId137" Type="http://schemas.openxmlformats.org/officeDocument/2006/relationships/hyperlink" Target="https://community.secop.gov.co/Public/Tendering/OpportunityDetail/Index?noticeUID=CO1.NTC.5693611&amp;isFromPublicArea=True&amp;isModal=true&amp;asPopupView=true" TargetMode="External"/><Relationship Id="rId158" Type="http://schemas.openxmlformats.org/officeDocument/2006/relationships/hyperlink" Target="https://community.secop.gov.co/Public/Tendering/OpportunityDetail/Index?noticeUID=CO1.NTC.5712271&amp;isFromPublicArea=True&amp;isModal=False" TargetMode="External"/><Relationship Id="rId302" Type="http://schemas.openxmlformats.org/officeDocument/2006/relationships/hyperlink" Target="https://community.secop.gov.co/Public/Tendering/OpportunityDetail/Index?noticeUID=CO1.NTC.5953616&amp;isFromPublicArea=True&amp;isModal=False" TargetMode="External"/><Relationship Id="rId323" Type="http://schemas.openxmlformats.org/officeDocument/2006/relationships/hyperlink" Target="https://community.secop.gov.co/Public/Tendering/OpportunityDetail/Index?noticeUID=CO1.NTC.5968430&amp;isFromPublicArea=True&amp;isModal=False" TargetMode="External"/><Relationship Id="rId344" Type="http://schemas.openxmlformats.org/officeDocument/2006/relationships/hyperlink" Target="https://community.secop.gov.co/Public/Tendering/OpportunityDetail/Index?noticeUID=CO1.NTC.5985180&amp;isFromPublicArea=True&amp;isModal=False" TargetMode="External"/><Relationship Id="rId20" Type="http://schemas.openxmlformats.org/officeDocument/2006/relationships/hyperlink" Target="https://community.secop.gov.co/Public/Tendering/OpportunityDetail/Index?noticeUID=CO1.NTC.5630532&amp;isFromPublicArea=True&amp;isModal=true&amp;asPopupView=true" TargetMode="External"/><Relationship Id="rId41" Type="http://schemas.openxmlformats.org/officeDocument/2006/relationships/hyperlink" Target="https://community.secop.gov.co/Public/Tendering/OpportunityDetail/Index?noticeUID=CO1.NTC.5640215&amp;isFromPublicArea=True&amp;isModal=true&amp;asPopupView=true" TargetMode="External"/><Relationship Id="rId62" Type="http://schemas.openxmlformats.org/officeDocument/2006/relationships/hyperlink" Target="https://community.secop.gov.co/Public/Tendering/OpportunityDetail/Index?noticeUID=CO1.NTC.5646422&amp;isFromPublicArea=True&amp;isModal=true&amp;asPopupView=true" TargetMode="External"/><Relationship Id="rId83" Type="http://schemas.openxmlformats.org/officeDocument/2006/relationships/hyperlink" Target="https://community.secop.gov.co/Public/Tendering/OpportunityDetail/Index?noticeUID=CO1.NTC.5655247&amp;isFromPublicArea=True&amp;isModal=true&amp;asPopupView=true" TargetMode="External"/><Relationship Id="rId179" Type="http://schemas.openxmlformats.org/officeDocument/2006/relationships/hyperlink" Target="https://community.secop.gov.co/Public/Tendering/OpportunityDetail/Index?noticeUID=CO1.NTC.5761001&amp;isFromPublicArea=True&amp;isModal=False" TargetMode="External"/><Relationship Id="rId365" Type="http://schemas.openxmlformats.org/officeDocument/2006/relationships/hyperlink" Target="https://community.secop.gov.co/Public/Tendering/OpportunityDetail/Index?noticeUID=CO1.NTC.6003848&amp;isFromPublicArea=True&amp;isModal=False" TargetMode="External"/><Relationship Id="rId386" Type="http://schemas.openxmlformats.org/officeDocument/2006/relationships/hyperlink" Target="https://community.secop.gov.co/Public/Tendering/OpportunityDetail/Index?noticeUID=CO1.NTC.6015344&amp;isFromPublicArea=True&amp;isModal=False" TargetMode="External"/><Relationship Id="rId190" Type="http://schemas.openxmlformats.org/officeDocument/2006/relationships/hyperlink" Target="https://community.secop.gov.co/Public/Tendering/OpportunityDetail/Index?noticeUID=CO1.NTC.5776780&amp;isFromPublicArea=True&amp;isModal=False" TargetMode="External"/><Relationship Id="rId204" Type="http://schemas.openxmlformats.org/officeDocument/2006/relationships/hyperlink" Target="https://community.secop.gov.co/Public/Tendering/OpportunityDetail/Index?noticeUID=CO1.NTC.5797140&amp;isFromPublicArea=True&amp;isModal=true&amp;asPopupView=true" TargetMode="External"/><Relationship Id="rId225" Type="http://schemas.openxmlformats.org/officeDocument/2006/relationships/hyperlink" Target="https://community.secop.gov.co/Public/Tendering/OpportunityDetail/Index?noticeUID=CO1.NTC.5822326&amp;isFromPublicArea=True&amp;isModal=False" TargetMode="External"/><Relationship Id="rId246" Type="http://schemas.openxmlformats.org/officeDocument/2006/relationships/hyperlink" Target="https://community.secop.gov.co/Public/Tendering/ContractNoticePhases/View?PPI=CO1.PPI.30469008&amp;isFromPublicArea=True&amp;isModal=False" TargetMode="External"/><Relationship Id="rId267" Type="http://schemas.openxmlformats.org/officeDocument/2006/relationships/hyperlink" Target="https://community.secop.gov.co/Public/Tendering/OpportunityDetail/Index?noticeUID=CO1.NTC.5947144&amp;isFromPublicArea=True&amp;isModal=False" TargetMode="External"/><Relationship Id="rId288" Type="http://schemas.openxmlformats.org/officeDocument/2006/relationships/hyperlink" Target="https://community.secop.gov.co/Public/Tendering/OpportunityDetail/Index?noticeUID=CO1.NTC.5961063&amp;isFromPublicArea=True&amp;isModal=False" TargetMode="External"/><Relationship Id="rId411" Type="http://schemas.openxmlformats.org/officeDocument/2006/relationships/hyperlink" Target="https://community.secop.gov.co/Public/Tendering/OpportunityDetail/Index?noticeUID=CO1.NTC.6035501&amp;isFromPublicArea=True&amp;isModal=False" TargetMode="External"/><Relationship Id="rId106" Type="http://schemas.openxmlformats.org/officeDocument/2006/relationships/hyperlink" Target="https://community.secop.gov.co/Public/Tendering/OpportunityDetail/Index?noticeUID=CO1.NTC.5669634&amp;isFromPublicArea=True&amp;isModal=true&amp;asPopupView=true" TargetMode="External"/><Relationship Id="rId127" Type="http://schemas.openxmlformats.org/officeDocument/2006/relationships/hyperlink" Target="https://community.secop.gov.co/Public/Tendering/OpportunityDetail/Index?noticeUID=CO1.NTC.5687577&amp;isFromPublicArea=True&amp;isModal=true&amp;asPopupView=true" TargetMode="External"/><Relationship Id="rId313" Type="http://schemas.openxmlformats.org/officeDocument/2006/relationships/hyperlink" Target="https://community.secop.gov.co/Public/Tendering/OpportunityDetail/Index?noticeUID=CO1.NTC.5968128&amp;isFromPublicArea=True&amp;isModal=Fals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31" Type="http://schemas.openxmlformats.org/officeDocument/2006/relationships/hyperlink" Target="https://community.secop.gov.co/Public/Tendering/OpportunityDetail/Index?noticeUID=CO1.NTC.5638545&amp;isFromPublicArea=True&amp;isModal=true&amp;asPopupView=true" TargetMode="External"/><Relationship Id="rId52" Type="http://schemas.openxmlformats.org/officeDocument/2006/relationships/hyperlink" Target="https://community.secop.gov.co/Public/Tendering/OpportunityDetail/Index?noticeUID=CO1.NTC.5646187&amp;isFromPublicArea=True&amp;isModal=true&amp;asPopupView=true" TargetMode="External"/><Relationship Id="rId73" Type="http://schemas.openxmlformats.org/officeDocument/2006/relationships/hyperlink" Target="https://community.secop.gov.co/Public/Tendering/OpportunityDetail/Index?noticeUID=CO1.NTC.5651061&amp;isFromPublicArea=True&amp;isModal=true&amp;asPopupView=true" TargetMode="External"/><Relationship Id="rId94" Type="http://schemas.openxmlformats.org/officeDocument/2006/relationships/hyperlink" Target="https://community.secop.gov.co/Public/Tendering/OpportunityDetail/Index?noticeUID=CO1.NTC.5663743&amp;isFromPublicArea=True&amp;isModal=true&amp;asPopupView=true" TargetMode="External"/><Relationship Id="rId148" Type="http://schemas.openxmlformats.org/officeDocument/2006/relationships/hyperlink" Target="https://community.secop.gov.co/Public/Tendering/OpportunityDetail/Index?noticeUID=CO1.NTC.5697739&amp;isFromPublicArea=True&amp;isModal=true&amp;asPopupView=true" TargetMode="External"/><Relationship Id="rId169" Type="http://schemas.openxmlformats.org/officeDocument/2006/relationships/hyperlink" Target="https://community.secop.gov.co/Public/Tendering/OpportunityDetail/Index?noticeUID=CO1.NTC.5660570&amp;isFromPublicArea=True&amp;isModal=False" TargetMode="External"/><Relationship Id="rId334" Type="http://schemas.openxmlformats.org/officeDocument/2006/relationships/hyperlink" Target="https://community.secop.gov.co/Public/Tendering/OpportunityDetail/Index?noticeUID=CO1.NTC.5974272&amp;isFromPublicArea=True&amp;isModal=False" TargetMode="External"/><Relationship Id="rId355" Type="http://schemas.openxmlformats.org/officeDocument/2006/relationships/hyperlink" Target="https://community.secop.gov.co/Public/Tendering/OpportunityDetail/Index?noticeUID=CO1.NTC.6000612&amp;isFromPublicArea=True&amp;isModal=False" TargetMode="External"/><Relationship Id="rId376" Type="http://schemas.openxmlformats.org/officeDocument/2006/relationships/hyperlink" Target="https://community.secop.gov.co/Public/Tendering/OpportunityDetail/Index?noticeUID=CO1.NTC.6007609&amp;isFromPublicArea=True&amp;isModal=False" TargetMode="External"/><Relationship Id="rId397" Type="http://schemas.openxmlformats.org/officeDocument/2006/relationships/hyperlink" Target="https://community.secop.gov.co/Public/Tendering/OpportunityDetail/Index?noticeUID=CO1.NTC.6025153&amp;isFromPublicArea=True&amp;isModal=False" TargetMode="External"/><Relationship Id="rId4" Type="http://schemas.openxmlformats.org/officeDocument/2006/relationships/hyperlink" Target="https://community.secop.gov.co/Public/Tendering/OpportunityDetail/Index?noticeUID=CO1.NTC.5524497&amp;isFromPublicArea=True&amp;isModal=False" TargetMode="External"/><Relationship Id="rId180" Type="http://schemas.openxmlformats.org/officeDocument/2006/relationships/hyperlink" Target="https://community.secop.gov.co/Public/Tendering/OpportunityDetail/Index?noticeUID=CO1.NTC.5826351&amp;isFromPublicArea=True&amp;isModal=False" TargetMode="External"/><Relationship Id="rId215" Type="http://schemas.openxmlformats.org/officeDocument/2006/relationships/hyperlink" Target="https://community.secop.gov.co/Public/Tendering/ContractNoticePhases/View?PPI=CO1.PPI.30260207&amp;isFromPublicArea=True&amp;isModal=False" TargetMode="External"/><Relationship Id="rId236" Type="http://schemas.openxmlformats.org/officeDocument/2006/relationships/hyperlink" Target="https://community.secop.gov.co/Public/Tendering/OpportunityDetail/Index?noticeUID=CO1.NTC.5829672&amp;isFromPublicArea=True&amp;isModal=False" TargetMode="External"/><Relationship Id="rId257" Type="http://schemas.openxmlformats.org/officeDocument/2006/relationships/hyperlink" Target="https://community.secop.gov.co/Public/Tendering/OpportunityDetail/Index?noticeUID=CO1.NTC.5878592&amp;isFromPublicArea=True&amp;isModal=False" TargetMode="External"/><Relationship Id="rId278" Type="http://schemas.openxmlformats.org/officeDocument/2006/relationships/hyperlink" Target="https://community.secop.gov.co/Public/Tendering/OpportunityDetail/Index?noticeUID=CO1.NTC.5950481&amp;isFromPublicArea=True&amp;isModal=False" TargetMode="External"/><Relationship Id="rId401" Type="http://schemas.openxmlformats.org/officeDocument/2006/relationships/hyperlink" Target="https://community.secop.gov.co/Public/Tendering/OpportunityDetail/Index?noticeUID=CO1.NTC.6026293&amp;isFromPublicArea=True&amp;isModal=False" TargetMode="External"/><Relationship Id="rId422" Type="http://schemas.openxmlformats.org/officeDocument/2006/relationships/hyperlink" Target="https://community.secop.gov.co/Public/Tendering/OpportunityDetail/Index?noticeUID=CO1.NTC.6040469&amp;isFromPublicArea=True&amp;isModal=False" TargetMode="External"/><Relationship Id="rId303" Type="http://schemas.openxmlformats.org/officeDocument/2006/relationships/hyperlink" Target="https://community.secop.gov.co/Public/Tendering/OpportunityDetail/Index?noticeUID=CO1.NTC.5950364&amp;isFromPublicArea=True&amp;isModal=False" TargetMode="External"/><Relationship Id="rId42" Type="http://schemas.openxmlformats.org/officeDocument/2006/relationships/hyperlink" Target="https://community.secop.gov.co/Public/Tendering/OpportunityDetail/Index?noticeUID=CO1.NTC.5640334&amp;isFromPublicArea=True&amp;isModal=true&amp;asPopupView=true" TargetMode="External"/><Relationship Id="rId84" Type="http://schemas.openxmlformats.org/officeDocument/2006/relationships/hyperlink" Target="https://community.secop.gov.co/Public/Tendering/OpportunityDetail/Index?noticeUID=CO1.NTC.5656915&amp;isFromPublicArea=True&amp;isModal=true&amp;asPopupView=true" TargetMode="External"/><Relationship Id="rId138" Type="http://schemas.openxmlformats.org/officeDocument/2006/relationships/hyperlink" Target="https://community.secop.gov.co/Public/Tendering/OpportunityDetail/Index?noticeUID=CO1.NTC.5695533&amp;isFromPublicArea=True&amp;isModal=true&amp;asPopupView=true" TargetMode="External"/><Relationship Id="rId345" Type="http://schemas.openxmlformats.org/officeDocument/2006/relationships/hyperlink" Target="https://community.secop.gov.co/Public/Tendering/OpportunityDetail/Index?noticeUID=CO1.NTC.5986948&amp;isFromPublicArea=True&amp;isModal=False" TargetMode="External"/><Relationship Id="rId387" Type="http://schemas.openxmlformats.org/officeDocument/2006/relationships/hyperlink" Target="https://community.secop.gov.co/Public/Tendering/OpportunityDetail/Index?noticeUID=CO1.NTC.6020066&amp;isFromPublicArea=True&amp;isModal=False" TargetMode="External"/><Relationship Id="rId191" Type="http://schemas.openxmlformats.org/officeDocument/2006/relationships/hyperlink" Target="https://community.secop.gov.co/Public/Tendering/OpportunityDetail/Index?noticeUID=CO1.NTC.5774753&amp;isFromPublicArea=True&amp;isModal=False" TargetMode="External"/><Relationship Id="rId205" Type="http://schemas.openxmlformats.org/officeDocument/2006/relationships/hyperlink" Target="https://community.secop.gov.co/Public/Tendering/OpportunityDetail/Index?noticeUID=CO1.NTC.5796999&amp;isFromPublicArea=True&amp;isModal=true&amp;asPopupView=true" TargetMode="External"/><Relationship Id="rId247" Type="http://schemas.openxmlformats.org/officeDocument/2006/relationships/hyperlink" Target="https://community.secop.gov.co/Public/Common/GoogleReCaptcha/Index?previousUrl=https%3a%2f%2fcommunity.secop.gov.co%2fPublic%2fTendering%2fOpportunityDetail%2fIndex%3fnoticeUID%3dCO1.NTC.5861499%26isFromPublicArea%3dTrue%26isModal%3dFalse" TargetMode="External"/><Relationship Id="rId412" Type="http://schemas.openxmlformats.org/officeDocument/2006/relationships/hyperlink" Target="https://community.secop.gov.co/Public/Tendering/OpportunityDetail/Index?noticeUID=CO1.NTC.6030875&amp;isFromPublicArea=True&amp;isModal=False" TargetMode="External"/><Relationship Id="rId107" Type="http://schemas.openxmlformats.org/officeDocument/2006/relationships/hyperlink" Target="https://community.secop.gov.co/Public/Tendering/OpportunityDetail/Index?noticeUID=CO1.NTC.5674484&amp;isFromPublicArea=True&amp;isModal=true&amp;asPopupView=true" TargetMode="External"/><Relationship Id="rId289" Type="http://schemas.openxmlformats.org/officeDocument/2006/relationships/hyperlink" Target="https://community.secop.gov.co/Public/Tendering/OpportunityDetail/Index?noticeUID=CO1.NTC.5957970&amp;isFromPublicArea=True&amp;isModal=Fals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53" Type="http://schemas.openxmlformats.org/officeDocument/2006/relationships/hyperlink" Target="https://community.secop.gov.co/Public/Tendering/OpportunityDetail/Index?noticeUID=CO1.NTC.5639668&amp;isFromPublicArea=True&amp;isModal=true&amp;asPopupView=true" TargetMode="External"/><Relationship Id="rId149" Type="http://schemas.openxmlformats.org/officeDocument/2006/relationships/hyperlink" Target="https://community.secop.gov.co/Public/Tendering/OpportunityDetail/Index?noticeUID=CO1.NTC.5703415&amp;isFromPublicArea=True&amp;isModal=False" TargetMode="External"/><Relationship Id="rId314" Type="http://schemas.openxmlformats.org/officeDocument/2006/relationships/hyperlink" Target="https://community.secop.gov.co/Public/Tendering/OpportunityDetail/Index?noticeUID=CO1.NTC.5968453&amp;isFromPublicArea=True&amp;isModal=False" TargetMode="External"/><Relationship Id="rId356" Type="http://schemas.openxmlformats.org/officeDocument/2006/relationships/hyperlink" Target="https://community.secop.gov.co/Public/Tendering/OpportunityDetail/Index?noticeUID=CO1.NTC.5997668&amp;isFromPublicArea=True&amp;isModal=False" TargetMode="External"/><Relationship Id="rId398" Type="http://schemas.openxmlformats.org/officeDocument/2006/relationships/hyperlink" Target="https://community.secop.gov.co/Public/Tendering/OpportunityDetail/Index?noticeUID=CO1.NTC.6025306&amp;isFromPublicArea=True&amp;isModal=False" TargetMode="External"/><Relationship Id="rId95" Type="http://schemas.openxmlformats.org/officeDocument/2006/relationships/hyperlink" Target="https://community.secop.gov.co/Public/Tendering/OpportunityDetail/Index?noticeUID=CO1.NTC.5663750&amp;isFromPublicArea=True&amp;isModal=true&amp;asPopupView=true" TargetMode="External"/><Relationship Id="rId160" Type="http://schemas.openxmlformats.org/officeDocument/2006/relationships/hyperlink" Target="https://community.secop.gov.co/Public/Tendering/OpportunityDetail/Index?noticeUID=CO1.NTC.5714743&amp;isFromPublicArea=True&amp;isModal=False" TargetMode="External"/><Relationship Id="rId216" Type="http://schemas.openxmlformats.org/officeDocument/2006/relationships/hyperlink" Target="https://community.secop.gov.co/Public/Tendering/OpportunityDetail/Index?noticeUID=CO1.NTC.5803117&amp;isFromPublicArea=True&amp;isModal=False" TargetMode="External"/><Relationship Id="rId423" Type="http://schemas.openxmlformats.org/officeDocument/2006/relationships/hyperlink" Target="https://community.secop.gov.co/Public/Tendering/OpportunityDetail/Index?noticeUID=CO1.NTC.6047517&amp;isFromPublicArea=True&amp;isModal=False" TargetMode="External"/><Relationship Id="rId258" Type="http://schemas.openxmlformats.org/officeDocument/2006/relationships/hyperlink" Target="https://community.secop.gov.co/Public/Tendering/OpportunityDetail/Index?noticeUID=CO1.NTC.5902087&amp;isFromPublicArea=True&amp;isModal=False" TargetMode="External"/><Relationship Id="rId22" Type="http://schemas.openxmlformats.org/officeDocument/2006/relationships/hyperlink" Target="https://community.secop.gov.co/Public/Tendering/OpportunityDetail/Index?noticeUID=CO1.NTC.5629360&amp;isFromPublicArea=True&amp;isModal=true&amp;asPopupView=true" TargetMode="External"/><Relationship Id="rId64" Type="http://schemas.openxmlformats.org/officeDocument/2006/relationships/hyperlink" Target="https://community.secop.gov.co/Public/Tendering/OpportunityDetail/Index?noticeUID=CO1.NTC.5646815&amp;isFromPublicArea=True&amp;isModal=true&amp;asPopupView=true" TargetMode="External"/><Relationship Id="rId118" Type="http://schemas.openxmlformats.org/officeDocument/2006/relationships/hyperlink" Target="https://community.secop.gov.co/Public/Tendering/OpportunityDetail/Index?noticeUID=CO1.NTC.5658521&amp;isFromPublicArea=True&amp;isModal=False" TargetMode="External"/><Relationship Id="rId325" Type="http://schemas.openxmlformats.org/officeDocument/2006/relationships/hyperlink" Target="https://community.secop.gov.co/Public/Tendering/OpportunityDetail/Index?noticeUID=CO1.NTC.5968454&amp;isFromPublicArea=True&amp;isModal=False" TargetMode="External"/><Relationship Id="rId367" Type="http://schemas.openxmlformats.org/officeDocument/2006/relationships/hyperlink" Target="https://community.secop.gov.co/Public/Tendering/OpportunityDetail/Index?noticeUID=CO1.NTC.6005305&amp;isFromPublicArea=True&amp;isModal=False" TargetMode="External"/><Relationship Id="rId171" Type="http://schemas.openxmlformats.org/officeDocument/2006/relationships/hyperlink" Target="https://community.secop.gov.co/Public/Tendering/OpportunityDetail/Index?noticeUID=CO1.NTC.5746519&amp;isFromPublicArea=True&amp;isModal=False" TargetMode="External"/><Relationship Id="rId227" Type="http://schemas.openxmlformats.org/officeDocument/2006/relationships/hyperlink" Target="https://community.secop.gov.co/Public/Tendering/OpportunityDetail/Index?noticeUID=CO1.NTC.5822906&amp;isFromPublicArea=True&amp;isModal=False" TargetMode="External"/><Relationship Id="rId269" Type="http://schemas.openxmlformats.org/officeDocument/2006/relationships/hyperlink" Target="https://community.secop.gov.co/Public/Tendering/OpportunityDetail/Index?noticeUID=CO1.NTC.5939185&amp;isFromPublicArea=True&amp;isModal=False" TargetMode="External"/><Relationship Id="rId33" Type="http://schemas.openxmlformats.org/officeDocument/2006/relationships/hyperlink" Target="https://community.secop.gov.co/Public/Tendering/OpportunityDetail/Index?noticeUID=CO1.NTC.5637519&amp;isFromPublicArea=True&amp;isModal=true&amp;asPopupView=true" TargetMode="External"/><Relationship Id="rId129" Type="http://schemas.openxmlformats.org/officeDocument/2006/relationships/hyperlink" Target="https://community.secop.gov.co/Public/Tendering/OpportunityDetail/Index?noticeUID=CO1.NTC.5686811&amp;isFromPublicArea=True&amp;isModal=true&amp;asPopupView=true" TargetMode="External"/><Relationship Id="rId280" Type="http://schemas.openxmlformats.org/officeDocument/2006/relationships/hyperlink" Target="https://community.secop.gov.co/Public/Tendering/OpportunityDetail/Index?noticeUID=CO1.NTC.5950501&amp;isFromPublicArea=True&amp;isModal=False" TargetMode="External"/><Relationship Id="rId336" Type="http://schemas.openxmlformats.org/officeDocument/2006/relationships/hyperlink" Target="https://community.secop.gov.co/Public/Tendering/OpportunityDetail/Index?noticeUID=CO1.NTC.5980288&amp;isFromPublicArea=True&amp;isModal=False" TargetMode="External"/><Relationship Id="rId75" Type="http://schemas.openxmlformats.org/officeDocument/2006/relationships/hyperlink" Target="https://community.secop.gov.co/Public/Tendering/OpportunityDetail/Index?noticeUID=CO1.NTC.5651628&amp;isFromPublicArea=True&amp;isModal=true&amp;asPopupView=true" TargetMode="External"/><Relationship Id="rId140" Type="http://schemas.openxmlformats.org/officeDocument/2006/relationships/hyperlink" Target="https://community.secop.gov.co/Public/Tendering/OpportunityDetail/Index?noticeUID=CO1.NTC.5693568&amp;isFromPublicArea=True&amp;isModal=true&amp;asPopupView=true" TargetMode="External"/><Relationship Id="rId182" Type="http://schemas.openxmlformats.org/officeDocument/2006/relationships/hyperlink" Target="https://colombiacompra.coupahost.com/order_headers/125239" TargetMode="External"/><Relationship Id="rId378" Type="http://schemas.openxmlformats.org/officeDocument/2006/relationships/hyperlink" Target="https://community.secop.gov.co/Public/Tendering/OpportunityDetail/Index?noticeUID=CO1.NTC.6008538&amp;isFromPublicArea=True&amp;isModal=False" TargetMode="External"/><Relationship Id="rId403" Type="http://schemas.openxmlformats.org/officeDocument/2006/relationships/hyperlink" Target="https://community.secop.gov.co/Public/Tendering/OpportunityDetail/Index?noticeUID=CO1.NTC.6025989&amp;isFromPublicArea=True&amp;isModal=False" TargetMode="External"/><Relationship Id="rId6" Type="http://schemas.openxmlformats.org/officeDocument/2006/relationships/hyperlink" Target="https://community.secop.gov.co/Public/Tendering/OpportunityDetail/Index?noticeUID=CO1.NTC.5636320&amp;isFromPublicArea=True&amp;isModal=False" TargetMode="External"/><Relationship Id="rId238" Type="http://schemas.openxmlformats.org/officeDocument/2006/relationships/hyperlink" Target="https://community.secop.gov.co/Public/Tendering/OpportunityDetail/Index?noticeUID=CO1.NTC.5832353&amp;isFromPublicArea=True&amp;isModal=False" TargetMode="External"/><Relationship Id="rId291" Type="http://schemas.openxmlformats.org/officeDocument/2006/relationships/hyperlink" Target="https://community.secop.gov.co/Public/Tendering/OpportunityDetail/Index?noticeUID=CO1.NTC.5918341&amp;isFromPublicArea=True&amp;isModal=False" TargetMode="External"/><Relationship Id="rId305" Type="http://schemas.openxmlformats.org/officeDocument/2006/relationships/hyperlink" Target="https://community.secop.gov.co/Public/Tendering/OpportunityDetail/Index?noticeUID=CO1.NTC.5950370&amp;isFromPublicArea=True&amp;isModal=False" TargetMode="External"/><Relationship Id="rId347" Type="http://schemas.openxmlformats.org/officeDocument/2006/relationships/hyperlink" Target="https://community.secop.gov.co/Public/Tendering/OpportunityDetail/Index?noticeUID=CO1.NTC.5990967&amp;isFromPublicArea=True&amp;isModal=False" TargetMode="External"/><Relationship Id="rId44" Type="http://schemas.openxmlformats.org/officeDocument/2006/relationships/hyperlink" Target="https://community.secop.gov.co/Public/Tendering/OpportunityDetail/Index?noticeUID=CO1.NTC.5640683&amp;isFromPublicArea=True&amp;isModal=true&amp;asPopupView=true" TargetMode="External"/><Relationship Id="rId86" Type="http://schemas.openxmlformats.org/officeDocument/2006/relationships/hyperlink" Target="https://community.secop.gov.co/Public/Tendering/OpportunityDetail/Index?noticeUID=CO1.NTC.5657613&amp;isFromPublicArea=True&amp;isModal=true&amp;asPopupView=true" TargetMode="External"/><Relationship Id="rId151" Type="http://schemas.openxmlformats.org/officeDocument/2006/relationships/hyperlink" Target="https://community.secop.gov.co/Public/Tendering/OpportunityDetail/Index?noticeUID=CO1.NTC.5727278&amp;isFromPublicArea=True&amp;isModal=False" TargetMode="External"/><Relationship Id="rId389" Type="http://schemas.openxmlformats.org/officeDocument/2006/relationships/hyperlink" Target="https://community.secop.gov.co/Public/Tendering/OpportunityDetail/Index?noticeUID=CO1.NTC.6016225&amp;isFromPublicArea=True&amp;isModal=False" TargetMode="External"/><Relationship Id="rId193" Type="http://schemas.openxmlformats.org/officeDocument/2006/relationships/hyperlink" Target="https://community.secop.gov.co/Public/Tendering/OpportunityDetail/Index?noticeUID=CO1.NTC.5779429&amp;isFromPublicArea=True&amp;isModal=False" TargetMode="External"/><Relationship Id="rId207" Type="http://schemas.openxmlformats.org/officeDocument/2006/relationships/hyperlink" Target="https://community.secop.gov.co/Public/Tendering/OpportunityDetail/Index?noticeUID=CO1.NTC.5826306&amp;isFromPublicArea=True&amp;isModal=False" TargetMode="External"/><Relationship Id="rId249" Type="http://schemas.openxmlformats.org/officeDocument/2006/relationships/hyperlink" Target="https://community.secop.gov.co/Public/Tendering/OpportunityDetail/Index?noticeUID=CO1.NTC.5855280&amp;isFromPublicArea=True&amp;isModal=False" TargetMode="External"/><Relationship Id="rId414" Type="http://schemas.openxmlformats.org/officeDocument/2006/relationships/hyperlink" Target="https://community.secop.gov.co/Public/Tendering/OpportunityDetail/Index?noticeUID=CO1.NTC.6029889&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09" Type="http://schemas.openxmlformats.org/officeDocument/2006/relationships/hyperlink" Target="https://community.secop.gov.co/Public/Tendering/OpportunityDetail/Index?noticeUID=CO1.NTC.5676762&amp;isFromPublicArea=True&amp;isModal=true&amp;asPopupView=true" TargetMode="External"/><Relationship Id="rId260" Type="http://schemas.openxmlformats.org/officeDocument/2006/relationships/hyperlink" Target="https://community.secop.gov.co/Public/Tendering/OpportunityDetail/Index?noticeUID=CO1.NTC.5910715&amp;isFromPublicArea=True&amp;isModal=False" TargetMode="External"/><Relationship Id="rId316" Type="http://schemas.openxmlformats.org/officeDocument/2006/relationships/hyperlink" Target="https://community.secop.gov.co/Public/Tendering/OpportunityDetail/Index?noticeUID=CO1.NTC.5959824&amp;isFromPublicArea=True&amp;isModal=False" TargetMode="External"/><Relationship Id="rId55" Type="http://schemas.openxmlformats.org/officeDocument/2006/relationships/hyperlink" Target="https://community.secop.gov.co/Public/Tendering/OpportunityDetail/Index?noticeUID=CO1.NTC.5646860&amp;isFromPublicArea=True&amp;isModal=true&amp;asPopupView=true" TargetMode="External"/><Relationship Id="rId97" Type="http://schemas.openxmlformats.org/officeDocument/2006/relationships/hyperlink" Target="https://community.secop.gov.co/Public/Tendering/OpportunityDetail/Index?noticeUID=CO1.NTC.5664450&amp;isFromPublicArea=True&amp;isModal=true&amp;asPopupView=true" TargetMode="External"/><Relationship Id="rId120" Type="http://schemas.openxmlformats.org/officeDocument/2006/relationships/hyperlink" Target="https://colombiacompra.coupahost.com/order_headers/124232" TargetMode="External"/><Relationship Id="rId358" Type="http://schemas.openxmlformats.org/officeDocument/2006/relationships/hyperlink" Target="https://community.secop.gov.co/Public/Tendering/OpportunityDetail/Index?noticeUID=CO1.NTC.6003118&amp;isFromPublicArea=True&amp;isModal=False" TargetMode="External"/><Relationship Id="rId162" Type="http://schemas.openxmlformats.org/officeDocument/2006/relationships/hyperlink" Target="https://community.secop.gov.co/Public/Tendering/OpportunityDetail/Index?noticeUID=CO1.NTC.5715453&amp;isFromPublicArea=True&amp;isModal=False" TargetMode="External"/><Relationship Id="rId218" Type="http://schemas.openxmlformats.org/officeDocument/2006/relationships/hyperlink" Target="https://community.secop.gov.co/Public/Tendering/OpportunityDetail/Index?noticeUID=CO1.NTC.5833980&amp;isFromPublicArea=True&amp;isModal=False" TargetMode="External"/><Relationship Id="rId425" Type="http://schemas.openxmlformats.org/officeDocument/2006/relationships/hyperlink" Target="https://www.contratos.gov.co/consultas/detalleProceso.do?numConstancia=24-22-88541&amp;g-recaptcha-response" TargetMode="External"/><Relationship Id="rId271" Type="http://schemas.openxmlformats.org/officeDocument/2006/relationships/hyperlink" Target="https://community.secop.gov.co/Public/Tendering/OpportunityDetail/Index?noticeUID=CO1.NTC.5933233&amp;isFromPublicArea=True&amp;isModal=False" TargetMode="External"/><Relationship Id="rId24" Type="http://schemas.openxmlformats.org/officeDocument/2006/relationships/hyperlink" Target="https://community.secop.gov.co/Public/Tendering/OpportunityDetail/Index?noticeUID=CO1.NTC.5631151&amp;isFromPublicArea=True&amp;isModal=true&amp;asPopupView=true" TargetMode="External"/><Relationship Id="rId66" Type="http://schemas.openxmlformats.org/officeDocument/2006/relationships/hyperlink" Target="https://community.secop.gov.co/Public/Tendering/OpportunityDetail/Index?noticeUID=CO1.NTC.5652009&amp;isFromPublicArea=True&amp;isModal=true&amp;asPopupView=true" TargetMode="External"/><Relationship Id="rId131" Type="http://schemas.openxmlformats.org/officeDocument/2006/relationships/hyperlink" Target="https://community.secop.gov.co/Public/Tendering/OpportunityDetail/Index?noticeUID=CO1.NTC.5694550&amp;isFromPublicArea=True&amp;isModal=true&amp;asPopupView=true" TargetMode="External"/><Relationship Id="rId327" Type="http://schemas.openxmlformats.org/officeDocument/2006/relationships/hyperlink" Target="https://community.secop.gov.co/Public/Tendering/OpportunityDetail/Index?noticeUID=CO1.NTC.5973135&amp;isFromPublicArea=True&amp;isModal=False" TargetMode="External"/><Relationship Id="rId369" Type="http://schemas.openxmlformats.org/officeDocument/2006/relationships/hyperlink" Target="https://community.secop.gov.co/Public/Tendering/OpportunityDetail/Index?noticeUID=CO1.NTC.6005987&amp;isFromPublicArea=True&amp;isModal=False" TargetMode="External"/><Relationship Id="rId173" Type="http://schemas.openxmlformats.org/officeDocument/2006/relationships/hyperlink" Target="https://community.secop.gov.co/Public/Tendering/OpportunityDetail/Index?noticeUID=CO1.NTC.5746966&amp;isFromPublicArea=True&amp;isModal=False" TargetMode="External"/><Relationship Id="rId229" Type="http://schemas.openxmlformats.org/officeDocument/2006/relationships/hyperlink" Target="https://community.secop.gov.co/Public/Tendering/OpportunityDetail/Index?noticeUID=CO1.NTC.5823848&amp;isFromPublicArea=True&amp;isModal=False" TargetMode="External"/><Relationship Id="rId380" Type="http://schemas.openxmlformats.org/officeDocument/2006/relationships/hyperlink" Target="https://community.secop.gov.co/Public/Tendering/OpportunityDetail/Index?noticeUID=CO1.NTC.6015474&amp;isFromPublicArea=True&amp;isModal=False" TargetMode="External"/><Relationship Id="rId240" Type="http://schemas.openxmlformats.org/officeDocument/2006/relationships/hyperlink" Target="https://community.secop.gov.co/Public/Tendering/OpportunityDetail/Index?noticeUID=CO1.NTC.5831907&amp;isFromPublicArea=True&amp;isModal=False" TargetMode="External"/><Relationship Id="rId35" Type="http://schemas.openxmlformats.org/officeDocument/2006/relationships/hyperlink" Target="https://community.secop.gov.co/Public/Tendering/OpportunityDetail/Index?noticeUID=CO1.NTC.5637436&amp;isFromPublicArea=True&amp;isModal=False" TargetMode="External"/><Relationship Id="rId77" Type="http://schemas.openxmlformats.org/officeDocument/2006/relationships/hyperlink" Target="https://community.secop.gov.co/Public/Tendering/OpportunityDetail/Index?noticeUID=CO1.NTC.5651646&amp;isFromPublicArea=True&amp;isModal=true&amp;asPopupView=true" TargetMode="External"/><Relationship Id="rId100" Type="http://schemas.openxmlformats.org/officeDocument/2006/relationships/hyperlink" Target="https://community.secop.gov.co/Public/Tendering/OpportunityDetail/Index?noticeUID=CO1.NTC.5664328&amp;isFromPublicArea=True&amp;isModal=true&amp;asPopupView=true" TargetMode="External"/><Relationship Id="rId282" Type="http://schemas.openxmlformats.org/officeDocument/2006/relationships/hyperlink" Target="https://community.secop.gov.co/Public/Tendering/OpportunityDetail/Index?noticeUID=CO1.NTC.5953088&amp;isFromPublicArea=True&amp;isModal=False" TargetMode="External"/><Relationship Id="rId338" Type="http://schemas.openxmlformats.org/officeDocument/2006/relationships/hyperlink" Target="https://community.secop.gov.co/Public/Tendering/ContractNoticePhases/View?PPI=CO1.PPI.31121478&amp;isFromPublicArea=True&amp;isModal=False" TargetMode="External"/><Relationship Id="rId8" Type="http://schemas.openxmlformats.org/officeDocument/2006/relationships/hyperlink" Target="https://community.secop.gov.co/Public/Tendering/OpportunityDetail/Index?noticeUID=CO1.NTC.5621764&amp;isFromPublicArea=True&amp;isModal=true&amp;asPopupView=true" TargetMode="External"/><Relationship Id="rId142" Type="http://schemas.openxmlformats.org/officeDocument/2006/relationships/hyperlink" Target="https://community.secop.gov.co/Public/Tendering/OpportunityDetail/Index?noticeUID=CO1.NTC.5694360&amp;isFromPublicArea=True&amp;isModal=true&amp;asPopupView=true" TargetMode="External"/><Relationship Id="rId184" Type="http://schemas.openxmlformats.org/officeDocument/2006/relationships/hyperlink" Target="https://colombiacompra.coupahost.com/order_headers/125238" TargetMode="External"/><Relationship Id="rId391" Type="http://schemas.openxmlformats.org/officeDocument/2006/relationships/hyperlink" Target="https://community.secop.gov.co/Public/Tendering/OpportunityDetail/Index?noticeUID=CO1.NTC.6017124&amp;isFromPublicArea=True&amp;isModal=False" TargetMode="External"/><Relationship Id="rId405" Type="http://schemas.openxmlformats.org/officeDocument/2006/relationships/hyperlink" Target="https://community.secop.gov.co/Public/Tendering/OpportunityDetail/Index?noticeUID=CO1.NTC.6025963&amp;isFromPublicArea=True&amp;isModal=False" TargetMode="External"/><Relationship Id="rId251" Type="http://schemas.openxmlformats.org/officeDocument/2006/relationships/hyperlink" Target="https://community.secop.gov.co/Public/Tendering/OpportunityDetail/Index?noticeUID=CO1.NTC.5856955&amp;isFromPublicArea=True&amp;isModal=False" TargetMode="External"/><Relationship Id="rId46" Type="http://schemas.openxmlformats.org/officeDocument/2006/relationships/hyperlink" Target="https://community.secop.gov.co/Public/Tendering/OpportunityDetail/Index?noticeUID=CO1.NTC.5641295&amp;isFromPublicArea=True&amp;isModal=true&amp;asPopupView=true" TargetMode="External"/><Relationship Id="rId293" Type="http://schemas.openxmlformats.org/officeDocument/2006/relationships/hyperlink" Target="https://community.secop.gov.co/Public/Tendering/OpportunityDetail/Index?noticeUID=CO1.NTC.5920261&amp;isFromPublicArea=True&amp;isModal=False" TargetMode="External"/><Relationship Id="rId307" Type="http://schemas.openxmlformats.org/officeDocument/2006/relationships/hyperlink" Target="https://community.secop.gov.co/Public/Tendering/OpportunityDetail/Index?noticeUID=CO1.NTC.5956066&amp;isFromPublicArea=True&amp;isModal=False" TargetMode="External"/><Relationship Id="rId349" Type="http://schemas.openxmlformats.org/officeDocument/2006/relationships/hyperlink" Target="https://community.secop.gov.co/Public/Tendering/OpportunityDetail/Index?noticeUID=CO1.NTC.6003113&amp;isFromPublicArea=True&amp;isModal=False" TargetMode="External"/><Relationship Id="rId88" Type="http://schemas.openxmlformats.org/officeDocument/2006/relationships/hyperlink" Target="https://community.secop.gov.co/Public/Tendering/OpportunityDetail/Index?noticeUID=CO1.NTC.5661879&amp;isFromPublicArea=True&amp;isModal=true&amp;asPopupView=true" TargetMode="External"/><Relationship Id="rId111" Type="http://schemas.openxmlformats.org/officeDocument/2006/relationships/hyperlink" Target="https://community.secop.gov.co/Public/Tendering/OpportunityDetail/Index?noticeUID=CO1.NTC.5653424&amp;isFromPublicArea=True&amp;isModal=False" TargetMode="External"/><Relationship Id="rId153" Type="http://schemas.openxmlformats.org/officeDocument/2006/relationships/hyperlink" Target="https://community.secop.gov.co/Public/Tendering/OpportunityDetail/Index?noticeUID=CO1.NTC.5705461&amp;isFromPublicArea=True&amp;isModal=False" TargetMode="External"/><Relationship Id="rId195" Type="http://schemas.openxmlformats.org/officeDocument/2006/relationships/hyperlink" Target="https://community.secop.gov.co/Public/Tendering/OpportunityDetail/Index?noticeUID=CO1.NTC.5774506&amp;isFromPublicArea=True&amp;isModal=False" TargetMode="External"/><Relationship Id="rId209" Type="http://schemas.openxmlformats.org/officeDocument/2006/relationships/hyperlink" Target="https://community.secop.gov.co/Public/Tendering/OpportunityDetail/Index?noticeUID=CO1.NTC.5795025&amp;isFromPublicArea=True&amp;isModal=False" TargetMode="External"/><Relationship Id="rId360" Type="http://schemas.openxmlformats.org/officeDocument/2006/relationships/hyperlink" Target="https://community.secop.gov.co/Public/Tendering/OpportunityDetail/Index?noticeUID=CO1.NTC.6002540&amp;isFromPublicArea=True&amp;isModal=False" TargetMode="External"/><Relationship Id="rId416" Type="http://schemas.openxmlformats.org/officeDocument/2006/relationships/hyperlink" Target="https://community.secop.gov.co/Public/Tendering/OpportunityDetail/Index?noticeUID=CO1.NTC.6031050&amp;isFromPublicArea=True&amp;isModal=False" TargetMode="External"/><Relationship Id="rId220" Type="http://schemas.openxmlformats.org/officeDocument/2006/relationships/hyperlink" Target="https://community.secop.gov.co/Public/Tendering/OpportunityDetail/Index?noticeUID=CO1.NTC.5820136&amp;isFromPublicArea=True&amp;isModal=False" TargetMode="External"/><Relationship Id="rId15" Type="http://schemas.openxmlformats.org/officeDocument/2006/relationships/hyperlink" Target="https://community.secop.gov.co/Public/Tendering/OpportunityDetail/Index?noticeUID=CO1.NTC.5628503&amp;isFromPublicArea=True&amp;isModal=true&amp;asPopupView=true" TargetMode="External"/><Relationship Id="rId57" Type="http://schemas.openxmlformats.org/officeDocument/2006/relationships/hyperlink" Target="https://community.secop.gov.co/Public/Tendering/OpportunityDetail/Index?noticeUID=CO1.NTC.5644725&amp;isFromPublicArea=True&amp;isModal=true&amp;asPopupView=true" TargetMode="External"/><Relationship Id="rId262" Type="http://schemas.openxmlformats.org/officeDocument/2006/relationships/hyperlink" Target="https://community.secop.gov.co/Public/Tendering/OpportunityDetail/Index?noticeUID=CO1.NTC.5932626&amp;isFromPublicArea=True&amp;isModal=False" TargetMode="External"/><Relationship Id="rId318" Type="http://schemas.openxmlformats.org/officeDocument/2006/relationships/hyperlink" Target="https://community.secop.gov.co/Public/Tendering/OpportunityDetail/Index?noticeUID=CO1.NTC.5960927&amp;isFromPublicArea=True&amp;isModal=False" TargetMode="External"/><Relationship Id="rId99" Type="http://schemas.openxmlformats.org/officeDocument/2006/relationships/hyperlink" Target="https://community.secop.gov.co/Public/Tendering/OpportunityDetail/Index?noticeUID=CO1.NTC.5665133&amp;isFromPublicArea=True&amp;isModal=true&amp;asPopupView=true" TargetMode="External"/><Relationship Id="rId122" Type="http://schemas.openxmlformats.org/officeDocument/2006/relationships/hyperlink" Target="https://community.secop.gov.co/Public/Tendering/OpportunityDetail/Index?noticeUID=CO1.NTC.5678631&amp;isFromPublicArea=True&amp;isModal=true&amp;asPopupView=true" TargetMode="External"/><Relationship Id="rId164" Type="http://schemas.openxmlformats.org/officeDocument/2006/relationships/hyperlink" Target="https://community.secop.gov.co/Public/Tendering/OpportunityDetail/Index?noticeUID=CO1.NTC.5718696&amp;isFromPublicArea=True&amp;isModal=False" TargetMode="External"/><Relationship Id="rId371" Type="http://schemas.openxmlformats.org/officeDocument/2006/relationships/hyperlink" Target="https://community.secop.gov.co/Public/Tendering/OpportunityDetail/Index?noticeUID=CO1.NTC.6005655&amp;isFromPublicArea=True&amp;isModal=False" TargetMode="External"/><Relationship Id="rId427" Type="http://schemas.openxmlformats.org/officeDocument/2006/relationships/printerSettings" Target="../printerSettings/printerSettings1.bin"/><Relationship Id="rId26" Type="http://schemas.openxmlformats.org/officeDocument/2006/relationships/hyperlink" Target="https://community.secop.gov.co/Public/Tendering/OpportunityDetail/Index?noticeUID=CO1.NTC.5631969&amp;isFromPublicArea=True&amp;isModal=true&amp;asPopupView=true" TargetMode="External"/><Relationship Id="rId231" Type="http://schemas.openxmlformats.org/officeDocument/2006/relationships/hyperlink" Target="https://community.secop.gov.co/Public/Tendering/OpportunityDetail/Index?noticeUID=CO1.NTC.5828688&amp;isFromPublicArea=True&amp;isModal=False" TargetMode="External"/><Relationship Id="rId273" Type="http://schemas.openxmlformats.org/officeDocument/2006/relationships/hyperlink" Target="https://community.secop.gov.co/Public/Tendering/OpportunityDetail/Index?noticeUID=CO1.NTC.5949966&amp;isFromPublicArea=True&amp;isModal=False" TargetMode="External"/><Relationship Id="rId329" Type="http://schemas.openxmlformats.org/officeDocument/2006/relationships/hyperlink" Target="https://community.secop.gov.co/Public/Tendering/OpportunityDetail/Index?noticeUID=CO1.NTC.5975326&amp;isFromPublicArea=True&amp;isModal=False" TargetMode="External"/><Relationship Id="rId68" Type="http://schemas.openxmlformats.org/officeDocument/2006/relationships/hyperlink" Target="https://community.secop.gov.co/Public/Tendering/OpportunityDetail/Index?noticeUID=CO1.NTC.5646663&amp;isFromPublicArea=True&amp;isModal=true&amp;asPopupView=true" TargetMode="External"/><Relationship Id="rId133" Type="http://schemas.openxmlformats.org/officeDocument/2006/relationships/hyperlink" Target="https://community.secop.gov.co/Public/Tendering/OpportunityDetail/Index?noticeUID=CO1.NTC.5690090&amp;isFromPublicArea=True&amp;isModal=true&amp;asPopupView=true" TargetMode="External"/><Relationship Id="rId175" Type="http://schemas.openxmlformats.org/officeDocument/2006/relationships/hyperlink" Target="https://community.secop.gov.co/Public/Tendering/OpportunityDetail/Index?noticeUID=CO1.NTC.5748374&amp;isFromPublicArea=True&amp;isModal=False" TargetMode="External"/><Relationship Id="rId340" Type="http://schemas.openxmlformats.org/officeDocument/2006/relationships/hyperlink" Target="https://community.secop.gov.co/Public/Tendering/OpportunityDetail/Index?noticeUID=CO1.NTC.5981063&amp;isFromPublicArea=True&amp;isModal=False" TargetMode="External"/><Relationship Id="rId200" Type="http://schemas.openxmlformats.org/officeDocument/2006/relationships/hyperlink" Target="https://community.secop.gov.co/Public/Tendering/ContractNoticePhases/View?PPI=CO1.PPI.30118651&amp;isFromPublicArea=True&amp;isModal=False" TargetMode="External"/><Relationship Id="rId382" Type="http://schemas.openxmlformats.org/officeDocument/2006/relationships/hyperlink" Target="https://community.secop.gov.co/Public/Tendering/OpportunityDetail/Index?noticeUID=CO1.NTC.6011937&amp;isFromPublicArea=True&amp;isModal=False" TargetMode="External"/><Relationship Id="rId242" Type="http://schemas.openxmlformats.org/officeDocument/2006/relationships/hyperlink" Target="https://community.secop.gov.co/Public/Tendering/OpportunityDetail/Index?noticeUID=CO1.NTC.5832132&amp;isFromPublicArea=True&amp;isModal=False" TargetMode="External"/><Relationship Id="rId284" Type="http://schemas.openxmlformats.org/officeDocument/2006/relationships/hyperlink" Target="https://community.secop.gov.co/Public/Tendering/OpportunityDetail/Index?noticeUID=CO1.NTC.5951934&amp;isFromPublicArea=True&amp;isModal=False" TargetMode="External"/><Relationship Id="rId37" Type="http://schemas.openxmlformats.org/officeDocument/2006/relationships/hyperlink" Target="https://community.secop.gov.co/Public/Tendering/OpportunityDetail/Index?noticeUID=CO1.NTC.5638706&amp;isFromPublicArea=True&amp;isModal=true&amp;asPopupView=true" TargetMode="External"/><Relationship Id="rId79" Type="http://schemas.openxmlformats.org/officeDocument/2006/relationships/hyperlink" Target="https://community.secop.gov.co/Public/Tendering/OpportunityDetail/Index?noticeUID=CO1.NTC.5659911&amp;isFromPublicArea=True&amp;isModal=true&amp;asPopupView=true" TargetMode="External"/><Relationship Id="rId102" Type="http://schemas.openxmlformats.org/officeDocument/2006/relationships/hyperlink" Target="https://community.secop.gov.co/Public/Tendering/OpportunityDetail/Index?noticeUID=CO1.NTC.5669080&amp;isFromPublicArea=True&amp;isModal=true&amp;asPopupView=true" TargetMode="External"/><Relationship Id="rId144" Type="http://schemas.openxmlformats.org/officeDocument/2006/relationships/hyperlink" Target="https://community.secop.gov.co/Public/Tendering/OpportunityDetail/Index?noticeUID=CO1.NTC.5699208&amp;isFromPublicArea=True&amp;isModal=true&amp;asPopupView=true" TargetMode="External"/><Relationship Id="rId90" Type="http://schemas.openxmlformats.org/officeDocument/2006/relationships/hyperlink" Target="https://community.secop.gov.co/Public/Tendering/OpportunityDetail/Index?noticeUID=CO1.NTC.5669068&amp;isFromPublicArea=True&amp;isModal=true&amp;asPopupView=true" TargetMode="External"/><Relationship Id="rId186" Type="http://schemas.openxmlformats.org/officeDocument/2006/relationships/hyperlink" Target="https://community.secop.gov.co/Public/Tendering/OpportunityDetail/Index?noticeUID=CO1.NTC.5759519&amp;isFromPublicArea=True&amp;isModal=False" TargetMode="External"/><Relationship Id="rId351" Type="http://schemas.openxmlformats.org/officeDocument/2006/relationships/hyperlink" Target="https://community.secop.gov.co/Public/Tendering/OpportunityDetail/Index?noticeUID=CO1.NTC.5999883&amp;isFromPublicArea=True&amp;isModal=False" TargetMode="External"/><Relationship Id="rId393" Type="http://schemas.openxmlformats.org/officeDocument/2006/relationships/hyperlink" Target="https://community.secop.gov.co/Public/Tendering/OpportunityDetail/Index?noticeUID=CO1.NTC.6017150&amp;isFromPublicArea=True&amp;isModal=False" TargetMode="External"/><Relationship Id="rId407" Type="http://schemas.openxmlformats.org/officeDocument/2006/relationships/hyperlink" Target="https://community.secop.gov.co/Public/Tendering/OpportunityDetail/Index?noticeUID=CO1.NTC.6025960&amp;isFromPublicArea=True&amp;isModal=False" TargetMode="External"/><Relationship Id="rId211" Type="http://schemas.openxmlformats.org/officeDocument/2006/relationships/hyperlink" Target="https://community.secop.gov.co/Public/Tendering/OpportunityDetail/Index?noticeUID=CO1.NTC.5796579&amp;isFromPublicArea=True&amp;isModal=False" TargetMode="External"/><Relationship Id="rId253" Type="http://schemas.openxmlformats.org/officeDocument/2006/relationships/hyperlink" Target="https://community.secop.gov.co/Public/Tendering/OpportunityDetail/Index?noticeUID=CO1.NTC.5836011&amp;isFromPublicArea=True&amp;isModal=False" TargetMode="External"/><Relationship Id="rId295" Type="http://schemas.openxmlformats.org/officeDocument/2006/relationships/hyperlink" Target="https://community.secop.gov.co/Public/Tendering/OpportunityDetail/Index?noticeUID=CO1.NTC.5931972&amp;isFromPublicArea=True&amp;isModal=False" TargetMode="External"/><Relationship Id="rId309" Type="http://schemas.openxmlformats.org/officeDocument/2006/relationships/hyperlink" Target="https://community.secop.gov.co/Public/Tendering/OpportunityDetail/Index?noticeUID=CO1.NTC.5910522&amp;isFromPublicArea=True&amp;isModal=False" TargetMode="External"/><Relationship Id="rId48" Type="http://schemas.openxmlformats.org/officeDocument/2006/relationships/hyperlink" Target="https://community.secop.gov.co/Public/Tendering/OpportunityDetail/Index?noticeUID=CO1.NTC.5642028&amp;isFromPublicArea=True&amp;isModal=true&amp;asPopupView=true" TargetMode="External"/><Relationship Id="rId113" Type="http://schemas.openxmlformats.org/officeDocument/2006/relationships/hyperlink" Target="https://community.secop.gov.co/Public/Tendering/OpportunityDetail/Index?noticeUID=CO1.NTC.5653389&amp;isFromPublicArea=True&amp;isModal=False" TargetMode="External"/><Relationship Id="rId320" Type="http://schemas.openxmlformats.org/officeDocument/2006/relationships/hyperlink" Target="https://community.secop.gov.co/Public/Tendering/OpportunityDetail/Index?noticeUID=CO1.NTC.5961087&amp;isFromPublicArea=True&amp;isModal=False" TargetMode="External"/><Relationship Id="rId155" Type="http://schemas.openxmlformats.org/officeDocument/2006/relationships/hyperlink" Target="https://community.secop.gov.co/Public/Tendering/OpportunityDetail/Index?noticeUID=CO1.NTC.5707033&amp;isFromPublicArea=True&amp;isModal=False" TargetMode="External"/><Relationship Id="rId197" Type="http://schemas.openxmlformats.org/officeDocument/2006/relationships/hyperlink" Target="https://community.secop.gov.co/Public/Tendering/OpportunityDetail/Index?noticeUID=CO1.NTC.5788955&amp;isFromPublicArea=True&amp;isModal=False" TargetMode="External"/><Relationship Id="rId362" Type="http://schemas.openxmlformats.org/officeDocument/2006/relationships/hyperlink" Target="https://community.secop.gov.co/Public/Tendering/OpportunityDetail/Index?noticeUID=CO1.NTC.6002372&amp;isFromPublicArea=True&amp;isModal=False" TargetMode="External"/><Relationship Id="rId418" Type="http://schemas.openxmlformats.org/officeDocument/2006/relationships/hyperlink" Target="https://community.secop.gov.co/Public/Tendering/OpportunityDetail/Index?noticeUID=CO1.NTC.6033906&amp;isFromPublicArea=True&amp;isModal=False" TargetMode="External"/><Relationship Id="rId222" Type="http://schemas.openxmlformats.org/officeDocument/2006/relationships/hyperlink" Target="https://community.secop.gov.co/Public/Tendering/OpportunityDetail/Index?noticeUID=CO1.NTC.5837014&amp;isFromPublicArea=True&amp;isModal=False" TargetMode="External"/><Relationship Id="rId264" Type="http://schemas.openxmlformats.org/officeDocument/2006/relationships/hyperlink" Target="https://community.secop.gov.co/Public/Tendering/OpportunityDetail/Index?noticeUID=CO1.NTC.5945101&amp;isFromPublicArea=True&amp;isModal=False" TargetMode="External"/><Relationship Id="rId17" Type="http://schemas.openxmlformats.org/officeDocument/2006/relationships/hyperlink" Target="https://community.secop.gov.co/Public/Tendering/OpportunityDetail/Index?noticeUID=CO1.NTC.5629400&amp;isFromPublicArea=True&amp;isModal=true&amp;asPopupView=true" TargetMode="External"/><Relationship Id="rId59" Type="http://schemas.openxmlformats.org/officeDocument/2006/relationships/hyperlink" Target="https://community.secop.gov.co/Public/Tendering/OpportunityDetail/Index?noticeUID=CO1.NTC.5644621&amp;isFromPublicArea=True&amp;isModal=true&amp;asPopupView=true" TargetMode="External"/><Relationship Id="rId124" Type="http://schemas.openxmlformats.org/officeDocument/2006/relationships/hyperlink" Target="https://community.secop.gov.co/Public/Tendering/OpportunityDetail/Index?noticeUID=CO1.NTC.5701590&amp;isFromPublicArea=True&amp;isModal=False" TargetMode="External"/><Relationship Id="rId70" Type="http://schemas.openxmlformats.org/officeDocument/2006/relationships/hyperlink" Target="https://community.secop.gov.co/Public/Tendering/OpportunityDetail/Index?noticeUID=CO1.NTC.5647902&amp;isFromPublicArea=True&amp;isModal=true&amp;asPopupView=true" TargetMode="External"/><Relationship Id="rId166" Type="http://schemas.openxmlformats.org/officeDocument/2006/relationships/hyperlink" Target="https://community.secop.gov.co/Public/Tendering/OpportunityDetail/Index?noticeUID=CO1.NTC.5718017&amp;isFromPublicArea=True&amp;isModal=False" TargetMode="External"/><Relationship Id="rId331" Type="http://schemas.openxmlformats.org/officeDocument/2006/relationships/hyperlink" Target="https://community.secop.gov.co/Public/Tendering/OpportunityDetail/Index?noticeUID=CO1.NTC.5974529&amp;isFromPublicArea=True&amp;isModal=False" TargetMode="External"/><Relationship Id="rId373" Type="http://schemas.openxmlformats.org/officeDocument/2006/relationships/hyperlink" Target="https://community.secop.gov.co/Public/Tendering/OpportunityDetail/Index?noticeUID=CO1.NTC.6007111&amp;isFromPublicArea=True&amp;isModal=False" TargetMode="External"/><Relationship Id="rId42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649"/>
  <sheetViews>
    <sheetView showGridLines="0" tabSelected="1" topLeftCell="H371" zoomScale="80" zoomScaleNormal="80" workbookViewId="0">
      <selection activeCell="N651" sqref="N651"/>
    </sheetView>
  </sheetViews>
  <sheetFormatPr baseColWidth="10" defaultColWidth="11.42578125" defaultRowHeight="12.75" x14ac:dyDescent="0.2"/>
  <cols>
    <col min="1" max="1" width="1.7109375" style="12" customWidth="1"/>
    <col min="2" max="2" width="14.42578125" style="12" customWidth="1"/>
    <col min="3" max="3" width="15.28515625" style="12" customWidth="1"/>
    <col min="4" max="5" width="32" style="12" customWidth="1"/>
    <col min="6" max="6" width="34.28515625" style="12" customWidth="1"/>
    <col min="7" max="7" width="14.42578125" style="16" customWidth="1"/>
    <col min="8" max="9" width="20.140625" style="12" customWidth="1"/>
    <col min="10" max="10" width="17.85546875" style="12" customWidth="1"/>
    <col min="11" max="11" width="20.28515625" style="12" customWidth="1"/>
    <col min="12" max="12" width="20.140625" style="12" customWidth="1"/>
    <col min="13" max="13" width="18" style="15" customWidth="1"/>
    <col min="14" max="14" width="25.28515625" style="12" customWidth="1"/>
    <col min="15" max="15" width="17.140625" style="12" customWidth="1"/>
    <col min="16" max="16" width="20.42578125" style="38" customWidth="1"/>
    <col min="17" max="17" width="21" style="12" customWidth="1"/>
    <col min="18" max="19" width="11.42578125" style="12" hidden="1" customWidth="1"/>
    <col min="20" max="21" width="0" style="12" hidden="1" customWidth="1"/>
    <col min="22" max="16384" width="11.42578125" style="12"/>
  </cols>
  <sheetData>
    <row r="1" spans="2:21" s="1" customFormat="1" ht="14.1" customHeight="1" x14ac:dyDescent="0.2">
      <c r="B1" s="12"/>
      <c r="D1" s="2"/>
      <c r="E1" s="2"/>
      <c r="F1" s="3"/>
      <c r="G1" s="14"/>
      <c r="H1" s="4"/>
      <c r="I1" s="4"/>
      <c r="J1" s="5"/>
      <c r="K1" s="6"/>
      <c r="P1" s="36"/>
    </row>
    <row r="2" spans="2:21" s="18" customFormat="1" ht="19.350000000000001" customHeight="1" x14ac:dyDescent="0.2">
      <c r="B2" s="22" t="s">
        <v>942</v>
      </c>
      <c r="D2" s="19"/>
      <c r="E2" s="19"/>
      <c r="F2" s="20"/>
      <c r="G2" s="21"/>
      <c r="H2" s="66" t="s">
        <v>0</v>
      </c>
      <c r="I2" s="66"/>
      <c r="J2" s="66"/>
      <c r="K2" s="66"/>
      <c r="L2" s="26">
        <f>SUMIF(O13:O1000,"INVERSION",L13:L1000)</f>
        <v>19200986814</v>
      </c>
      <c r="M2" s="24"/>
      <c r="N2" s="23"/>
      <c r="P2" s="37"/>
    </row>
    <row r="3" spans="2:21" s="18" customFormat="1" ht="19.350000000000001" customHeight="1" x14ac:dyDescent="0.2">
      <c r="B3" s="17"/>
      <c r="D3" s="19"/>
      <c r="E3" s="19"/>
      <c r="F3" s="20"/>
      <c r="G3" s="21"/>
      <c r="H3" s="66" t="s">
        <v>1</v>
      </c>
      <c r="I3" s="66"/>
      <c r="J3" s="66"/>
      <c r="K3" s="66"/>
      <c r="L3" s="26">
        <f>SUMIF(O13:O1000,"FUNCIONAMIENTO",L13:L1000)</f>
        <v>370091335</v>
      </c>
      <c r="M3" s="24"/>
      <c r="P3" s="37"/>
    </row>
    <row r="4" spans="2:21" s="18" customFormat="1" ht="19.350000000000001" customHeight="1" x14ac:dyDescent="0.2">
      <c r="B4" s="17"/>
      <c r="D4" s="19"/>
      <c r="E4" s="19"/>
      <c r="F4" s="20"/>
      <c r="G4" s="21"/>
      <c r="H4" s="66" t="s">
        <v>14</v>
      </c>
      <c r="I4" s="66"/>
      <c r="J4" s="66"/>
      <c r="K4" s="66"/>
      <c r="L4" s="26">
        <f>SUMIF(O13:O1000,"RECURSO EXTERNO",L13:L1000)</f>
        <v>200000000</v>
      </c>
      <c r="M4" s="24"/>
      <c r="P4" s="37"/>
    </row>
    <row r="5" spans="2:21" s="18" customFormat="1" ht="19.350000000000001" customHeight="1" x14ac:dyDescent="0.2">
      <c r="B5" s="17"/>
      <c r="D5" s="19"/>
      <c r="E5" s="19"/>
      <c r="F5" s="20"/>
      <c r="G5" s="21"/>
      <c r="H5" s="66" t="s">
        <v>15</v>
      </c>
      <c r="I5" s="66"/>
      <c r="J5" s="66"/>
      <c r="K5" s="66"/>
      <c r="L5" s="26">
        <f>SUMIF(O13:O1000,"FONDIGER",L13:L1000)</f>
        <v>0</v>
      </c>
      <c r="P5" s="37"/>
    </row>
    <row r="6" spans="2:21" s="18" customFormat="1" ht="19.350000000000001" customHeight="1" x14ac:dyDescent="0.2">
      <c r="B6" s="17"/>
      <c r="D6" s="19"/>
      <c r="E6" s="19"/>
      <c r="F6" s="20"/>
      <c r="G6" s="21"/>
      <c r="H6" s="66" t="s">
        <v>2</v>
      </c>
      <c r="I6" s="66"/>
      <c r="J6" s="66"/>
      <c r="K6" s="66"/>
      <c r="L6" s="26">
        <f>SUMIF(O13:O1000,"APORTE EN ESPECIE",L13:L1000)</f>
        <v>0</v>
      </c>
      <c r="M6" s="23"/>
      <c r="P6" s="37"/>
    </row>
    <row r="7" spans="2:21" s="18" customFormat="1" ht="19.350000000000001" customHeight="1" x14ac:dyDescent="0.2">
      <c r="B7" s="17"/>
      <c r="D7" s="19"/>
      <c r="E7" s="19"/>
      <c r="F7" s="20"/>
      <c r="G7" s="21"/>
      <c r="H7" s="66" t="s">
        <v>3</v>
      </c>
      <c r="I7" s="66"/>
      <c r="J7" s="66"/>
      <c r="K7" s="66"/>
      <c r="L7" s="26">
        <f>SUMIF(O13:O1000,"VIGENCIA FUTURA",L13:L1000)</f>
        <v>0</v>
      </c>
      <c r="M7" s="23"/>
      <c r="P7" s="37"/>
    </row>
    <row r="8" spans="2:21" s="18" customFormat="1" ht="19.350000000000001" customHeight="1" x14ac:dyDescent="0.2">
      <c r="B8" s="17"/>
      <c r="D8" s="19"/>
      <c r="E8" s="19"/>
      <c r="F8" s="20"/>
      <c r="G8" s="21"/>
      <c r="H8" s="66" t="s">
        <v>4</v>
      </c>
      <c r="I8" s="66"/>
      <c r="J8" s="66"/>
      <c r="K8" s="66"/>
      <c r="L8" s="26">
        <f>SUMIF(O13:O1000,"REGALIAS",L13:L1000)</f>
        <v>48100000</v>
      </c>
      <c r="M8" s="23"/>
      <c r="P8" s="37"/>
    </row>
    <row r="9" spans="2:21" s="18" customFormat="1" ht="18.95" customHeight="1" x14ac:dyDescent="0.2">
      <c r="B9" s="17"/>
      <c r="D9" s="19"/>
      <c r="E9" s="19"/>
      <c r="F9" s="20"/>
      <c r="G9" s="21"/>
      <c r="J9" s="27"/>
      <c r="L9" s="28">
        <f>SUM(L2:L8)</f>
        <v>19819178149</v>
      </c>
      <c r="M9" s="23"/>
      <c r="P9" s="37"/>
    </row>
    <row r="10" spans="2:21" s="1" customFormat="1" ht="18.95" customHeight="1" x14ac:dyDescent="0.2">
      <c r="B10" s="12"/>
      <c r="E10" s="2"/>
      <c r="F10" s="3"/>
      <c r="G10" s="14"/>
      <c r="J10" s="7"/>
      <c r="L10" s="25"/>
      <c r="M10" s="8"/>
      <c r="P10" s="36"/>
    </row>
    <row r="11" spans="2:21" s="1" customFormat="1" ht="16.5" customHeight="1" x14ac:dyDescent="0.2">
      <c r="B11" s="12"/>
      <c r="D11" s="2"/>
      <c r="E11" s="2"/>
      <c r="F11" s="3"/>
      <c r="G11" s="14"/>
      <c r="H11" s="9"/>
      <c r="I11" s="9"/>
      <c r="J11" s="10"/>
      <c r="K11" s="9"/>
      <c r="P11" s="36"/>
    </row>
    <row r="12" spans="2:21" s="11" customFormat="1" ht="46.5" customHeight="1" x14ac:dyDescent="0.2">
      <c r="B12" s="58" t="s">
        <v>16</v>
      </c>
      <c r="C12" s="58" t="s">
        <v>5</v>
      </c>
      <c r="D12" s="58" t="s">
        <v>6</v>
      </c>
      <c r="E12" s="58" t="s">
        <v>19</v>
      </c>
      <c r="F12" s="58" t="s">
        <v>7</v>
      </c>
      <c r="G12" s="59" t="s">
        <v>8</v>
      </c>
      <c r="H12" s="58" t="s">
        <v>9</v>
      </c>
      <c r="I12" s="58" t="s">
        <v>46</v>
      </c>
      <c r="J12" s="58" t="s">
        <v>10</v>
      </c>
      <c r="K12" s="58" t="s">
        <v>11</v>
      </c>
      <c r="L12" s="58" t="s">
        <v>12</v>
      </c>
      <c r="M12" s="58" t="s">
        <v>18</v>
      </c>
      <c r="N12" s="60" t="s">
        <v>13</v>
      </c>
      <c r="O12" s="58" t="s">
        <v>47</v>
      </c>
      <c r="P12" s="61" t="s">
        <v>17</v>
      </c>
      <c r="Q12" s="13"/>
    </row>
    <row r="13" spans="2:21" ht="15" customHeight="1" x14ac:dyDescent="0.2">
      <c r="B13" s="39">
        <v>45316</v>
      </c>
      <c r="C13" s="32" t="s">
        <v>27</v>
      </c>
      <c r="D13" s="33" t="s">
        <v>22</v>
      </c>
      <c r="E13" s="34" t="s">
        <v>34</v>
      </c>
      <c r="F13" s="33" t="s">
        <v>23</v>
      </c>
      <c r="G13" s="40">
        <v>45321</v>
      </c>
      <c r="H13" s="51">
        <v>37250000</v>
      </c>
      <c r="I13" s="62"/>
      <c r="J13" s="63"/>
      <c r="K13" s="57"/>
      <c r="L13" s="51">
        <f t="shared" ref="L13:L76" si="0">H13+J13-K13</f>
        <v>37250000</v>
      </c>
      <c r="M13" s="40">
        <v>45472</v>
      </c>
      <c r="N13" s="43" t="s">
        <v>39</v>
      </c>
      <c r="O13" s="50" t="s">
        <v>45</v>
      </c>
      <c r="P13" s="64">
        <v>0.60264900662251653</v>
      </c>
      <c r="R13" s="29">
        <v>45322</v>
      </c>
      <c r="S13" s="35">
        <f t="shared" ref="S13:S18" si="1">M13-G13</f>
        <v>151</v>
      </c>
      <c r="T13" s="31">
        <f t="shared" ref="T13:T18" si="2">R13-G13</f>
        <v>1</v>
      </c>
      <c r="U13" s="30">
        <f>T13/S13</f>
        <v>6.6225165562913907E-3</v>
      </c>
    </row>
    <row r="14" spans="2:21" ht="15" customHeight="1" x14ac:dyDescent="0.2">
      <c r="B14" s="39">
        <v>45317</v>
      </c>
      <c r="C14" s="32" t="s">
        <v>28</v>
      </c>
      <c r="D14" s="33" t="s">
        <v>33</v>
      </c>
      <c r="E14" s="34" t="s">
        <v>34</v>
      </c>
      <c r="F14" s="33" t="s">
        <v>35</v>
      </c>
      <c r="G14" s="40">
        <v>45323</v>
      </c>
      <c r="H14" s="51">
        <v>33500000</v>
      </c>
      <c r="I14" s="62"/>
      <c r="J14" s="63"/>
      <c r="K14" s="57"/>
      <c r="L14" s="51">
        <f t="shared" si="0"/>
        <v>33500000</v>
      </c>
      <c r="M14" s="40">
        <v>45473</v>
      </c>
      <c r="N14" s="43" t="s">
        <v>40</v>
      </c>
      <c r="O14" s="50" t="s">
        <v>45</v>
      </c>
      <c r="P14" s="64">
        <v>0.59333333333333338</v>
      </c>
      <c r="R14" s="29">
        <v>45322</v>
      </c>
      <c r="S14" s="35">
        <f t="shared" si="1"/>
        <v>150</v>
      </c>
      <c r="T14" s="31">
        <f t="shared" si="2"/>
        <v>-1</v>
      </c>
      <c r="U14" s="30">
        <f t="shared" ref="U14:U18" si="3">T14/S14</f>
        <v>-6.6666666666666671E-3</v>
      </c>
    </row>
    <row r="15" spans="2:21" ht="15" customHeight="1" x14ac:dyDescent="0.2">
      <c r="B15" s="39">
        <v>45316</v>
      </c>
      <c r="C15" s="32" t="s">
        <v>29</v>
      </c>
      <c r="D15" s="33" t="s">
        <v>25</v>
      </c>
      <c r="E15" s="34" t="s">
        <v>34</v>
      </c>
      <c r="F15" s="33" t="s">
        <v>26</v>
      </c>
      <c r="G15" s="40">
        <v>45317</v>
      </c>
      <c r="H15" s="51">
        <v>86040000</v>
      </c>
      <c r="I15" s="62"/>
      <c r="J15" s="63"/>
      <c r="K15" s="57"/>
      <c r="L15" s="51">
        <f t="shared" si="0"/>
        <v>86040000</v>
      </c>
      <c r="M15" s="40">
        <v>45498</v>
      </c>
      <c r="N15" s="65" t="s">
        <v>41</v>
      </c>
      <c r="O15" s="50" t="s">
        <v>45</v>
      </c>
      <c r="P15" s="64">
        <v>0.52486187845303867</v>
      </c>
      <c r="R15" s="29">
        <v>45322</v>
      </c>
      <c r="S15" s="35">
        <f t="shared" si="1"/>
        <v>181</v>
      </c>
      <c r="T15" s="31">
        <f t="shared" si="2"/>
        <v>5</v>
      </c>
      <c r="U15" s="30">
        <f t="shared" si="3"/>
        <v>2.7624309392265192E-2</v>
      </c>
    </row>
    <row r="16" spans="2:21" ht="15" customHeight="1" x14ac:dyDescent="0.2">
      <c r="B16" s="39">
        <v>45317</v>
      </c>
      <c r="C16" s="32" t="s">
        <v>30</v>
      </c>
      <c r="D16" s="33" t="s">
        <v>24</v>
      </c>
      <c r="E16" s="34" t="s">
        <v>34</v>
      </c>
      <c r="F16" s="33" t="s">
        <v>36</v>
      </c>
      <c r="G16" s="40">
        <v>45320</v>
      </c>
      <c r="H16" s="51">
        <v>37250000</v>
      </c>
      <c r="I16" s="62"/>
      <c r="J16" s="63"/>
      <c r="K16" s="57"/>
      <c r="L16" s="51">
        <f t="shared" si="0"/>
        <v>37250000</v>
      </c>
      <c r="M16" s="40">
        <v>45471</v>
      </c>
      <c r="N16" s="43" t="s">
        <v>42</v>
      </c>
      <c r="O16" s="50" t="s">
        <v>45</v>
      </c>
      <c r="P16" s="64">
        <v>0.60927152317880795</v>
      </c>
      <c r="R16" s="29">
        <v>45322</v>
      </c>
      <c r="S16" s="35">
        <f t="shared" si="1"/>
        <v>151</v>
      </c>
      <c r="T16" s="31">
        <f t="shared" si="2"/>
        <v>2</v>
      </c>
      <c r="U16" s="30">
        <f t="shared" si="3"/>
        <v>1.3245033112582781E-2</v>
      </c>
    </row>
    <row r="17" spans="2:21" ht="15" customHeight="1" x14ac:dyDescent="0.2">
      <c r="B17" s="39">
        <v>45317</v>
      </c>
      <c r="C17" s="32" t="s">
        <v>31</v>
      </c>
      <c r="D17" s="33" t="s">
        <v>21</v>
      </c>
      <c r="E17" s="34" t="s">
        <v>34</v>
      </c>
      <c r="F17" s="33" t="s">
        <v>37</v>
      </c>
      <c r="G17" s="40">
        <v>45323</v>
      </c>
      <c r="H17" s="51">
        <v>89150000</v>
      </c>
      <c r="I17" s="62"/>
      <c r="J17" s="63"/>
      <c r="K17" s="42">
        <v>48735333</v>
      </c>
      <c r="L17" s="51">
        <f t="shared" si="0"/>
        <v>40414667</v>
      </c>
      <c r="M17" s="40">
        <v>45390</v>
      </c>
      <c r="N17" s="43" t="s">
        <v>43</v>
      </c>
      <c r="O17" s="50" t="s">
        <v>45</v>
      </c>
      <c r="P17" s="64">
        <v>1.3283582089552239</v>
      </c>
      <c r="R17" s="29">
        <v>45322</v>
      </c>
      <c r="S17" s="35">
        <f t="shared" si="1"/>
        <v>67</v>
      </c>
      <c r="T17" s="31">
        <f t="shared" si="2"/>
        <v>-1</v>
      </c>
      <c r="U17" s="30">
        <f t="shared" si="3"/>
        <v>-1.4925373134328358E-2</v>
      </c>
    </row>
    <row r="18" spans="2:21" ht="15" customHeight="1" x14ac:dyDescent="0.2">
      <c r="B18" s="39">
        <v>45320</v>
      </c>
      <c r="C18" s="32" t="s">
        <v>32</v>
      </c>
      <c r="D18" s="33" t="s">
        <v>20</v>
      </c>
      <c r="E18" s="34" t="s">
        <v>34</v>
      </c>
      <c r="F18" s="33" t="s">
        <v>38</v>
      </c>
      <c r="G18" s="40">
        <v>45323</v>
      </c>
      <c r="H18" s="51">
        <v>89150000</v>
      </c>
      <c r="I18" s="62"/>
      <c r="J18" s="63"/>
      <c r="K18" s="57"/>
      <c r="L18" s="51">
        <f t="shared" si="0"/>
        <v>89150000</v>
      </c>
      <c r="M18" s="40">
        <v>45415</v>
      </c>
      <c r="N18" s="43" t="s">
        <v>44</v>
      </c>
      <c r="O18" s="50" t="s">
        <v>45</v>
      </c>
      <c r="P18" s="64">
        <v>0.96739130434782605</v>
      </c>
      <c r="R18" s="29">
        <v>45322</v>
      </c>
      <c r="S18" s="35">
        <f t="shared" si="1"/>
        <v>92</v>
      </c>
      <c r="T18" s="31">
        <f t="shared" si="2"/>
        <v>-1</v>
      </c>
      <c r="U18" s="30">
        <f t="shared" si="3"/>
        <v>-1.0869565217391304E-2</v>
      </c>
    </row>
    <row r="19" spans="2:21" x14ac:dyDescent="0.2">
      <c r="B19" s="39">
        <v>45323</v>
      </c>
      <c r="C19" s="32" t="s">
        <v>48</v>
      </c>
      <c r="D19" s="33" t="s">
        <v>281</v>
      </c>
      <c r="E19" s="34" t="s">
        <v>34</v>
      </c>
      <c r="F19" s="33" t="s">
        <v>512</v>
      </c>
      <c r="G19" s="40">
        <v>45329</v>
      </c>
      <c r="H19" s="51">
        <v>30900000</v>
      </c>
      <c r="I19" s="62"/>
      <c r="J19" s="63"/>
      <c r="K19" s="57"/>
      <c r="L19" s="51">
        <f t="shared" si="0"/>
        <v>30900000</v>
      </c>
      <c r="M19" s="40">
        <v>45479</v>
      </c>
      <c r="N19" s="44" t="s">
        <v>708</v>
      </c>
      <c r="O19" s="50" t="s">
        <v>45</v>
      </c>
      <c r="P19" s="64">
        <v>0.55333333333333334</v>
      </c>
    </row>
    <row r="20" spans="2:21" x14ac:dyDescent="0.2">
      <c r="B20" s="39">
        <v>45323</v>
      </c>
      <c r="C20" s="32" t="s">
        <v>49</v>
      </c>
      <c r="D20" s="33" t="s">
        <v>282</v>
      </c>
      <c r="E20" s="34" t="s">
        <v>34</v>
      </c>
      <c r="F20" s="33" t="s">
        <v>513</v>
      </c>
      <c r="G20" s="40">
        <v>45327</v>
      </c>
      <c r="H20" s="51">
        <v>89150000</v>
      </c>
      <c r="I20" s="62"/>
      <c r="J20" s="63"/>
      <c r="K20" s="57"/>
      <c r="L20" s="51">
        <f t="shared" si="0"/>
        <v>89150000</v>
      </c>
      <c r="M20" s="40">
        <v>45477</v>
      </c>
      <c r="N20" s="44" t="s">
        <v>709</v>
      </c>
      <c r="O20" s="50" t="s">
        <v>45</v>
      </c>
      <c r="P20" s="64">
        <v>0.56666666666666665</v>
      </c>
    </row>
    <row r="21" spans="2:21" x14ac:dyDescent="0.2">
      <c r="B21" s="39">
        <v>45329</v>
      </c>
      <c r="C21" s="32" t="s">
        <v>50</v>
      </c>
      <c r="D21" s="33" t="s">
        <v>283</v>
      </c>
      <c r="E21" s="34" t="s">
        <v>34</v>
      </c>
      <c r="F21" s="33" t="s">
        <v>514</v>
      </c>
      <c r="G21" s="40">
        <v>45330</v>
      </c>
      <c r="H21" s="51">
        <v>57360000</v>
      </c>
      <c r="I21" s="62"/>
      <c r="J21" s="63"/>
      <c r="K21" s="57"/>
      <c r="L21" s="51">
        <f t="shared" si="0"/>
        <v>57360000</v>
      </c>
      <c r="M21" s="40">
        <v>45450</v>
      </c>
      <c r="N21" s="44" t="s">
        <v>710</v>
      </c>
      <c r="O21" s="50" t="s">
        <v>45</v>
      </c>
      <c r="P21" s="64">
        <v>0.68333333333333335</v>
      </c>
    </row>
    <row r="22" spans="2:21" x14ac:dyDescent="0.2">
      <c r="B22" s="39">
        <v>45329</v>
      </c>
      <c r="C22" s="32" t="s">
        <v>51</v>
      </c>
      <c r="D22" s="33" t="s">
        <v>284</v>
      </c>
      <c r="E22" s="34" t="s">
        <v>34</v>
      </c>
      <c r="F22" s="33" t="s">
        <v>515</v>
      </c>
      <c r="G22" s="40">
        <v>45330</v>
      </c>
      <c r="H22" s="51">
        <v>36350000</v>
      </c>
      <c r="I22" s="62"/>
      <c r="J22" s="63"/>
      <c r="K22" s="57"/>
      <c r="L22" s="51">
        <f t="shared" si="0"/>
        <v>36350000</v>
      </c>
      <c r="M22" s="40">
        <v>45480</v>
      </c>
      <c r="N22" s="44" t="s">
        <v>711</v>
      </c>
      <c r="O22" s="50" t="s">
        <v>45</v>
      </c>
      <c r="P22" s="64">
        <v>0.54666666666666663</v>
      </c>
    </row>
    <row r="23" spans="2:21" x14ac:dyDescent="0.2">
      <c r="B23" s="39">
        <v>45329</v>
      </c>
      <c r="C23" s="32" t="s">
        <v>52</v>
      </c>
      <c r="D23" s="33" t="s">
        <v>285</v>
      </c>
      <c r="E23" s="34" t="s">
        <v>34</v>
      </c>
      <c r="F23" s="33" t="s">
        <v>516</v>
      </c>
      <c r="G23" s="40">
        <v>45330</v>
      </c>
      <c r="H23" s="51">
        <v>37250000</v>
      </c>
      <c r="I23" s="62"/>
      <c r="J23" s="63"/>
      <c r="K23" s="57"/>
      <c r="L23" s="51">
        <f t="shared" si="0"/>
        <v>37250000</v>
      </c>
      <c r="M23" s="40">
        <v>45480</v>
      </c>
      <c r="N23" s="44" t="s">
        <v>712</v>
      </c>
      <c r="O23" s="50" t="s">
        <v>45</v>
      </c>
      <c r="P23" s="64">
        <v>0.54666666666666663</v>
      </c>
    </row>
    <row r="24" spans="2:21" x14ac:dyDescent="0.2">
      <c r="B24" s="39">
        <v>45329</v>
      </c>
      <c r="C24" s="32" t="s">
        <v>53</v>
      </c>
      <c r="D24" s="33" t="s">
        <v>286</v>
      </c>
      <c r="E24" s="34" t="s">
        <v>34</v>
      </c>
      <c r="F24" s="33" t="s">
        <v>517</v>
      </c>
      <c r="G24" s="40">
        <v>45330</v>
      </c>
      <c r="H24" s="51">
        <v>37250000</v>
      </c>
      <c r="I24" s="62"/>
      <c r="J24" s="63"/>
      <c r="K24" s="42">
        <v>28310000</v>
      </c>
      <c r="L24" s="51">
        <f t="shared" si="0"/>
        <v>8940000</v>
      </c>
      <c r="M24" s="40">
        <v>45364</v>
      </c>
      <c r="N24" s="44" t="s">
        <v>713</v>
      </c>
      <c r="O24" s="50" t="s">
        <v>45</v>
      </c>
      <c r="P24" s="64">
        <v>2.4117647058823528</v>
      </c>
    </row>
    <row r="25" spans="2:21" x14ac:dyDescent="0.2">
      <c r="B25" s="39">
        <v>45329</v>
      </c>
      <c r="C25" s="32" t="s">
        <v>54</v>
      </c>
      <c r="D25" s="33" t="s">
        <v>287</v>
      </c>
      <c r="E25" s="34" t="s">
        <v>34</v>
      </c>
      <c r="F25" s="33" t="s">
        <v>516</v>
      </c>
      <c r="G25" s="40">
        <v>45330</v>
      </c>
      <c r="H25" s="51">
        <v>37250000</v>
      </c>
      <c r="I25" s="62"/>
      <c r="J25" s="63"/>
      <c r="K25" s="57"/>
      <c r="L25" s="51">
        <f t="shared" si="0"/>
        <v>37250000</v>
      </c>
      <c r="M25" s="40">
        <v>45480</v>
      </c>
      <c r="N25" s="44" t="s">
        <v>714</v>
      </c>
      <c r="O25" s="50" t="s">
        <v>45</v>
      </c>
      <c r="P25" s="64">
        <v>0.54666666666666663</v>
      </c>
    </row>
    <row r="26" spans="2:21" x14ac:dyDescent="0.2">
      <c r="B26" s="39">
        <v>45329</v>
      </c>
      <c r="C26" s="32" t="s">
        <v>55</v>
      </c>
      <c r="D26" s="33" t="s">
        <v>288</v>
      </c>
      <c r="E26" s="34" t="s">
        <v>34</v>
      </c>
      <c r="F26" s="33" t="s">
        <v>517</v>
      </c>
      <c r="G26" s="40">
        <v>45330</v>
      </c>
      <c r="H26" s="51">
        <v>37250000</v>
      </c>
      <c r="I26" s="62"/>
      <c r="J26" s="63"/>
      <c r="K26" s="42"/>
      <c r="L26" s="51">
        <f t="shared" si="0"/>
        <v>37250000</v>
      </c>
      <c r="M26" s="40">
        <v>45480</v>
      </c>
      <c r="N26" s="44" t="s">
        <v>715</v>
      </c>
      <c r="O26" s="50" t="s">
        <v>45</v>
      </c>
      <c r="P26" s="64">
        <v>0.54666666666666663</v>
      </c>
    </row>
    <row r="27" spans="2:21" x14ac:dyDescent="0.2">
      <c r="B27" s="39">
        <v>45329</v>
      </c>
      <c r="C27" s="32" t="s">
        <v>56</v>
      </c>
      <c r="D27" s="33" t="s">
        <v>289</v>
      </c>
      <c r="E27" s="34" t="s">
        <v>34</v>
      </c>
      <c r="F27" s="33" t="s">
        <v>518</v>
      </c>
      <c r="G27" s="40">
        <v>45330</v>
      </c>
      <c r="H27" s="51">
        <v>37250000</v>
      </c>
      <c r="I27" s="62"/>
      <c r="J27" s="63"/>
      <c r="K27" s="57"/>
      <c r="L27" s="51">
        <f t="shared" si="0"/>
        <v>37250000</v>
      </c>
      <c r="M27" s="40">
        <v>45480</v>
      </c>
      <c r="N27" s="44" t="s">
        <v>716</v>
      </c>
      <c r="O27" s="50" t="s">
        <v>45</v>
      </c>
      <c r="P27" s="64">
        <v>0.54666666666666663</v>
      </c>
    </row>
    <row r="28" spans="2:21" x14ac:dyDescent="0.2">
      <c r="B28" s="39">
        <v>45329</v>
      </c>
      <c r="C28" s="32" t="s">
        <v>57</v>
      </c>
      <c r="D28" s="33" t="s">
        <v>290</v>
      </c>
      <c r="E28" s="34" t="s">
        <v>34</v>
      </c>
      <c r="F28" s="33" t="s">
        <v>517</v>
      </c>
      <c r="G28" s="40">
        <v>45330</v>
      </c>
      <c r="H28" s="51">
        <v>33000000</v>
      </c>
      <c r="I28" s="62"/>
      <c r="J28" s="63"/>
      <c r="K28" s="57"/>
      <c r="L28" s="51">
        <f t="shared" si="0"/>
        <v>33000000</v>
      </c>
      <c r="M28" s="40">
        <v>45480</v>
      </c>
      <c r="N28" s="44" t="s">
        <v>717</v>
      </c>
      <c r="O28" s="50" t="s">
        <v>45</v>
      </c>
      <c r="P28" s="64">
        <v>0.54666666666666663</v>
      </c>
    </row>
    <row r="29" spans="2:21" x14ac:dyDescent="0.2">
      <c r="B29" s="39">
        <v>45329</v>
      </c>
      <c r="C29" s="32" t="s">
        <v>58</v>
      </c>
      <c r="D29" s="33" t="s">
        <v>291</v>
      </c>
      <c r="E29" s="34" t="s">
        <v>34</v>
      </c>
      <c r="F29" s="33" t="s">
        <v>517</v>
      </c>
      <c r="G29" s="40">
        <v>45330</v>
      </c>
      <c r="H29" s="51">
        <v>33000000</v>
      </c>
      <c r="I29" s="62"/>
      <c r="J29" s="63"/>
      <c r="K29" s="57"/>
      <c r="L29" s="51">
        <f t="shared" si="0"/>
        <v>33000000</v>
      </c>
      <c r="M29" s="40">
        <v>45480</v>
      </c>
      <c r="N29" s="44" t="s">
        <v>718</v>
      </c>
      <c r="O29" s="50" t="s">
        <v>45</v>
      </c>
      <c r="P29" s="64">
        <v>0.54666666666666663</v>
      </c>
    </row>
    <row r="30" spans="2:21" x14ac:dyDescent="0.2">
      <c r="B30" s="39">
        <v>45329</v>
      </c>
      <c r="C30" s="32" t="s">
        <v>59</v>
      </c>
      <c r="D30" s="33" t="s">
        <v>292</v>
      </c>
      <c r="E30" s="34" t="s">
        <v>519</v>
      </c>
      <c r="F30" s="33" t="s">
        <v>520</v>
      </c>
      <c r="G30" s="40">
        <v>45330</v>
      </c>
      <c r="H30" s="51">
        <v>22000000</v>
      </c>
      <c r="I30" s="62"/>
      <c r="J30" s="63"/>
      <c r="K30" s="57"/>
      <c r="L30" s="51">
        <f t="shared" si="0"/>
        <v>22000000</v>
      </c>
      <c r="M30" s="40">
        <v>45480</v>
      </c>
      <c r="N30" s="44" t="s">
        <v>719</v>
      </c>
      <c r="O30" s="50" t="s">
        <v>45</v>
      </c>
      <c r="P30" s="64">
        <v>0.54666666666666663</v>
      </c>
    </row>
    <row r="31" spans="2:21" x14ac:dyDescent="0.2">
      <c r="B31" s="39">
        <v>45329</v>
      </c>
      <c r="C31" s="32" t="s">
        <v>60</v>
      </c>
      <c r="D31" s="33" t="s">
        <v>293</v>
      </c>
      <c r="E31" s="34" t="s">
        <v>519</v>
      </c>
      <c r="F31" s="33" t="s">
        <v>520</v>
      </c>
      <c r="G31" s="40">
        <v>45330</v>
      </c>
      <c r="H31" s="51">
        <v>22000000</v>
      </c>
      <c r="I31" s="62"/>
      <c r="J31" s="63"/>
      <c r="K31" s="57"/>
      <c r="L31" s="51">
        <f t="shared" si="0"/>
        <v>22000000</v>
      </c>
      <c r="M31" s="40">
        <v>45480</v>
      </c>
      <c r="N31" s="44" t="s">
        <v>720</v>
      </c>
      <c r="O31" s="50" t="s">
        <v>45</v>
      </c>
      <c r="P31" s="64">
        <v>0.54666666666666663</v>
      </c>
    </row>
    <row r="32" spans="2:21" x14ac:dyDescent="0.2">
      <c r="B32" s="39">
        <v>45329</v>
      </c>
      <c r="C32" s="32" t="s">
        <v>61</v>
      </c>
      <c r="D32" s="33" t="s">
        <v>294</v>
      </c>
      <c r="E32" s="34" t="s">
        <v>34</v>
      </c>
      <c r="F32" s="33" t="s">
        <v>517</v>
      </c>
      <c r="G32" s="40">
        <v>45330</v>
      </c>
      <c r="H32" s="51">
        <v>42500000</v>
      </c>
      <c r="I32" s="62"/>
      <c r="J32" s="63"/>
      <c r="K32" s="57"/>
      <c r="L32" s="51">
        <f t="shared" si="0"/>
        <v>42500000</v>
      </c>
      <c r="M32" s="40">
        <v>45480</v>
      </c>
      <c r="N32" s="44" t="s">
        <v>721</v>
      </c>
      <c r="O32" s="50" t="s">
        <v>45</v>
      </c>
      <c r="P32" s="64">
        <v>0.54666666666666663</v>
      </c>
    </row>
    <row r="33" spans="2:16" x14ac:dyDescent="0.2">
      <c r="B33" s="39">
        <v>45329</v>
      </c>
      <c r="C33" s="32" t="s">
        <v>62</v>
      </c>
      <c r="D33" s="33" t="s">
        <v>295</v>
      </c>
      <c r="E33" s="34" t="s">
        <v>34</v>
      </c>
      <c r="F33" s="33" t="s">
        <v>517</v>
      </c>
      <c r="G33" s="40">
        <v>45330</v>
      </c>
      <c r="H33" s="51">
        <v>42500000</v>
      </c>
      <c r="I33" s="62"/>
      <c r="J33" s="63"/>
      <c r="K33" s="57"/>
      <c r="L33" s="51">
        <f t="shared" si="0"/>
        <v>42500000</v>
      </c>
      <c r="M33" s="40">
        <v>45480</v>
      </c>
      <c r="N33" s="44" t="s">
        <v>722</v>
      </c>
      <c r="O33" s="50" t="s">
        <v>45</v>
      </c>
      <c r="P33" s="64">
        <v>0.54666666666666663</v>
      </c>
    </row>
    <row r="34" spans="2:16" x14ac:dyDescent="0.2">
      <c r="B34" s="39">
        <v>45329</v>
      </c>
      <c r="C34" s="32" t="s">
        <v>63</v>
      </c>
      <c r="D34" s="33" t="s">
        <v>296</v>
      </c>
      <c r="E34" s="34" t="s">
        <v>34</v>
      </c>
      <c r="F34" s="33" t="s">
        <v>517</v>
      </c>
      <c r="G34" s="40">
        <v>45330</v>
      </c>
      <c r="H34" s="51">
        <v>42500000</v>
      </c>
      <c r="I34" s="62"/>
      <c r="J34" s="63"/>
      <c r="K34" s="57"/>
      <c r="L34" s="51">
        <f t="shared" si="0"/>
        <v>42500000</v>
      </c>
      <c r="M34" s="40">
        <v>45480</v>
      </c>
      <c r="N34" s="44" t="s">
        <v>723</v>
      </c>
      <c r="O34" s="50" t="s">
        <v>45</v>
      </c>
      <c r="P34" s="64">
        <v>0.54666666666666663</v>
      </c>
    </row>
    <row r="35" spans="2:16" x14ac:dyDescent="0.2">
      <c r="B35" s="39">
        <v>45329</v>
      </c>
      <c r="C35" s="32" t="s">
        <v>64</v>
      </c>
      <c r="D35" s="33" t="s">
        <v>297</v>
      </c>
      <c r="E35" s="34" t="s">
        <v>34</v>
      </c>
      <c r="F35" s="33" t="s">
        <v>521</v>
      </c>
      <c r="G35" s="40">
        <v>45330</v>
      </c>
      <c r="H35" s="51">
        <v>37250000</v>
      </c>
      <c r="I35" s="62"/>
      <c r="J35" s="63"/>
      <c r="K35" s="57"/>
      <c r="L35" s="51">
        <f t="shared" si="0"/>
        <v>37250000</v>
      </c>
      <c r="M35" s="40">
        <v>45480</v>
      </c>
      <c r="N35" s="44" t="s">
        <v>724</v>
      </c>
      <c r="O35" s="50" t="s">
        <v>45</v>
      </c>
      <c r="P35" s="64">
        <v>0.54666666666666663</v>
      </c>
    </row>
    <row r="36" spans="2:16" x14ac:dyDescent="0.2">
      <c r="B36" s="39">
        <v>45329</v>
      </c>
      <c r="C36" s="32" t="s">
        <v>65</v>
      </c>
      <c r="D36" s="33" t="s">
        <v>298</v>
      </c>
      <c r="E36" s="34" t="s">
        <v>34</v>
      </c>
      <c r="F36" s="33" t="s">
        <v>522</v>
      </c>
      <c r="G36" s="40">
        <v>45330</v>
      </c>
      <c r="H36" s="51">
        <v>54075000</v>
      </c>
      <c r="I36" s="62"/>
      <c r="J36" s="63"/>
      <c r="K36" s="57"/>
      <c r="L36" s="51">
        <f t="shared" si="0"/>
        <v>54075000</v>
      </c>
      <c r="M36" s="40">
        <v>45480</v>
      </c>
      <c r="N36" s="44" t="s">
        <v>725</v>
      </c>
      <c r="O36" s="50" t="s">
        <v>45</v>
      </c>
      <c r="P36" s="64">
        <v>0.54666666666666663</v>
      </c>
    </row>
    <row r="37" spans="2:16" x14ac:dyDescent="0.2">
      <c r="B37" s="39">
        <v>45329</v>
      </c>
      <c r="C37" s="32" t="s">
        <v>66</v>
      </c>
      <c r="D37" s="33" t="s">
        <v>299</v>
      </c>
      <c r="E37" s="34" t="s">
        <v>34</v>
      </c>
      <c r="F37" s="33" t="s">
        <v>523</v>
      </c>
      <c r="G37" s="40">
        <v>45330</v>
      </c>
      <c r="H37" s="51">
        <v>26750000</v>
      </c>
      <c r="I37" s="62"/>
      <c r="J37" s="63"/>
      <c r="K37" s="57"/>
      <c r="L37" s="51">
        <f t="shared" si="0"/>
        <v>26750000</v>
      </c>
      <c r="M37" s="40">
        <v>45480</v>
      </c>
      <c r="N37" s="44" t="s">
        <v>726</v>
      </c>
      <c r="O37" s="50" t="s">
        <v>45</v>
      </c>
      <c r="P37" s="64">
        <v>0.54666666666666663</v>
      </c>
    </row>
    <row r="38" spans="2:16" x14ac:dyDescent="0.2">
      <c r="B38" s="39">
        <v>45330</v>
      </c>
      <c r="C38" s="32" t="s">
        <v>67</v>
      </c>
      <c r="D38" s="33" t="s">
        <v>300</v>
      </c>
      <c r="E38" s="34" t="s">
        <v>34</v>
      </c>
      <c r="F38" s="33" t="s">
        <v>524</v>
      </c>
      <c r="G38" s="40">
        <v>45334</v>
      </c>
      <c r="H38" s="51">
        <v>25000000</v>
      </c>
      <c r="I38" s="62"/>
      <c r="J38" s="63"/>
      <c r="K38" s="42"/>
      <c r="L38" s="51">
        <f t="shared" si="0"/>
        <v>25000000</v>
      </c>
      <c r="M38" s="40">
        <v>45484</v>
      </c>
      <c r="N38" s="44" t="s">
        <v>727</v>
      </c>
      <c r="O38" s="50" t="s">
        <v>45</v>
      </c>
      <c r="P38" s="64">
        <v>0.52</v>
      </c>
    </row>
    <row r="39" spans="2:16" x14ac:dyDescent="0.2">
      <c r="B39" s="39">
        <v>45331</v>
      </c>
      <c r="C39" s="32" t="s">
        <v>68</v>
      </c>
      <c r="D39" s="33" t="s">
        <v>301</v>
      </c>
      <c r="E39" s="34" t="s">
        <v>34</v>
      </c>
      <c r="F39" s="33" t="s">
        <v>525</v>
      </c>
      <c r="G39" s="40">
        <v>45334</v>
      </c>
      <c r="H39" s="51">
        <v>42500000</v>
      </c>
      <c r="I39" s="62"/>
      <c r="J39" s="63"/>
      <c r="K39" s="42"/>
      <c r="L39" s="51">
        <f t="shared" si="0"/>
        <v>42500000</v>
      </c>
      <c r="M39" s="40">
        <v>45484</v>
      </c>
      <c r="N39" s="44" t="s">
        <v>728</v>
      </c>
      <c r="O39" s="50" t="s">
        <v>45</v>
      </c>
      <c r="P39" s="64">
        <v>0.52</v>
      </c>
    </row>
    <row r="40" spans="2:16" ht="15" x14ac:dyDescent="0.2">
      <c r="B40" s="39">
        <v>45330</v>
      </c>
      <c r="C40" s="32" t="s">
        <v>69</v>
      </c>
      <c r="D40" s="33" t="s">
        <v>302</v>
      </c>
      <c r="E40" s="34" t="s">
        <v>34</v>
      </c>
      <c r="F40" s="33" t="s">
        <v>526</v>
      </c>
      <c r="G40" s="40">
        <v>45334</v>
      </c>
      <c r="H40" s="51">
        <v>22000000</v>
      </c>
      <c r="I40" s="62"/>
      <c r="J40" s="63"/>
      <c r="K40" s="57"/>
      <c r="L40" s="51">
        <f t="shared" si="0"/>
        <v>22000000</v>
      </c>
      <c r="M40" s="40">
        <v>45484</v>
      </c>
      <c r="N40" s="45" t="s">
        <v>729</v>
      </c>
      <c r="O40" s="50" t="s">
        <v>45</v>
      </c>
      <c r="P40" s="64">
        <v>0.52</v>
      </c>
    </row>
    <row r="41" spans="2:16" ht="15" x14ac:dyDescent="0.2">
      <c r="B41" s="39">
        <v>45330</v>
      </c>
      <c r="C41" s="32" t="s">
        <v>70</v>
      </c>
      <c r="D41" s="33" t="s">
        <v>303</v>
      </c>
      <c r="E41" s="34" t="s">
        <v>34</v>
      </c>
      <c r="F41" s="33" t="s">
        <v>527</v>
      </c>
      <c r="G41" s="40">
        <v>45334</v>
      </c>
      <c r="H41" s="51">
        <v>29996633</v>
      </c>
      <c r="I41" s="62"/>
      <c r="J41" s="63"/>
      <c r="K41" s="57"/>
      <c r="L41" s="51">
        <f t="shared" si="0"/>
        <v>29996633</v>
      </c>
      <c r="M41" s="40">
        <v>45477</v>
      </c>
      <c r="N41" s="45" t="s">
        <v>730</v>
      </c>
      <c r="O41" s="50" t="s">
        <v>45</v>
      </c>
      <c r="P41" s="64">
        <v>0.54545454545454541</v>
      </c>
    </row>
    <row r="42" spans="2:16" ht="15" x14ac:dyDescent="0.2">
      <c r="B42" s="39">
        <v>45331</v>
      </c>
      <c r="C42" s="32" t="s">
        <v>71</v>
      </c>
      <c r="D42" s="33" t="s">
        <v>304</v>
      </c>
      <c r="E42" s="34" t="s">
        <v>34</v>
      </c>
      <c r="F42" s="33" t="s">
        <v>528</v>
      </c>
      <c r="G42" s="40">
        <v>45342</v>
      </c>
      <c r="H42" s="51">
        <v>22500000</v>
      </c>
      <c r="I42" s="62"/>
      <c r="J42" s="63"/>
      <c r="K42" s="57"/>
      <c r="L42" s="51">
        <f t="shared" si="0"/>
        <v>22500000</v>
      </c>
      <c r="M42" s="40">
        <v>45492</v>
      </c>
      <c r="N42" s="45" t="s">
        <v>731</v>
      </c>
      <c r="O42" s="50" t="s">
        <v>45</v>
      </c>
      <c r="P42" s="64">
        <v>0.46666666666666667</v>
      </c>
    </row>
    <row r="43" spans="2:16" ht="15" x14ac:dyDescent="0.2">
      <c r="B43" s="39">
        <v>45331</v>
      </c>
      <c r="C43" s="32" t="s">
        <v>72</v>
      </c>
      <c r="D43" s="33" t="s">
        <v>305</v>
      </c>
      <c r="E43" s="34" t="s">
        <v>34</v>
      </c>
      <c r="F43" s="33" t="s">
        <v>529</v>
      </c>
      <c r="G43" s="40">
        <v>45334</v>
      </c>
      <c r="H43" s="51">
        <v>26000000</v>
      </c>
      <c r="I43" s="62"/>
      <c r="J43" s="63"/>
      <c r="K43" s="57"/>
      <c r="L43" s="51">
        <f t="shared" si="0"/>
        <v>26000000</v>
      </c>
      <c r="M43" s="40">
        <v>45484</v>
      </c>
      <c r="N43" s="45" t="s">
        <v>732</v>
      </c>
      <c r="O43" s="50" t="s">
        <v>45</v>
      </c>
      <c r="P43" s="64">
        <v>0.52</v>
      </c>
    </row>
    <row r="44" spans="2:16" ht="15" x14ac:dyDescent="0.2">
      <c r="B44" s="39">
        <v>45331</v>
      </c>
      <c r="C44" s="32" t="s">
        <v>73</v>
      </c>
      <c r="D44" s="33" t="s">
        <v>306</v>
      </c>
      <c r="E44" s="34" t="s">
        <v>34</v>
      </c>
      <c r="F44" s="33" t="s">
        <v>530</v>
      </c>
      <c r="G44" s="40">
        <v>45335</v>
      </c>
      <c r="H44" s="51">
        <v>22500000</v>
      </c>
      <c r="I44" s="62"/>
      <c r="J44" s="63"/>
      <c r="K44" s="57"/>
      <c r="L44" s="51">
        <f t="shared" si="0"/>
        <v>22500000</v>
      </c>
      <c r="M44" s="40">
        <v>45485</v>
      </c>
      <c r="N44" s="45" t="s">
        <v>733</v>
      </c>
      <c r="O44" s="50" t="s">
        <v>45</v>
      </c>
      <c r="P44" s="64">
        <v>0.51333333333333331</v>
      </c>
    </row>
    <row r="45" spans="2:16" ht="15" x14ac:dyDescent="0.2">
      <c r="B45" s="39">
        <v>45334</v>
      </c>
      <c r="C45" s="32" t="s">
        <v>74</v>
      </c>
      <c r="D45" s="33" t="s">
        <v>307</v>
      </c>
      <c r="E45" s="34" t="s">
        <v>34</v>
      </c>
      <c r="F45" s="33" t="s">
        <v>531</v>
      </c>
      <c r="G45" s="40">
        <v>45341</v>
      </c>
      <c r="H45" s="51">
        <v>30900000</v>
      </c>
      <c r="I45" s="62"/>
      <c r="J45" s="63"/>
      <c r="K45" s="57"/>
      <c r="L45" s="51">
        <f t="shared" si="0"/>
        <v>30900000</v>
      </c>
      <c r="M45" s="40">
        <v>45491</v>
      </c>
      <c r="N45" s="45" t="s">
        <v>734</v>
      </c>
      <c r="O45" s="50" t="s">
        <v>45</v>
      </c>
      <c r="P45" s="64">
        <v>0.47333333333333333</v>
      </c>
    </row>
    <row r="46" spans="2:16" ht="15" x14ac:dyDescent="0.2">
      <c r="B46" s="39">
        <v>45331</v>
      </c>
      <c r="C46" s="32" t="s">
        <v>75</v>
      </c>
      <c r="D46" s="33" t="s">
        <v>308</v>
      </c>
      <c r="E46" s="34" t="s">
        <v>519</v>
      </c>
      <c r="F46" s="33" t="s">
        <v>532</v>
      </c>
      <c r="G46" s="40">
        <v>45334</v>
      </c>
      <c r="H46" s="51">
        <v>22000000</v>
      </c>
      <c r="I46" s="62"/>
      <c r="J46" s="63"/>
      <c r="K46" s="57"/>
      <c r="L46" s="51">
        <f t="shared" si="0"/>
        <v>22000000</v>
      </c>
      <c r="M46" s="40">
        <v>45484</v>
      </c>
      <c r="N46" s="45" t="s">
        <v>735</v>
      </c>
      <c r="O46" s="50" t="s">
        <v>45</v>
      </c>
      <c r="P46" s="64">
        <v>0.52</v>
      </c>
    </row>
    <row r="47" spans="2:16" ht="15" x14ac:dyDescent="0.2">
      <c r="B47" s="39">
        <v>45331</v>
      </c>
      <c r="C47" s="32" t="s">
        <v>76</v>
      </c>
      <c r="D47" s="33" t="s">
        <v>309</v>
      </c>
      <c r="E47" s="34" t="s">
        <v>34</v>
      </c>
      <c r="F47" s="33" t="s">
        <v>533</v>
      </c>
      <c r="G47" s="40">
        <v>45336</v>
      </c>
      <c r="H47" s="51">
        <v>27037500</v>
      </c>
      <c r="I47" s="62"/>
      <c r="J47" s="63"/>
      <c r="K47" s="57"/>
      <c r="L47" s="51">
        <f t="shared" si="0"/>
        <v>27037500</v>
      </c>
      <c r="M47" s="40">
        <v>45440</v>
      </c>
      <c r="N47" s="45" t="s">
        <v>736</v>
      </c>
      <c r="O47" s="50" t="s">
        <v>45</v>
      </c>
      <c r="P47" s="64">
        <v>0.73076923076923073</v>
      </c>
    </row>
    <row r="48" spans="2:16" ht="15" x14ac:dyDescent="0.2">
      <c r="B48" s="39">
        <v>45331</v>
      </c>
      <c r="C48" s="32" t="s">
        <v>77</v>
      </c>
      <c r="D48" s="33" t="s">
        <v>310</v>
      </c>
      <c r="E48" s="34" t="s">
        <v>34</v>
      </c>
      <c r="F48" s="33" t="s">
        <v>534</v>
      </c>
      <c r="G48" s="40">
        <v>45334</v>
      </c>
      <c r="H48" s="51">
        <v>40000000</v>
      </c>
      <c r="I48" s="62"/>
      <c r="J48" s="63"/>
      <c r="K48" s="57"/>
      <c r="L48" s="51">
        <f t="shared" si="0"/>
        <v>40000000</v>
      </c>
      <c r="M48" s="40">
        <v>45484</v>
      </c>
      <c r="N48" s="45" t="s">
        <v>737</v>
      </c>
      <c r="O48" s="50" t="s">
        <v>45</v>
      </c>
      <c r="P48" s="64">
        <v>0.52</v>
      </c>
    </row>
    <row r="49" spans="2:16" ht="15" x14ac:dyDescent="0.2">
      <c r="B49" s="39">
        <v>45331</v>
      </c>
      <c r="C49" s="32" t="s">
        <v>78</v>
      </c>
      <c r="D49" s="33" t="s">
        <v>311</v>
      </c>
      <c r="E49" s="34" t="s">
        <v>34</v>
      </c>
      <c r="F49" s="33" t="s">
        <v>535</v>
      </c>
      <c r="G49" s="40">
        <v>45334</v>
      </c>
      <c r="H49" s="51">
        <v>37390000</v>
      </c>
      <c r="I49" s="62"/>
      <c r="J49" s="63"/>
      <c r="K49" s="57"/>
      <c r="L49" s="51">
        <f t="shared" si="0"/>
        <v>37390000</v>
      </c>
      <c r="M49" s="40">
        <v>45484</v>
      </c>
      <c r="N49" s="45" t="s">
        <v>738</v>
      </c>
      <c r="O49" s="50" t="s">
        <v>45</v>
      </c>
      <c r="P49" s="64">
        <v>0.52</v>
      </c>
    </row>
    <row r="50" spans="2:16" ht="15" x14ac:dyDescent="0.2">
      <c r="B50" s="39">
        <v>45331</v>
      </c>
      <c r="C50" s="32" t="s">
        <v>79</v>
      </c>
      <c r="D50" s="33" t="s">
        <v>312</v>
      </c>
      <c r="E50" s="34" t="s">
        <v>519</v>
      </c>
      <c r="F50" s="33" t="s">
        <v>536</v>
      </c>
      <c r="G50" s="40">
        <v>45335</v>
      </c>
      <c r="H50" s="51">
        <v>15300000</v>
      </c>
      <c r="I50" s="62"/>
      <c r="J50" s="63"/>
      <c r="K50" s="57"/>
      <c r="L50" s="51">
        <f t="shared" si="0"/>
        <v>15300000</v>
      </c>
      <c r="M50" s="40">
        <v>45485</v>
      </c>
      <c r="N50" s="45" t="s">
        <v>739</v>
      </c>
      <c r="O50" s="50" t="s">
        <v>45</v>
      </c>
      <c r="P50" s="64">
        <v>0.51333333333333331</v>
      </c>
    </row>
    <row r="51" spans="2:16" ht="15" x14ac:dyDescent="0.2">
      <c r="B51" s="39">
        <v>45331</v>
      </c>
      <c r="C51" s="32" t="s">
        <v>80</v>
      </c>
      <c r="D51" s="33" t="s">
        <v>313</v>
      </c>
      <c r="E51" s="34" t="s">
        <v>519</v>
      </c>
      <c r="F51" s="33" t="s">
        <v>537</v>
      </c>
      <c r="G51" s="40">
        <v>45334</v>
      </c>
      <c r="H51" s="51">
        <v>24300000</v>
      </c>
      <c r="I51" s="62"/>
      <c r="J51" s="63"/>
      <c r="K51" s="57"/>
      <c r="L51" s="51">
        <f t="shared" si="0"/>
        <v>24300000</v>
      </c>
      <c r="M51" s="40">
        <v>45484</v>
      </c>
      <c r="N51" s="45" t="s">
        <v>740</v>
      </c>
      <c r="O51" s="50" t="s">
        <v>45</v>
      </c>
      <c r="P51" s="64">
        <v>0.52</v>
      </c>
    </row>
    <row r="52" spans="2:16" ht="15" x14ac:dyDescent="0.2">
      <c r="B52" s="39">
        <v>45331</v>
      </c>
      <c r="C52" s="32" t="s">
        <v>81</v>
      </c>
      <c r="D52" s="33" t="s">
        <v>314</v>
      </c>
      <c r="E52" s="34" t="s">
        <v>34</v>
      </c>
      <c r="F52" s="33" t="s">
        <v>538</v>
      </c>
      <c r="G52" s="40">
        <v>45335</v>
      </c>
      <c r="H52" s="51">
        <v>37500000</v>
      </c>
      <c r="I52" s="62"/>
      <c r="J52" s="63"/>
      <c r="K52" s="57"/>
      <c r="L52" s="51">
        <f t="shared" si="0"/>
        <v>37500000</v>
      </c>
      <c r="M52" s="40">
        <v>45485</v>
      </c>
      <c r="N52" s="45" t="s">
        <v>741</v>
      </c>
      <c r="O52" s="50" t="s">
        <v>45</v>
      </c>
      <c r="P52" s="64">
        <v>0.51333333333333331</v>
      </c>
    </row>
    <row r="53" spans="2:16" ht="15" x14ac:dyDescent="0.2">
      <c r="B53" s="39">
        <v>45331</v>
      </c>
      <c r="C53" s="32" t="s">
        <v>82</v>
      </c>
      <c r="D53" s="33" t="s">
        <v>315</v>
      </c>
      <c r="E53" s="34" t="s">
        <v>34</v>
      </c>
      <c r="F53" s="33" t="s">
        <v>539</v>
      </c>
      <c r="G53" s="40">
        <v>45334</v>
      </c>
      <c r="H53" s="51">
        <v>35000000</v>
      </c>
      <c r="I53" s="62"/>
      <c r="J53" s="63"/>
      <c r="K53" s="57"/>
      <c r="L53" s="51">
        <f t="shared" si="0"/>
        <v>35000000</v>
      </c>
      <c r="M53" s="40">
        <v>45484</v>
      </c>
      <c r="N53" s="45" t="s">
        <v>742</v>
      </c>
      <c r="O53" s="50" t="s">
        <v>45</v>
      </c>
      <c r="P53" s="64">
        <v>0.52</v>
      </c>
    </row>
    <row r="54" spans="2:16" ht="15" x14ac:dyDescent="0.2">
      <c r="B54" s="39">
        <v>45334</v>
      </c>
      <c r="C54" s="32" t="s">
        <v>83</v>
      </c>
      <c r="D54" s="33" t="s">
        <v>316</v>
      </c>
      <c r="E54" s="34" t="s">
        <v>34</v>
      </c>
      <c r="F54" s="33" t="s">
        <v>540</v>
      </c>
      <c r="G54" s="40">
        <v>45339</v>
      </c>
      <c r="H54" s="51">
        <v>25666667</v>
      </c>
      <c r="I54" s="62"/>
      <c r="J54" s="63"/>
      <c r="K54" s="57"/>
      <c r="L54" s="51">
        <f t="shared" si="0"/>
        <v>25666667</v>
      </c>
      <c r="M54" s="40">
        <v>45479</v>
      </c>
      <c r="N54" s="45" t="s">
        <v>743</v>
      </c>
      <c r="O54" s="50" t="s">
        <v>45</v>
      </c>
      <c r="P54" s="64">
        <v>0.52142857142857146</v>
      </c>
    </row>
    <row r="55" spans="2:16" ht="15" x14ac:dyDescent="0.2">
      <c r="B55" s="39">
        <v>45331</v>
      </c>
      <c r="C55" s="32" t="s">
        <v>84</v>
      </c>
      <c r="D55" s="33" t="s">
        <v>317</v>
      </c>
      <c r="E55" s="34" t="s">
        <v>34</v>
      </c>
      <c r="F55" s="33" t="s">
        <v>541</v>
      </c>
      <c r="G55" s="40">
        <v>45338</v>
      </c>
      <c r="H55" s="51">
        <v>29500000</v>
      </c>
      <c r="I55" s="62"/>
      <c r="J55" s="63"/>
      <c r="K55" s="57"/>
      <c r="L55" s="51">
        <f t="shared" si="0"/>
        <v>29500000</v>
      </c>
      <c r="M55" s="40">
        <v>45488</v>
      </c>
      <c r="N55" s="45" t="s">
        <v>744</v>
      </c>
      <c r="O55" s="50" t="s">
        <v>45</v>
      </c>
      <c r="P55" s="64">
        <v>0.49333333333333335</v>
      </c>
    </row>
    <row r="56" spans="2:16" ht="15" x14ac:dyDescent="0.2">
      <c r="B56" s="39">
        <v>45331</v>
      </c>
      <c r="C56" s="32" t="s">
        <v>85</v>
      </c>
      <c r="D56" s="33" t="s">
        <v>318</v>
      </c>
      <c r="E56" s="34" t="s">
        <v>34</v>
      </c>
      <c r="F56" s="33" t="s">
        <v>542</v>
      </c>
      <c r="G56" s="40">
        <v>45334</v>
      </c>
      <c r="H56" s="51">
        <v>37250000</v>
      </c>
      <c r="I56" s="62"/>
      <c r="J56" s="63"/>
      <c r="K56" s="57"/>
      <c r="L56" s="51">
        <f t="shared" si="0"/>
        <v>37250000</v>
      </c>
      <c r="M56" s="40">
        <v>45484</v>
      </c>
      <c r="N56" s="45" t="s">
        <v>745</v>
      </c>
      <c r="O56" s="50" t="s">
        <v>45</v>
      </c>
      <c r="P56" s="64">
        <v>0.52</v>
      </c>
    </row>
    <row r="57" spans="2:16" ht="15" x14ac:dyDescent="0.2">
      <c r="B57" s="39">
        <v>45331</v>
      </c>
      <c r="C57" s="32" t="s">
        <v>86</v>
      </c>
      <c r="D57" s="33" t="s">
        <v>319</v>
      </c>
      <c r="E57" s="34" t="s">
        <v>34</v>
      </c>
      <c r="F57" s="33" t="s">
        <v>543</v>
      </c>
      <c r="G57" s="40">
        <v>45334</v>
      </c>
      <c r="H57" s="51">
        <v>65000000</v>
      </c>
      <c r="I57" s="62"/>
      <c r="J57" s="63"/>
      <c r="K57" s="57"/>
      <c r="L57" s="51">
        <f t="shared" si="0"/>
        <v>65000000</v>
      </c>
      <c r="M57" s="40">
        <v>45484</v>
      </c>
      <c r="N57" s="45" t="s">
        <v>746</v>
      </c>
      <c r="O57" s="50" t="s">
        <v>45</v>
      </c>
      <c r="P57" s="64">
        <v>0.52</v>
      </c>
    </row>
    <row r="58" spans="2:16" ht="15" x14ac:dyDescent="0.2">
      <c r="B58" s="39">
        <v>45331</v>
      </c>
      <c r="C58" s="32" t="s">
        <v>87</v>
      </c>
      <c r="D58" s="33" t="s">
        <v>320</v>
      </c>
      <c r="E58" s="34" t="s">
        <v>519</v>
      </c>
      <c r="F58" s="33" t="s">
        <v>544</v>
      </c>
      <c r="G58" s="40">
        <v>45334</v>
      </c>
      <c r="H58" s="51">
        <v>20612735</v>
      </c>
      <c r="I58" s="62"/>
      <c r="J58" s="63"/>
      <c r="K58" s="57"/>
      <c r="L58" s="51">
        <f t="shared" si="0"/>
        <v>20612735</v>
      </c>
      <c r="M58" s="40">
        <v>45484</v>
      </c>
      <c r="N58" s="45" t="s">
        <v>747</v>
      </c>
      <c r="O58" s="50" t="s">
        <v>45</v>
      </c>
      <c r="P58" s="64">
        <v>0.52</v>
      </c>
    </row>
    <row r="59" spans="2:16" ht="15" x14ac:dyDescent="0.2">
      <c r="B59" s="39">
        <v>45331</v>
      </c>
      <c r="C59" s="32" t="s">
        <v>88</v>
      </c>
      <c r="D59" s="33" t="s">
        <v>321</v>
      </c>
      <c r="E59" s="34" t="s">
        <v>34</v>
      </c>
      <c r="F59" s="33" t="s">
        <v>545</v>
      </c>
      <c r="G59" s="40">
        <v>45334</v>
      </c>
      <c r="H59" s="51">
        <v>41200000</v>
      </c>
      <c r="I59" s="62"/>
      <c r="J59" s="63"/>
      <c r="K59" s="57"/>
      <c r="L59" s="51">
        <f t="shared" si="0"/>
        <v>41200000</v>
      </c>
      <c r="M59" s="40">
        <v>45484</v>
      </c>
      <c r="N59" s="45" t="s">
        <v>748</v>
      </c>
      <c r="O59" s="50" t="s">
        <v>45</v>
      </c>
      <c r="P59" s="64">
        <v>0.52</v>
      </c>
    </row>
    <row r="60" spans="2:16" ht="15" x14ac:dyDescent="0.2">
      <c r="B60" s="39">
        <v>45331</v>
      </c>
      <c r="C60" s="32" t="s">
        <v>89</v>
      </c>
      <c r="D60" s="33" t="s">
        <v>322</v>
      </c>
      <c r="E60" s="34" t="s">
        <v>519</v>
      </c>
      <c r="F60" s="33" t="s">
        <v>546</v>
      </c>
      <c r="G60" s="40">
        <v>45335</v>
      </c>
      <c r="H60" s="51">
        <v>14300000</v>
      </c>
      <c r="I60" s="62"/>
      <c r="J60" s="63"/>
      <c r="K60" s="56"/>
      <c r="L60" s="51">
        <f t="shared" si="0"/>
        <v>14300000</v>
      </c>
      <c r="M60" s="40">
        <v>45485</v>
      </c>
      <c r="N60" s="45" t="s">
        <v>749</v>
      </c>
      <c r="O60" s="50" t="s">
        <v>45</v>
      </c>
      <c r="P60" s="64">
        <v>0.51333333333333331</v>
      </c>
    </row>
    <row r="61" spans="2:16" ht="15" x14ac:dyDescent="0.2">
      <c r="B61" s="39">
        <v>45331</v>
      </c>
      <c r="C61" s="32" t="s">
        <v>90</v>
      </c>
      <c r="D61" s="33" t="s">
        <v>323</v>
      </c>
      <c r="E61" s="34" t="s">
        <v>519</v>
      </c>
      <c r="F61" s="33" t="s">
        <v>546</v>
      </c>
      <c r="G61" s="40">
        <v>45335</v>
      </c>
      <c r="H61" s="51">
        <v>14300000</v>
      </c>
      <c r="I61" s="62"/>
      <c r="J61" s="63"/>
      <c r="K61" s="57"/>
      <c r="L61" s="51">
        <f t="shared" si="0"/>
        <v>14300000</v>
      </c>
      <c r="M61" s="40">
        <v>45485</v>
      </c>
      <c r="N61" s="45" t="s">
        <v>750</v>
      </c>
      <c r="O61" s="50" t="s">
        <v>45</v>
      </c>
      <c r="P61" s="64">
        <v>0.51333333333333331</v>
      </c>
    </row>
    <row r="62" spans="2:16" ht="15" x14ac:dyDescent="0.2">
      <c r="B62" s="39">
        <v>45331</v>
      </c>
      <c r="C62" s="32" t="s">
        <v>91</v>
      </c>
      <c r="D62" s="33" t="s">
        <v>324</v>
      </c>
      <c r="E62" s="34" t="s">
        <v>34</v>
      </c>
      <c r="F62" s="33" t="s">
        <v>547</v>
      </c>
      <c r="G62" s="40">
        <v>45335</v>
      </c>
      <c r="H62" s="51">
        <v>32000000</v>
      </c>
      <c r="I62" s="62"/>
      <c r="J62" s="63"/>
      <c r="K62" s="57"/>
      <c r="L62" s="51">
        <f t="shared" si="0"/>
        <v>32000000</v>
      </c>
      <c r="M62" s="40">
        <v>45485</v>
      </c>
      <c r="N62" s="45" t="s">
        <v>751</v>
      </c>
      <c r="O62" s="50" t="s">
        <v>45</v>
      </c>
      <c r="P62" s="64">
        <v>0.51333333333333331</v>
      </c>
    </row>
    <row r="63" spans="2:16" x14ac:dyDescent="0.2">
      <c r="B63" s="39">
        <v>45329</v>
      </c>
      <c r="C63" s="32" t="s">
        <v>92</v>
      </c>
      <c r="D63" s="33" t="s">
        <v>325</v>
      </c>
      <c r="E63" s="34" t="s">
        <v>548</v>
      </c>
      <c r="F63" s="33" t="s">
        <v>549</v>
      </c>
      <c r="G63" s="40">
        <v>45330</v>
      </c>
      <c r="H63" s="51">
        <v>703442592</v>
      </c>
      <c r="I63" s="62"/>
      <c r="J63" s="63"/>
      <c r="K63" s="42"/>
      <c r="L63" s="51">
        <f t="shared" si="0"/>
        <v>703442592</v>
      </c>
      <c r="M63" s="40">
        <v>45511</v>
      </c>
      <c r="N63" s="43" t="s">
        <v>752</v>
      </c>
      <c r="O63" s="50" t="s">
        <v>45</v>
      </c>
      <c r="P63" s="64">
        <v>0.45303867403314918</v>
      </c>
    </row>
    <row r="64" spans="2:16" ht="15" x14ac:dyDescent="0.2">
      <c r="B64" s="39">
        <v>45335</v>
      </c>
      <c r="C64" s="32" t="s">
        <v>93</v>
      </c>
      <c r="D64" s="33" t="s">
        <v>326</v>
      </c>
      <c r="E64" s="34" t="s">
        <v>34</v>
      </c>
      <c r="F64" s="33" t="s">
        <v>550</v>
      </c>
      <c r="G64" s="40">
        <v>45336</v>
      </c>
      <c r="H64" s="51">
        <v>23263981</v>
      </c>
      <c r="I64" s="62"/>
      <c r="J64" s="63"/>
      <c r="K64" s="57"/>
      <c r="L64" s="51">
        <f t="shared" si="0"/>
        <v>23263981</v>
      </c>
      <c r="M64" s="40">
        <v>45462</v>
      </c>
      <c r="N64" s="45" t="s">
        <v>753</v>
      </c>
      <c r="O64" s="50" t="s">
        <v>45</v>
      </c>
      <c r="P64" s="64">
        <v>0.60317460317460314</v>
      </c>
    </row>
    <row r="65" spans="2:16" ht="15" x14ac:dyDescent="0.2">
      <c r="B65" s="39">
        <v>45334</v>
      </c>
      <c r="C65" s="32" t="s">
        <v>94</v>
      </c>
      <c r="D65" s="33" t="s">
        <v>327</v>
      </c>
      <c r="E65" s="34" t="s">
        <v>519</v>
      </c>
      <c r="F65" s="33" t="s">
        <v>551</v>
      </c>
      <c r="G65" s="40">
        <v>45336</v>
      </c>
      <c r="H65" s="51">
        <v>14300000</v>
      </c>
      <c r="I65" s="62"/>
      <c r="J65" s="63"/>
      <c r="K65" s="57"/>
      <c r="L65" s="51">
        <f t="shared" si="0"/>
        <v>14300000</v>
      </c>
      <c r="M65" s="40">
        <v>45486</v>
      </c>
      <c r="N65" s="45" t="s">
        <v>754</v>
      </c>
      <c r="O65" s="50" t="s">
        <v>45</v>
      </c>
      <c r="P65" s="64">
        <v>0.50666666666666671</v>
      </c>
    </row>
    <row r="66" spans="2:16" ht="15" x14ac:dyDescent="0.2">
      <c r="B66" s="39">
        <v>45334</v>
      </c>
      <c r="C66" s="32" t="s">
        <v>95</v>
      </c>
      <c r="D66" s="33" t="s">
        <v>328</v>
      </c>
      <c r="E66" s="34" t="s">
        <v>34</v>
      </c>
      <c r="F66" s="33" t="s">
        <v>552</v>
      </c>
      <c r="G66" s="40">
        <v>45334</v>
      </c>
      <c r="H66" s="51">
        <v>22000000</v>
      </c>
      <c r="I66" s="62"/>
      <c r="J66" s="63"/>
      <c r="K66" s="57"/>
      <c r="L66" s="51">
        <f t="shared" si="0"/>
        <v>22000000</v>
      </c>
      <c r="M66" s="40">
        <v>45484</v>
      </c>
      <c r="N66" s="45" t="s">
        <v>755</v>
      </c>
      <c r="O66" s="50" t="s">
        <v>45</v>
      </c>
      <c r="P66" s="64">
        <v>0.52</v>
      </c>
    </row>
    <row r="67" spans="2:16" ht="15" x14ac:dyDescent="0.2">
      <c r="B67" s="39">
        <v>45334</v>
      </c>
      <c r="C67" s="32" t="s">
        <v>96</v>
      </c>
      <c r="D67" s="33" t="s">
        <v>329</v>
      </c>
      <c r="E67" s="34" t="s">
        <v>519</v>
      </c>
      <c r="F67" s="33" t="s">
        <v>553</v>
      </c>
      <c r="G67" s="40">
        <v>45336</v>
      </c>
      <c r="H67" s="51">
        <v>15300000</v>
      </c>
      <c r="I67" s="62"/>
      <c r="J67" s="63"/>
      <c r="K67" s="57"/>
      <c r="L67" s="51">
        <f t="shared" si="0"/>
        <v>15300000</v>
      </c>
      <c r="M67" s="40">
        <v>45486</v>
      </c>
      <c r="N67" s="45" t="s">
        <v>756</v>
      </c>
      <c r="O67" s="50" t="s">
        <v>45</v>
      </c>
      <c r="P67" s="64">
        <v>0.50666666666666671</v>
      </c>
    </row>
    <row r="68" spans="2:16" ht="15" x14ac:dyDescent="0.2">
      <c r="B68" s="39">
        <v>45334</v>
      </c>
      <c r="C68" s="32" t="s">
        <v>97</v>
      </c>
      <c r="D68" s="33" t="s">
        <v>330</v>
      </c>
      <c r="E68" s="34" t="s">
        <v>34</v>
      </c>
      <c r="F68" s="33" t="s">
        <v>554</v>
      </c>
      <c r="G68" s="40">
        <v>45338</v>
      </c>
      <c r="H68" s="51">
        <v>35432516</v>
      </c>
      <c r="I68" s="62"/>
      <c r="J68" s="63"/>
      <c r="K68" s="57"/>
      <c r="L68" s="51">
        <f t="shared" si="0"/>
        <v>35432516</v>
      </c>
      <c r="M68" s="40">
        <v>45458</v>
      </c>
      <c r="N68" s="45" t="s">
        <v>757</v>
      </c>
      <c r="O68" s="50" t="s">
        <v>45</v>
      </c>
      <c r="P68" s="64">
        <v>0.6166666666666667</v>
      </c>
    </row>
    <row r="69" spans="2:16" ht="15" x14ac:dyDescent="0.2">
      <c r="B69" s="39">
        <v>45334</v>
      </c>
      <c r="C69" s="32" t="s">
        <v>98</v>
      </c>
      <c r="D69" s="33" t="s">
        <v>331</v>
      </c>
      <c r="E69" s="34" t="s">
        <v>34</v>
      </c>
      <c r="F69" s="33" t="s">
        <v>555</v>
      </c>
      <c r="G69" s="40">
        <v>45336</v>
      </c>
      <c r="H69" s="51">
        <v>32000000</v>
      </c>
      <c r="I69" s="62"/>
      <c r="J69" s="63"/>
      <c r="K69" s="57"/>
      <c r="L69" s="51">
        <f t="shared" si="0"/>
        <v>32000000</v>
      </c>
      <c r="M69" s="40">
        <v>45486</v>
      </c>
      <c r="N69" s="45" t="s">
        <v>758</v>
      </c>
      <c r="O69" s="50" t="s">
        <v>45</v>
      </c>
      <c r="P69" s="64">
        <v>0.50666666666666671</v>
      </c>
    </row>
    <row r="70" spans="2:16" ht="15" x14ac:dyDescent="0.2">
      <c r="B70" s="39">
        <v>45334</v>
      </c>
      <c r="C70" s="32" t="s">
        <v>99</v>
      </c>
      <c r="D70" s="33" t="s">
        <v>332</v>
      </c>
      <c r="E70" s="34" t="s">
        <v>34</v>
      </c>
      <c r="F70" s="33" t="s">
        <v>556</v>
      </c>
      <c r="G70" s="40">
        <v>45336</v>
      </c>
      <c r="H70" s="51">
        <v>32000000</v>
      </c>
      <c r="I70" s="62"/>
      <c r="J70" s="63"/>
      <c r="K70" s="57"/>
      <c r="L70" s="51">
        <f t="shared" si="0"/>
        <v>32000000</v>
      </c>
      <c r="M70" s="40">
        <v>45486</v>
      </c>
      <c r="N70" s="45" t="s">
        <v>759</v>
      </c>
      <c r="O70" s="50" t="s">
        <v>45</v>
      </c>
      <c r="P70" s="64">
        <v>0.50666666666666671</v>
      </c>
    </row>
    <row r="71" spans="2:16" ht="15" x14ac:dyDescent="0.2">
      <c r="B71" s="39">
        <v>45334</v>
      </c>
      <c r="C71" s="32" t="s">
        <v>100</v>
      </c>
      <c r="D71" s="33" t="s">
        <v>333</v>
      </c>
      <c r="E71" s="34" t="s">
        <v>34</v>
      </c>
      <c r="F71" s="33" t="s">
        <v>557</v>
      </c>
      <c r="G71" s="40">
        <v>45336</v>
      </c>
      <c r="H71" s="51">
        <v>16800000</v>
      </c>
      <c r="I71" s="62"/>
      <c r="J71" s="63"/>
      <c r="K71" s="57"/>
      <c r="L71" s="51">
        <f t="shared" si="0"/>
        <v>16800000</v>
      </c>
      <c r="M71" s="40">
        <v>45425</v>
      </c>
      <c r="N71" s="45" t="s">
        <v>760</v>
      </c>
      <c r="O71" s="50" t="s">
        <v>45</v>
      </c>
      <c r="P71" s="64">
        <v>0.8539325842696629</v>
      </c>
    </row>
    <row r="72" spans="2:16" ht="15" x14ac:dyDescent="0.2">
      <c r="B72" s="39">
        <v>45334</v>
      </c>
      <c r="C72" s="32" t="s">
        <v>101</v>
      </c>
      <c r="D72" s="33" t="s">
        <v>334</v>
      </c>
      <c r="E72" s="34" t="s">
        <v>519</v>
      </c>
      <c r="F72" s="33" t="s">
        <v>558</v>
      </c>
      <c r="G72" s="40">
        <v>45335</v>
      </c>
      <c r="H72" s="51">
        <v>22000000</v>
      </c>
      <c r="I72" s="62"/>
      <c r="J72" s="63"/>
      <c r="K72" s="57"/>
      <c r="L72" s="51">
        <f t="shared" si="0"/>
        <v>22000000</v>
      </c>
      <c r="M72" s="40">
        <v>45485</v>
      </c>
      <c r="N72" s="45" t="s">
        <v>761</v>
      </c>
      <c r="O72" s="50" t="s">
        <v>45</v>
      </c>
      <c r="P72" s="64">
        <v>0.51333333333333331</v>
      </c>
    </row>
    <row r="73" spans="2:16" ht="15" x14ac:dyDescent="0.2">
      <c r="B73" s="39">
        <v>45334</v>
      </c>
      <c r="C73" s="32" t="s">
        <v>102</v>
      </c>
      <c r="D73" s="33" t="s">
        <v>335</v>
      </c>
      <c r="E73" s="34" t="s">
        <v>519</v>
      </c>
      <c r="F73" s="33" t="s">
        <v>559</v>
      </c>
      <c r="G73" s="40">
        <v>45336</v>
      </c>
      <c r="H73" s="51">
        <v>14315000</v>
      </c>
      <c r="I73" s="62"/>
      <c r="J73" s="63"/>
      <c r="K73" s="57"/>
      <c r="L73" s="51">
        <f t="shared" si="0"/>
        <v>14315000</v>
      </c>
      <c r="M73" s="40">
        <v>45486</v>
      </c>
      <c r="N73" s="45" t="s">
        <v>762</v>
      </c>
      <c r="O73" s="50" t="s">
        <v>45</v>
      </c>
      <c r="P73" s="64">
        <v>0.50666666666666671</v>
      </c>
    </row>
    <row r="74" spans="2:16" ht="15" x14ac:dyDescent="0.2">
      <c r="B74" s="39">
        <v>45334</v>
      </c>
      <c r="C74" s="32" t="s">
        <v>103</v>
      </c>
      <c r="D74" s="33" t="s">
        <v>336</v>
      </c>
      <c r="E74" s="34" t="s">
        <v>519</v>
      </c>
      <c r="F74" s="33" t="s">
        <v>560</v>
      </c>
      <c r="G74" s="40">
        <v>45335</v>
      </c>
      <c r="H74" s="51">
        <v>17500000</v>
      </c>
      <c r="I74" s="62"/>
      <c r="J74" s="63"/>
      <c r="K74" s="57"/>
      <c r="L74" s="51">
        <f t="shared" si="0"/>
        <v>17500000</v>
      </c>
      <c r="M74" s="40">
        <v>45485</v>
      </c>
      <c r="N74" s="45" t="s">
        <v>763</v>
      </c>
      <c r="O74" s="50" t="s">
        <v>45</v>
      </c>
      <c r="P74" s="64">
        <v>0.51333333333333331</v>
      </c>
    </row>
    <row r="75" spans="2:16" ht="15" x14ac:dyDescent="0.2">
      <c r="B75" s="39">
        <v>45334</v>
      </c>
      <c r="C75" s="32" t="s">
        <v>104</v>
      </c>
      <c r="D75" s="33" t="s">
        <v>337</v>
      </c>
      <c r="E75" s="34" t="s">
        <v>519</v>
      </c>
      <c r="F75" s="33" t="s">
        <v>560</v>
      </c>
      <c r="G75" s="40">
        <v>45335</v>
      </c>
      <c r="H75" s="51">
        <v>17500000</v>
      </c>
      <c r="I75" s="62"/>
      <c r="J75" s="63"/>
      <c r="K75" s="57"/>
      <c r="L75" s="51">
        <f t="shared" si="0"/>
        <v>17500000</v>
      </c>
      <c r="M75" s="40">
        <v>45485</v>
      </c>
      <c r="N75" s="45" t="s">
        <v>764</v>
      </c>
      <c r="O75" s="50" t="s">
        <v>45</v>
      </c>
      <c r="P75" s="64">
        <v>0.51333333333333331</v>
      </c>
    </row>
    <row r="76" spans="2:16" ht="15" x14ac:dyDescent="0.2">
      <c r="B76" s="39">
        <v>45334</v>
      </c>
      <c r="C76" s="32" t="s">
        <v>105</v>
      </c>
      <c r="D76" s="33" t="s">
        <v>338</v>
      </c>
      <c r="E76" s="34" t="s">
        <v>519</v>
      </c>
      <c r="F76" s="33" t="s">
        <v>560</v>
      </c>
      <c r="G76" s="40">
        <v>45335</v>
      </c>
      <c r="H76" s="51">
        <v>17500000</v>
      </c>
      <c r="I76" s="62"/>
      <c r="J76" s="63"/>
      <c r="K76" s="57"/>
      <c r="L76" s="51">
        <f t="shared" si="0"/>
        <v>17500000</v>
      </c>
      <c r="M76" s="40">
        <v>45485</v>
      </c>
      <c r="N76" s="45" t="s">
        <v>765</v>
      </c>
      <c r="O76" s="50" t="s">
        <v>45</v>
      </c>
      <c r="P76" s="64">
        <v>0.51333333333333331</v>
      </c>
    </row>
    <row r="77" spans="2:16" ht="15" x14ac:dyDescent="0.2">
      <c r="B77" s="39">
        <v>45334</v>
      </c>
      <c r="C77" s="32" t="s">
        <v>106</v>
      </c>
      <c r="D77" s="33" t="s">
        <v>339</v>
      </c>
      <c r="E77" s="34" t="s">
        <v>519</v>
      </c>
      <c r="F77" s="33" t="s">
        <v>560</v>
      </c>
      <c r="G77" s="40">
        <v>45335</v>
      </c>
      <c r="H77" s="51">
        <v>17500000</v>
      </c>
      <c r="I77" s="62"/>
      <c r="J77" s="63"/>
      <c r="K77" s="57"/>
      <c r="L77" s="51">
        <f t="shared" ref="L77:L140" si="4">H77+J77-K77</f>
        <v>17500000</v>
      </c>
      <c r="M77" s="40">
        <v>45485</v>
      </c>
      <c r="N77" s="45" t="s">
        <v>766</v>
      </c>
      <c r="O77" s="50" t="s">
        <v>45</v>
      </c>
      <c r="P77" s="64">
        <v>0.51333333333333331</v>
      </c>
    </row>
    <row r="78" spans="2:16" ht="15" x14ac:dyDescent="0.2">
      <c r="B78" s="39">
        <v>45334</v>
      </c>
      <c r="C78" s="32" t="s">
        <v>107</v>
      </c>
      <c r="D78" s="33" t="s">
        <v>340</v>
      </c>
      <c r="E78" s="34" t="s">
        <v>519</v>
      </c>
      <c r="F78" s="33" t="s">
        <v>560</v>
      </c>
      <c r="G78" s="40">
        <v>45335</v>
      </c>
      <c r="H78" s="51">
        <v>17500000</v>
      </c>
      <c r="I78" s="62"/>
      <c r="J78" s="63"/>
      <c r="K78" s="57"/>
      <c r="L78" s="51">
        <f t="shared" si="4"/>
        <v>17500000</v>
      </c>
      <c r="M78" s="40">
        <v>45485</v>
      </c>
      <c r="N78" s="45" t="s">
        <v>767</v>
      </c>
      <c r="O78" s="50" t="s">
        <v>45</v>
      </c>
      <c r="P78" s="64">
        <v>0.51333333333333331</v>
      </c>
    </row>
    <row r="79" spans="2:16" ht="15" x14ac:dyDescent="0.2">
      <c r="B79" s="39">
        <v>45335</v>
      </c>
      <c r="C79" s="32" t="s">
        <v>108</v>
      </c>
      <c r="D79" s="33" t="s">
        <v>341</v>
      </c>
      <c r="E79" s="34" t="s">
        <v>519</v>
      </c>
      <c r="F79" s="33" t="s">
        <v>560</v>
      </c>
      <c r="G79" s="40">
        <v>45335</v>
      </c>
      <c r="H79" s="51">
        <v>17500000</v>
      </c>
      <c r="I79" s="62"/>
      <c r="J79" s="63"/>
      <c r="K79" s="42"/>
      <c r="L79" s="51">
        <f t="shared" si="4"/>
        <v>17500000</v>
      </c>
      <c r="M79" s="40">
        <v>45485</v>
      </c>
      <c r="N79" s="45" t="s">
        <v>768</v>
      </c>
      <c r="O79" s="50" t="s">
        <v>45</v>
      </c>
      <c r="P79" s="64">
        <v>0.51333333333333331</v>
      </c>
    </row>
    <row r="80" spans="2:16" ht="15" x14ac:dyDescent="0.2">
      <c r="B80" s="39">
        <v>45334</v>
      </c>
      <c r="C80" s="32" t="s">
        <v>109</v>
      </c>
      <c r="D80" s="33" t="s">
        <v>342</v>
      </c>
      <c r="E80" s="34" t="s">
        <v>519</v>
      </c>
      <c r="F80" s="33" t="s">
        <v>560</v>
      </c>
      <c r="G80" s="40">
        <v>45335</v>
      </c>
      <c r="H80" s="51">
        <v>17500000</v>
      </c>
      <c r="I80" s="62"/>
      <c r="J80" s="63"/>
      <c r="K80" s="57"/>
      <c r="L80" s="51">
        <f t="shared" si="4"/>
        <v>17500000</v>
      </c>
      <c r="M80" s="40">
        <v>45485</v>
      </c>
      <c r="N80" s="45" t="s">
        <v>769</v>
      </c>
      <c r="O80" s="50" t="s">
        <v>45</v>
      </c>
      <c r="P80" s="64">
        <v>0.51333333333333331</v>
      </c>
    </row>
    <row r="81" spans="2:16" ht="15" x14ac:dyDescent="0.2">
      <c r="B81" s="39">
        <v>45334</v>
      </c>
      <c r="C81" s="32" t="s">
        <v>110</v>
      </c>
      <c r="D81" s="33" t="s">
        <v>343</v>
      </c>
      <c r="E81" s="34" t="s">
        <v>519</v>
      </c>
      <c r="F81" s="33" t="s">
        <v>560</v>
      </c>
      <c r="G81" s="40">
        <v>45335</v>
      </c>
      <c r="H81" s="51">
        <v>17500000</v>
      </c>
      <c r="I81" s="62"/>
      <c r="J81" s="63"/>
      <c r="K81" s="57"/>
      <c r="L81" s="51">
        <f t="shared" si="4"/>
        <v>17500000</v>
      </c>
      <c r="M81" s="40">
        <v>45485</v>
      </c>
      <c r="N81" s="45" t="s">
        <v>770</v>
      </c>
      <c r="O81" s="50" t="s">
        <v>45</v>
      </c>
      <c r="P81" s="64">
        <v>0.51333333333333331</v>
      </c>
    </row>
    <row r="82" spans="2:16" ht="15" x14ac:dyDescent="0.2">
      <c r="B82" s="39">
        <v>45334</v>
      </c>
      <c r="C82" s="32" t="s">
        <v>111</v>
      </c>
      <c r="D82" s="33" t="s">
        <v>344</v>
      </c>
      <c r="E82" s="34" t="s">
        <v>519</v>
      </c>
      <c r="F82" s="33" t="s">
        <v>560</v>
      </c>
      <c r="G82" s="40">
        <v>45335</v>
      </c>
      <c r="H82" s="51">
        <v>17500000</v>
      </c>
      <c r="I82" s="62"/>
      <c r="J82" s="63"/>
      <c r="K82" s="57"/>
      <c r="L82" s="51">
        <f t="shared" si="4"/>
        <v>17500000</v>
      </c>
      <c r="M82" s="40">
        <v>45485</v>
      </c>
      <c r="N82" s="45" t="s">
        <v>771</v>
      </c>
      <c r="O82" s="50" t="s">
        <v>45</v>
      </c>
      <c r="P82" s="64">
        <v>0.51333333333333331</v>
      </c>
    </row>
    <row r="83" spans="2:16" ht="15" x14ac:dyDescent="0.2">
      <c r="B83" s="39">
        <v>45335</v>
      </c>
      <c r="C83" s="32" t="s">
        <v>112</v>
      </c>
      <c r="D83" s="33" t="s">
        <v>345</v>
      </c>
      <c r="E83" s="34" t="s">
        <v>519</v>
      </c>
      <c r="F83" s="33" t="s">
        <v>560</v>
      </c>
      <c r="G83" s="40">
        <v>45335</v>
      </c>
      <c r="H83" s="51">
        <v>17500000</v>
      </c>
      <c r="I83" s="62"/>
      <c r="J83" s="63"/>
      <c r="K83" s="57"/>
      <c r="L83" s="51">
        <f t="shared" si="4"/>
        <v>17500000</v>
      </c>
      <c r="M83" s="40">
        <v>45485</v>
      </c>
      <c r="N83" s="45" t="s">
        <v>772</v>
      </c>
      <c r="O83" s="50" t="s">
        <v>45</v>
      </c>
      <c r="P83" s="64">
        <v>0.51333333333333331</v>
      </c>
    </row>
    <row r="84" spans="2:16" ht="15" x14ac:dyDescent="0.2">
      <c r="B84" s="39">
        <v>45334</v>
      </c>
      <c r="C84" s="32" t="s">
        <v>113</v>
      </c>
      <c r="D84" s="33" t="s">
        <v>346</v>
      </c>
      <c r="E84" s="34" t="s">
        <v>519</v>
      </c>
      <c r="F84" s="33" t="s">
        <v>560</v>
      </c>
      <c r="G84" s="40">
        <v>45342</v>
      </c>
      <c r="H84" s="51">
        <v>17500000</v>
      </c>
      <c r="I84" s="62"/>
      <c r="J84" s="63"/>
      <c r="K84" s="57"/>
      <c r="L84" s="51">
        <f t="shared" si="4"/>
        <v>17500000</v>
      </c>
      <c r="M84" s="40">
        <v>45492</v>
      </c>
      <c r="N84" s="45" t="s">
        <v>773</v>
      </c>
      <c r="O84" s="50" t="s">
        <v>45</v>
      </c>
      <c r="P84" s="64">
        <v>0.46666666666666667</v>
      </c>
    </row>
    <row r="85" spans="2:16" ht="15" x14ac:dyDescent="0.2">
      <c r="B85" s="39">
        <v>45335</v>
      </c>
      <c r="C85" s="32" t="s">
        <v>114</v>
      </c>
      <c r="D85" s="33" t="s">
        <v>347</v>
      </c>
      <c r="E85" s="34" t="s">
        <v>34</v>
      </c>
      <c r="F85" s="33" t="s">
        <v>561</v>
      </c>
      <c r="G85" s="40">
        <v>45343</v>
      </c>
      <c r="H85" s="51">
        <v>26500000</v>
      </c>
      <c r="I85" s="62"/>
      <c r="J85" s="63"/>
      <c r="K85" s="57"/>
      <c r="L85" s="51">
        <f t="shared" si="4"/>
        <v>26500000</v>
      </c>
      <c r="M85" s="40">
        <v>45493</v>
      </c>
      <c r="N85" s="45" t="s">
        <v>774</v>
      </c>
      <c r="O85" s="50" t="s">
        <v>45</v>
      </c>
      <c r="P85" s="64">
        <v>0.46</v>
      </c>
    </row>
    <row r="86" spans="2:16" ht="15" x14ac:dyDescent="0.2">
      <c r="B86" s="39">
        <v>45337</v>
      </c>
      <c r="C86" s="32" t="s">
        <v>115</v>
      </c>
      <c r="D86" s="33" t="s">
        <v>348</v>
      </c>
      <c r="E86" s="34" t="s">
        <v>34</v>
      </c>
      <c r="F86" s="33" t="s">
        <v>562</v>
      </c>
      <c r="G86" s="40">
        <v>45338</v>
      </c>
      <c r="H86" s="51">
        <v>24771500</v>
      </c>
      <c r="I86" s="62"/>
      <c r="J86" s="63"/>
      <c r="K86" s="42"/>
      <c r="L86" s="51">
        <f t="shared" si="4"/>
        <v>24771500</v>
      </c>
      <c r="M86" s="40">
        <v>45361</v>
      </c>
      <c r="N86" s="45" t="s">
        <v>775</v>
      </c>
      <c r="O86" s="50" t="s">
        <v>45</v>
      </c>
      <c r="P86" s="64">
        <v>3.2173913043478262</v>
      </c>
    </row>
    <row r="87" spans="2:16" ht="15" x14ac:dyDescent="0.2">
      <c r="B87" s="39">
        <v>45335</v>
      </c>
      <c r="C87" s="32" t="s">
        <v>116</v>
      </c>
      <c r="D87" s="33" t="s">
        <v>349</v>
      </c>
      <c r="E87" s="34" t="s">
        <v>34</v>
      </c>
      <c r="F87" s="33" t="s">
        <v>563</v>
      </c>
      <c r="G87" s="40">
        <v>45341</v>
      </c>
      <c r="H87" s="51">
        <v>38530085</v>
      </c>
      <c r="I87" s="62"/>
      <c r="J87" s="63"/>
      <c r="K87" s="57"/>
      <c r="L87" s="51">
        <f t="shared" si="4"/>
        <v>38530085</v>
      </c>
      <c r="M87" s="40">
        <v>45491</v>
      </c>
      <c r="N87" s="45" t="s">
        <v>776</v>
      </c>
      <c r="O87" s="50" t="s">
        <v>45</v>
      </c>
      <c r="P87" s="64">
        <v>0.47333333333333333</v>
      </c>
    </row>
    <row r="88" spans="2:16" x14ac:dyDescent="0.2">
      <c r="B88" s="39">
        <v>45336</v>
      </c>
      <c r="C88" s="32" t="s">
        <v>117</v>
      </c>
      <c r="D88" s="33" t="s">
        <v>350</v>
      </c>
      <c r="E88" s="34" t="s">
        <v>34</v>
      </c>
      <c r="F88" s="33" t="s">
        <v>564</v>
      </c>
      <c r="G88" s="40">
        <v>45338</v>
      </c>
      <c r="H88" s="51">
        <v>27037500</v>
      </c>
      <c r="I88" s="62"/>
      <c r="J88" s="63"/>
      <c r="K88" s="57"/>
      <c r="L88" s="51">
        <f t="shared" si="4"/>
        <v>27037500</v>
      </c>
      <c r="M88" s="40">
        <v>45442</v>
      </c>
      <c r="N88" s="43" t="s">
        <v>777</v>
      </c>
      <c r="O88" s="50" t="s">
        <v>45</v>
      </c>
      <c r="P88" s="64">
        <v>0.71153846153846156</v>
      </c>
    </row>
    <row r="89" spans="2:16" ht="15" x14ac:dyDescent="0.2">
      <c r="B89" s="39">
        <v>45335</v>
      </c>
      <c r="C89" s="32" t="s">
        <v>118</v>
      </c>
      <c r="D89" s="33" t="s">
        <v>351</v>
      </c>
      <c r="E89" s="34" t="s">
        <v>34</v>
      </c>
      <c r="F89" s="33" t="s">
        <v>565</v>
      </c>
      <c r="G89" s="40">
        <v>45338</v>
      </c>
      <c r="H89" s="51">
        <v>36050000</v>
      </c>
      <c r="I89" s="62"/>
      <c r="J89" s="63"/>
      <c r="K89" s="57"/>
      <c r="L89" s="51">
        <f t="shared" si="4"/>
        <v>36050000</v>
      </c>
      <c r="M89" s="40">
        <v>45478</v>
      </c>
      <c r="N89" s="45" t="s">
        <v>778</v>
      </c>
      <c r="O89" s="50" t="s">
        <v>45</v>
      </c>
      <c r="P89" s="64">
        <v>0.52857142857142858</v>
      </c>
    </row>
    <row r="90" spans="2:16" ht="15" x14ac:dyDescent="0.2">
      <c r="B90" s="39">
        <v>45336</v>
      </c>
      <c r="C90" s="32" t="s">
        <v>119</v>
      </c>
      <c r="D90" s="33" t="s">
        <v>352</v>
      </c>
      <c r="E90" s="34" t="s">
        <v>34</v>
      </c>
      <c r="F90" s="33" t="s">
        <v>566</v>
      </c>
      <c r="G90" s="40">
        <v>45338</v>
      </c>
      <c r="H90" s="51">
        <v>43260000</v>
      </c>
      <c r="I90" s="62"/>
      <c r="J90" s="63"/>
      <c r="K90" s="57"/>
      <c r="L90" s="51">
        <f t="shared" si="4"/>
        <v>43260000</v>
      </c>
      <c r="M90" s="40">
        <v>45478</v>
      </c>
      <c r="N90" s="45" t="s">
        <v>779</v>
      </c>
      <c r="O90" s="50" t="s">
        <v>45</v>
      </c>
      <c r="P90" s="64">
        <v>0.52857142857142858</v>
      </c>
    </row>
    <row r="91" spans="2:16" ht="15" x14ac:dyDescent="0.2">
      <c r="B91" s="39">
        <v>45335</v>
      </c>
      <c r="C91" s="32" t="s">
        <v>120</v>
      </c>
      <c r="D91" s="33" t="s">
        <v>353</v>
      </c>
      <c r="E91" s="34" t="s">
        <v>34</v>
      </c>
      <c r="F91" s="33" t="s">
        <v>567</v>
      </c>
      <c r="G91" s="40">
        <v>45336</v>
      </c>
      <c r="H91" s="51">
        <v>83206667</v>
      </c>
      <c r="I91" s="62"/>
      <c r="J91" s="63"/>
      <c r="K91" s="57"/>
      <c r="L91" s="51">
        <f t="shared" si="4"/>
        <v>83206667</v>
      </c>
      <c r="M91" s="40">
        <v>45476</v>
      </c>
      <c r="N91" s="45" t="s">
        <v>780</v>
      </c>
      <c r="O91" s="50" t="s">
        <v>45</v>
      </c>
      <c r="P91" s="64">
        <v>0.54285714285714282</v>
      </c>
    </row>
    <row r="92" spans="2:16" ht="15" x14ac:dyDescent="0.2">
      <c r="B92" s="39">
        <v>45335</v>
      </c>
      <c r="C92" s="32" t="s">
        <v>121</v>
      </c>
      <c r="D92" s="33" t="s">
        <v>354</v>
      </c>
      <c r="E92" s="34" t="s">
        <v>34</v>
      </c>
      <c r="F92" s="33" t="s">
        <v>568</v>
      </c>
      <c r="G92" s="40">
        <v>45337</v>
      </c>
      <c r="H92" s="51">
        <v>65333333</v>
      </c>
      <c r="I92" s="62"/>
      <c r="J92" s="63"/>
      <c r="K92" s="57"/>
      <c r="L92" s="51">
        <f t="shared" si="4"/>
        <v>65333333</v>
      </c>
      <c r="M92" s="40">
        <v>45477</v>
      </c>
      <c r="N92" s="45" t="s">
        <v>781</v>
      </c>
      <c r="O92" s="50" t="s">
        <v>45</v>
      </c>
      <c r="P92" s="64">
        <v>0.5357142857142857</v>
      </c>
    </row>
    <row r="93" spans="2:16" ht="15" x14ac:dyDescent="0.2">
      <c r="B93" s="39">
        <v>45335</v>
      </c>
      <c r="C93" s="32" t="s">
        <v>122</v>
      </c>
      <c r="D93" s="33" t="s">
        <v>355</v>
      </c>
      <c r="E93" s="34" t="s">
        <v>34</v>
      </c>
      <c r="F93" s="33" t="s">
        <v>569</v>
      </c>
      <c r="G93" s="40">
        <v>45337</v>
      </c>
      <c r="H93" s="51">
        <v>39666667</v>
      </c>
      <c r="I93" s="62"/>
      <c r="J93" s="63"/>
      <c r="K93" s="57"/>
      <c r="L93" s="51">
        <f t="shared" si="4"/>
        <v>39666667</v>
      </c>
      <c r="M93" s="40">
        <v>45477</v>
      </c>
      <c r="N93" s="45" t="s">
        <v>782</v>
      </c>
      <c r="O93" s="50" t="s">
        <v>45</v>
      </c>
      <c r="P93" s="64">
        <v>0.5357142857142857</v>
      </c>
    </row>
    <row r="94" spans="2:16" ht="15" x14ac:dyDescent="0.2">
      <c r="B94" s="39">
        <v>45335</v>
      </c>
      <c r="C94" s="32" t="s">
        <v>123</v>
      </c>
      <c r="D94" s="33" t="s">
        <v>356</v>
      </c>
      <c r="E94" s="34" t="s">
        <v>34</v>
      </c>
      <c r="F94" s="33" t="s">
        <v>570</v>
      </c>
      <c r="G94" s="40">
        <v>45338</v>
      </c>
      <c r="H94" s="51">
        <v>36050000</v>
      </c>
      <c r="I94" s="62"/>
      <c r="J94" s="63"/>
      <c r="K94" s="57"/>
      <c r="L94" s="51">
        <f t="shared" si="4"/>
        <v>36050000</v>
      </c>
      <c r="M94" s="40">
        <v>45478</v>
      </c>
      <c r="N94" s="45" t="s">
        <v>783</v>
      </c>
      <c r="O94" s="50" t="s">
        <v>45</v>
      </c>
      <c r="P94" s="64">
        <v>0.52857142857142858</v>
      </c>
    </row>
    <row r="95" spans="2:16" ht="15" x14ac:dyDescent="0.2">
      <c r="B95" s="39">
        <v>45335</v>
      </c>
      <c r="C95" s="32" t="s">
        <v>124</v>
      </c>
      <c r="D95" s="33" t="s">
        <v>357</v>
      </c>
      <c r="E95" s="34" t="s">
        <v>34</v>
      </c>
      <c r="F95" s="33" t="s">
        <v>571</v>
      </c>
      <c r="G95" s="40">
        <v>45338</v>
      </c>
      <c r="H95" s="51">
        <v>25666667</v>
      </c>
      <c r="I95" s="62"/>
      <c r="J95" s="63"/>
      <c r="K95" s="57"/>
      <c r="L95" s="51">
        <f t="shared" si="4"/>
        <v>25666667</v>
      </c>
      <c r="M95" s="40">
        <v>45478</v>
      </c>
      <c r="N95" s="45" t="s">
        <v>784</v>
      </c>
      <c r="O95" s="50" t="s">
        <v>45</v>
      </c>
      <c r="P95" s="64">
        <v>0.52857142857142858</v>
      </c>
    </row>
    <row r="96" spans="2:16" ht="15" x14ac:dyDescent="0.2">
      <c r="B96" s="39">
        <v>45335</v>
      </c>
      <c r="C96" s="32" t="s">
        <v>125</v>
      </c>
      <c r="D96" s="33" t="s">
        <v>358</v>
      </c>
      <c r="E96" s="34" t="s">
        <v>34</v>
      </c>
      <c r="F96" s="33" t="s">
        <v>572</v>
      </c>
      <c r="G96" s="40">
        <v>45336</v>
      </c>
      <c r="H96" s="51">
        <v>33500000</v>
      </c>
      <c r="I96" s="62"/>
      <c r="J96" s="63"/>
      <c r="K96" s="57"/>
      <c r="L96" s="51">
        <f t="shared" si="4"/>
        <v>33500000</v>
      </c>
      <c r="M96" s="40">
        <v>45486</v>
      </c>
      <c r="N96" s="45" t="s">
        <v>785</v>
      </c>
      <c r="O96" s="50" t="s">
        <v>45</v>
      </c>
      <c r="P96" s="64">
        <v>0.50666666666666671</v>
      </c>
    </row>
    <row r="97" spans="2:16" ht="15" x14ac:dyDescent="0.2">
      <c r="B97" s="39">
        <v>45336</v>
      </c>
      <c r="C97" s="32" t="s">
        <v>126</v>
      </c>
      <c r="D97" s="33" t="s">
        <v>359</v>
      </c>
      <c r="E97" s="34" t="s">
        <v>34</v>
      </c>
      <c r="F97" s="33" t="s">
        <v>573</v>
      </c>
      <c r="G97" s="40">
        <v>45338</v>
      </c>
      <c r="H97" s="51">
        <v>64890000</v>
      </c>
      <c r="I97" s="62"/>
      <c r="J97" s="63"/>
      <c r="K97" s="57"/>
      <c r="L97" s="51">
        <f t="shared" si="4"/>
        <v>64890000</v>
      </c>
      <c r="M97" s="40">
        <v>45473</v>
      </c>
      <c r="N97" s="45" t="s">
        <v>786</v>
      </c>
      <c r="O97" s="50" t="s">
        <v>45</v>
      </c>
      <c r="P97" s="64">
        <v>0.54814814814814816</v>
      </c>
    </row>
    <row r="98" spans="2:16" ht="15" x14ac:dyDescent="0.2">
      <c r="B98" s="39">
        <v>45336</v>
      </c>
      <c r="C98" s="32" t="s">
        <v>127</v>
      </c>
      <c r="D98" s="33" t="s">
        <v>360</v>
      </c>
      <c r="E98" s="34" t="s">
        <v>34</v>
      </c>
      <c r="F98" s="33" t="s">
        <v>574</v>
      </c>
      <c r="G98" s="40">
        <v>45338</v>
      </c>
      <c r="H98" s="51">
        <v>45600000</v>
      </c>
      <c r="I98" s="62"/>
      <c r="J98" s="63"/>
      <c r="K98" s="57"/>
      <c r="L98" s="51">
        <f t="shared" si="4"/>
        <v>45600000</v>
      </c>
      <c r="M98" s="40">
        <v>45482</v>
      </c>
      <c r="N98" s="45" t="s">
        <v>787</v>
      </c>
      <c r="O98" s="50" t="s">
        <v>45</v>
      </c>
      <c r="P98" s="64">
        <v>0.51388888888888884</v>
      </c>
    </row>
    <row r="99" spans="2:16" ht="15" x14ac:dyDescent="0.2">
      <c r="B99" s="39">
        <v>45336</v>
      </c>
      <c r="C99" s="32" t="s">
        <v>128</v>
      </c>
      <c r="D99" s="33" t="s">
        <v>361</v>
      </c>
      <c r="E99" s="34" t="s">
        <v>34</v>
      </c>
      <c r="F99" s="33" t="s">
        <v>575</v>
      </c>
      <c r="G99" s="40">
        <v>45338</v>
      </c>
      <c r="H99" s="51">
        <v>45283333</v>
      </c>
      <c r="I99" s="62"/>
      <c r="J99" s="63"/>
      <c r="K99" s="57"/>
      <c r="L99" s="51">
        <f t="shared" si="4"/>
        <v>45283333</v>
      </c>
      <c r="M99" s="40">
        <v>45481</v>
      </c>
      <c r="N99" s="45" t="s">
        <v>788</v>
      </c>
      <c r="O99" s="50" t="s">
        <v>45</v>
      </c>
      <c r="P99" s="64">
        <v>0.5174825174825175</v>
      </c>
    </row>
    <row r="100" spans="2:16" ht="15" x14ac:dyDescent="0.2">
      <c r="B100" s="39">
        <v>45336</v>
      </c>
      <c r="C100" s="32" t="s">
        <v>129</v>
      </c>
      <c r="D100" s="33" t="s">
        <v>362</v>
      </c>
      <c r="E100" s="34" t="s">
        <v>34</v>
      </c>
      <c r="F100" s="33" t="s">
        <v>576</v>
      </c>
      <c r="G100" s="40">
        <v>45338</v>
      </c>
      <c r="H100" s="51">
        <v>40516667</v>
      </c>
      <c r="I100" s="62"/>
      <c r="J100" s="63"/>
      <c r="K100" s="42"/>
      <c r="L100" s="51">
        <f t="shared" si="4"/>
        <v>40516667</v>
      </c>
      <c r="M100" s="40">
        <v>45481</v>
      </c>
      <c r="N100" s="45" t="s">
        <v>789</v>
      </c>
      <c r="O100" s="50" t="s">
        <v>45</v>
      </c>
      <c r="P100" s="64">
        <v>0.5174825174825175</v>
      </c>
    </row>
    <row r="101" spans="2:16" ht="15" x14ac:dyDescent="0.2">
      <c r="B101" s="39">
        <v>45336</v>
      </c>
      <c r="C101" s="32" t="s">
        <v>130</v>
      </c>
      <c r="D101" s="33" t="s">
        <v>363</v>
      </c>
      <c r="E101" s="34" t="s">
        <v>34</v>
      </c>
      <c r="F101" s="33" t="s">
        <v>577</v>
      </c>
      <c r="G101" s="40">
        <v>45338</v>
      </c>
      <c r="H101" s="51">
        <v>32413333</v>
      </c>
      <c r="I101" s="62"/>
      <c r="J101" s="63"/>
      <c r="K101" s="57"/>
      <c r="L101" s="51">
        <f t="shared" si="4"/>
        <v>32413333</v>
      </c>
      <c r="M101" s="40">
        <v>45481</v>
      </c>
      <c r="N101" s="45" t="s">
        <v>790</v>
      </c>
      <c r="O101" s="50" t="s">
        <v>45</v>
      </c>
      <c r="P101" s="64">
        <v>0.5174825174825175</v>
      </c>
    </row>
    <row r="102" spans="2:16" ht="15" x14ac:dyDescent="0.2">
      <c r="B102" s="39">
        <v>45336</v>
      </c>
      <c r="C102" s="32" t="s">
        <v>131</v>
      </c>
      <c r="D102" s="33" t="s">
        <v>364</v>
      </c>
      <c r="E102" s="34" t="s">
        <v>34</v>
      </c>
      <c r="F102" s="33" t="s">
        <v>578</v>
      </c>
      <c r="G102" s="40">
        <v>45338</v>
      </c>
      <c r="H102" s="51">
        <v>44280000</v>
      </c>
      <c r="I102" s="62"/>
      <c r="J102" s="63"/>
      <c r="K102" s="57"/>
      <c r="L102" s="51">
        <f t="shared" si="4"/>
        <v>44280000</v>
      </c>
      <c r="M102" s="40">
        <v>45473</v>
      </c>
      <c r="N102" s="45" t="s">
        <v>791</v>
      </c>
      <c r="O102" s="50" t="s">
        <v>45</v>
      </c>
      <c r="P102" s="64">
        <v>0.54814814814814816</v>
      </c>
    </row>
    <row r="103" spans="2:16" ht="15" x14ac:dyDescent="0.2">
      <c r="B103" s="39">
        <v>45336</v>
      </c>
      <c r="C103" s="32" t="s">
        <v>132</v>
      </c>
      <c r="D103" s="33" t="s">
        <v>365</v>
      </c>
      <c r="E103" s="34" t="s">
        <v>34</v>
      </c>
      <c r="F103" s="33" t="s">
        <v>579</v>
      </c>
      <c r="G103" s="40">
        <v>45338</v>
      </c>
      <c r="H103" s="51">
        <v>42000000</v>
      </c>
      <c r="I103" s="62"/>
      <c r="J103" s="63"/>
      <c r="K103" s="57"/>
      <c r="L103" s="51">
        <f t="shared" si="4"/>
        <v>42000000</v>
      </c>
      <c r="M103" s="40">
        <v>45478</v>
      </c>
      <c r="N103" s="45" t="s">
        <v>792</v>
      </c>
      <c r="O103" s="50" t="s">
        <v>45</v>
      </c>
      <c r="P103" s="64">
        <v>0.52857142857142858</v>
      </c>
    </row>
    <row r="104" spans="2:16" ht="15" x14ac:dyDescent="0.2">
      <c r="B104" s="39">
        <v>45337</v>
      </c>
      <c r="C104" s="32" t="s">
        <v>133</v>
      </c>
      <c r="D104" s="33" t="s">
        <v>366</v>
      </c>
      <c r="E104" s="34" t="s">
        <v>34</v>
      </c>
      <c r="F104" s="33" t="s">
        <v>580</v>
      </c>
      <c r="G104" s="40">
        <v>45341</v>
      </c>
      <c r="H104" s="51">
        <v>38625000</v>
      </c>
      <c r="I104" s="62"/>
      <c r="J104" s="63"/>
      <c r="K104" s="57"/>
      <c r="L104" s="51">
        <f t="shared" si="4"/>
        <v>38625000</v>
      </c>
      <c r="M104" s="40">
        <v>45491</v>
      </c>
      <c r="N104" s="45" t="s">
        <v>793</v>
      </c>
      <c r="O104" s="50" t="s">
        <v>45</v>
      </c>
      <c r="P104" s="64">
        <v>0.47333333333333333</v>
      </c>
    </row>
    <row r="105" spans="2:16" ht="15" x14ac:dyDescent="0.2">
      <c r="B105" s="39">
        <v>45336</v>
      </c>
      <c r="C105" s="32" t="s">
        <v>134</v>
      </c>
      <c r="D105" s="33" t="s">
        <v>367</v>
      </c>
      <c r="E105" s="34" t="s">
        <v>34</v>
      </c>
      <c r="F105" s="33" t="s">
        <v>581</v>
      </c>
      <c r="G105" s="40">
        <v>45338</v>
      </c>
      <c r="H105" s="51">
        <v>52065000</v>
      </c>
      <c r="I105" s="62"/>
      <c r="J105" s="63"/>
      <c r="K105" s="42"/>
      <c r="L105" s="51">
        <f t="shared" si="4"/>
        <v>52065000</v>
      </c>
      <c r="M105" s="40">
        <v>45473</v>
      </c>
      <c r="N105" s="45" t="s">
        <v>794</v>
      </c>
      <c r="O105" s="50" t="s">
        <v>45</v>
      </c>
      <c r="P105" s="64">
        <v>0.54814814814814816</v>
      </c>
    </row>
    <row r="106" spans="2:16" ht="15" x14ac:dyDescent="0.2">
      <c r="B106" s="39">
        <v>45335</v>
      </c>
      <c r="C106" s="32" t="s">
        <v>135</v>
      </c>
      <c r="D106" s="33" t="s">
        <v>368</v>
      </c>
      <c r="E106" s="34" t="s">
        <v>34</v>
      </c>
      <c r="F106" s="33" t="s">
        <v>582</v>
      </c>
      <c r="G106" s="40">
        <v>45336</v>
      </c>
      <c r="H106" s="51">
        <v>30900000</v>
      </c>
      <c r="I106" s="62"/>
      <c r="J106" s="63"/>
      <c r="K106" s="57"/>
      <c r="L106" s="51">
        <f t="shared" si="4"/>
        <v>30900000</v>
      </c>
      <c r="M106" s="40">
        <v>45486</v>
      </c>
      <c r="N106" s="45" t="s">
        <v>795</v>
      </c>
      <c r="O106" s="50" t="s">
        <v>45</v>
      </c>
      <c r="P106" s="64">
        <v>0.50666666666666671</v>
      </c>
    </row>
    <row r="107" spans="2:16" ht="15" x14ac:dyDescent="0.2">
      <c r="B107" s="39">
        <v>45335</v>
      </c>
      <c r="C107" s="32" t="s">
        <v>136</v>
      </c>
      <c r="D107" s="33" t="s">
        <v>369</v>
      </c>
      <c r="E107" s="34" t="s">
        <v>34</v>
      </c>
      <c r="F107" s="33" t="s">
        <v>583</v>
      </c>
      <c r="G107" s="40">
        <v>45336</v>
      </c>
      <c r="H107" s="51">
        <v>30900000</v>
      </c>
      <c r="I107" s="62"/>
      <c r="J107" s="63"/>
      <c r="K107" s="57"/>
      <c r="L107" s="51">
        <f t="shared" si="4"/>
        <v>30900000</v>
      </c>
      <c r="M107" s="40">
        <v>45486</v>
      </c>
      <c r="N107" s="45" t="s">
        <v>796</v>
      </c>
      <c r="O107" s="50" t="s">
        <v>45</v>
      </c>
      <c r="P107" s="64">
        <v>0.50666666666666671</v>
      </c>
    </row>
    <row r="108" spans="2:16" ht="15" x14ac:dyDescent="0.2">
      <c r="B108" s="39">
        <v>45336</v>
      </c>
      <c r="C108" s="32" t="s">
        <v>137</v>
      </c>
      <c r="D108" s="33" t="s">
        <v>370</v>
      </c>
      <c r="E108" s="34" t="s">
        <v>34</v>
      </c>
      <c r="F108" s="33" t="s">
        <v>584</v>
      </c>
      <c r="G108" s="40">
        <v>45338</v>
      </c>
      <c r="H108" s="51">
        <v>30900000</v>
      </c>
      <c r="I108" s="62"/>
      <c r="J108" s="63"/>
      <c r="K108" s="57"/>
      <c r="L108" s="51">
        <f t="shared" si="4"/>
        <v>30900000</v>
      </c>
      <c r="M108" s="40">
        <v>45458</v>
      </c>
      <c r="N108" s="45" t="s">
        <v>797</v>
      </c>
      <c r="O108" s="50" t="s">
        <v>45</v>
      </c>
      <c r="P108" s="64">
        <v>0.6166666666666667</v>
      </c>
    </row>
    <row r="109" spans="2:16" ht="15" x14ac:dyDescent="0.2">
      <c r="B109" s="39">
        <v>45337</v>
      </c>
      <c r="C109" s="32" t="s">
        <v>138</v>
      </c>
      <c r="D109" s="33" t="s">
        <v>371</v>
      </c>
      <c r="E109" s="34" t="s">
        <v>34</v>
      </c>
      <c r="F109" s="33" t="s">
        <v>585</v>
      </c>
      <c r="G109" s="40">
        <v>45338</v>
      </c>
      <c r="H109" s="51">
        <v>21630000</v>
      </c>
      <c r="I109" s="62"/>
      <c r="J109" s="63"/>
      <c r="K109" s="57"/>
      <c r="L109" s="51">
        <f t="shared" si="4"/>
        <v>21630000</v>
      </c>
      <c r="M109" s="40">
        <v>45443</v>
      </c>
      <c r="N109" s="45" t="s">
        <v>798</v>
      </c>
      <c r="O109" s="50" t="s">
        <v>45</v>
      </c>
      <c r="P109" s="64">
        <v>0.70476190476190481</v>
      </c>
    </row>
    <row r="110" spans="2:16" ht="15" x14ac:dyDescent="0.2">
      <c r="B110" s="39">
        <v>45336</v>
      </c>
      <c r="C110" s="32" t="s">
        <v>139</v>
      </c>
      <c r="D110" s="33" t="s">
        <v>372</v>
      </c>
      <c r="E110" s="34" t="s">
        <v>34</v>
      </c>
      <c r="F110" s="33" t="s">
        <v>586</v>
      </c>
      <c r="G110" s="40">
        <v>45338</v>
      </c>
      <c r="H110" s="51">
        <v>33500000</v>
      </c>
      <c r="I110" s="62"/>
      <c r="J110" s="63"/>
      <c r="K110" s="57"/>
      <c r="L110" s="51">
        <f t="shared" si="4"/>
        <v>33500000</v>
      </c>
      <c r="M110" s="40">
        <v>45488</v>
      </c>
      <c r="N110" s="45" t="s">
        <v>799</v>
      </c>
      <c r="O110" s="50" t="s">
        <v>45</v>
      </c>
      <c r="P110" s="64">
        <v>0.49333333333333335</v>
      </c>
    </row>
    <row r="111" spans="2:16" ht="15" x14ac:dyDescent="0.2">
      <c r="B111" s="39">
        <v>45336</v>
      </c>
      <c r="C111" s="32" t="s">
        <v>140</v>
      </c>
      <c r="D111" s="33" t="s">
        <v>373</v>
      </c>
      <c r="E111" s="34" t="s">
        <v>34</v>
      </c>
      <c r="F111" s="33" t="s">
        <v>587</v>
      </c>
      <c r="G111" s="40">
        <v>45338</v>
      </c>
      <c r="H111" s="51">
        <v>30000000</v>
      </c>
      <c r="I111" s="62"/>
      <c r="J111" s="63"/>
      <c r="K111" s="57"/>
      <c r="L111" s="51">
        <f t="shared" si="4"/>
        <v>30000000</v>
      </c>
      <c r="M111" s="40">
        <v>45488</v>
      </c>
      <c r="N111" s="45" t="s">
        <v>800</v>
      </c>
      <c r="O111" s="50" t="s">
        <v>45</v>
      </c>
      <c r="P111" s="64">
        <v>0.49333333333333335</v>
      </c>
    </row>
    <row r="112" spans="2:16" x14ac:dyDescent="0.2">
      <c r="B112" s="39">
        <v>45336</v>
      </c>
      <c r="C112" s="32" t="s">
        <v>141</v>
      </c>
      <c r="D112" s="33" t="s">
        <v>374</v>
      </c>
      <c r="E112" s="34" t="s">
        <v>519</v>
      </c>
      <c r="F112" s="33" t="s">
        <v>560</v>
      </c>
      <c r="G112" s="40">
        <v>45337</v>
      </c>
      <c r="H112" s="51">
        <v>15300000</v>
      </c>
      <c r="I112" s="62"/>
      <c r="J112" s="63"/>
      <c r="K112" s="57"/>
      <c r="L112" s="51">
        <f t="shared" si="4"/>
        <v>15300000</v>
      </c>
      <c r="M112" s="40">
        <v>45487</v>
      </c>
      <c r="N112" s="46" t="s">
        <v>801</v>
      </c>
      <c r="O112" s="50" t="s">
        <v>45</v>
      </c>
      <c r="P112" s="64">
        <v>0.5</v>
      </c>
    </row>
    <row r="113" spans="2:16" x14ac:dyDescent="0.2">
      <c r="B113" s="39">
        <v>45336</v>
      </c>
      <c r="C113" s="32" t="s">
        <v>142</v>
      </c>
      <c r="D113" s="33" t="s">
        <v>375</v>
      </c>
      <c r="E113" s="34" t="s">
        <v>519</v>
      </c>
      <c r="F113" s="33" t="s">
        <v>560</v>
      </c>
      <c r="G113" s="40">
        <v>45338</v>
      </c>
      <c r="H113" s="51">
        <v>15300000</v>
      </c>
      <c r="I113" s="62"/>
      <c r="J113" s="63"/>
      <c r="K113" s="57"/>
      <c r="L113" s="51">
        <f t="shared" si="4"/>
        <v>15300000</v>
      </c>
      <c r="M113" s="40">
        <v>45488</v>
      </c>
      <c r="N113" s="43" t="s">
        <v>802</v>
      </c>
      <c r="O113" s="50" t="s">
        <v>45</v>
      </c>
      <c r="P113" s="64">
        <v>0.49333333333333335</v>
      </c>
    </row>
    <row r="114" spans="2:16" x14ac:dyDescent="0.2">
      <c r="B114" s="39">
        <v>45336</v>
      </c>
      <c r="C114" s="32" t="s">
        <v>143</v>
      </c>
      <c r="D114" s="33" t="s">
        <v>376</v>
      </c>
      <c r="E114" s="34" t="s">
        <v>519</v>
      </c>
      <c r="F114" s="33" t="s">
        <v>560</v>
      </c>
      <c r="G114" s="40">
        <v>45337</v>
      </c>
      <c r="H114" s="51">
        <v>15300000</v>
      </c>
      <c r="I114" s="62"/>
      <c r="J114" s="63"/>
      <c r="K114" s="57"/>
      <c r="L114" s="51">
        <f t="shared" si="4"/>
        <v>15300000</v>
      </c>
      <c r="M114" s="40">
        <v>45487</v>
      </c>
      <c r="N114" s="46" t="s">
        <v>803</v>
      </c>
      <c r="O114" s="50" t="s">
        <v>45</v>
      </c>
      <c r="P114" s="64">
        <v>0.5</v>
      </c>
    </row>
    <row r="115" spans="2:16" x14ac:dyDescent="0.2">
      <c r="B115" s="39">
        <v>45336</v>
      </c>
      <c r="C115" s="32" t="s">
        <v>144</v>
      </c>
      <c r="D115" s="33" t="s">
        <v>377</v>
      </c>
      <c r="E115" s="34" t="s">
        <v>519</v>
      </c>
      <c r="F115" s="33" t="s">
        <v>560</v>
      </c>
      <c r="G115" s="40">
        <v>45337</v>
      </c>
      <c r="H115" s="51">
        <v>15300000</v>
      </c>
      <c r="I115" s="62"/>
      <c r="J115" s="63"/>
      <c r="K115" s="57"/>
      <c r="L115" s="51">
        <f t="shared" si="4"/>
        <v>15300000</v>
      </c>
      <c r="M115" s="40">
        <v>45487</v>
      </c>
      <c r="N115" s="43" t="s">
        <v>804</v>
      </c>
      <c r="O115" s="50" t="s">
        <v>45</v>
      </c>
      <c r="P115" s="64">
        <v>0.5</v>
      </c>
    </row>
    <row r="116" spans="2:16" ht="15" x14ac:dyDescent="0.2">
      <c r="B116" s="39">
        <v>45337</v>
      </c>
      <c r="C116" s="32" t="s">
        <v>145</v>
      </c>
      <c r="D116" s="33" t="s">
        <v>378</v>
      </c>
      <c r="E116" s="34" t="s">
        <v>34</v>
      </c>
      <c r="F116" s="33" t="s">
        <v>588</v>
      </c>
      <c r="G116" s="40">
        <v>45338</v>
      </c>
      <c r="H116" s="52">
        <v>33500000</v>
      </c>
      <c r="I116" s="62"/>
      <c r="J116" s="63"/>
      <c r="K116" s="57"/>
      <c r="L116" s="51">
        <f t="shared" si="4"/>
        <v>33500000</v>
      </c>
      <c r="M116" s="40">
        <v>45488</v>
      </c>
      <c r="N116" s="47" t="s">
        <v>805</v>
      </c>
      <c r="O116" s="50" t="s">
        <v>45</v>
      </c>
      <c r="P116" s="64">
        <v>0.49333333333333335</v>
      </c>
    </row>
    <row r="117" spans="2:16" x14ac:dyDescent="0.2">
      <c r="B117" s="39">
        <v>45336</v>
      </c>
      <c r="C117" s="32" t="s">
        <v>146</v>
      </c>
      <c r="D117" s="33" t="s">
        <v>379</v>
      </c>
      <c r="E117" s="34" t="s">
        <v>519</v>
      </c>
      <c r="F117" s="33" t="s">
        <v>589</v>
      </c>
      <c r="G117" s="40">
        <v>45341</v>
      </c>
      <c r="H117" s="51">
        <v>15000000</v>
      </c>
      <c r="I117" s="62"/>
      <c r="J117" s="63"/>
      <c r="K117" s="57"/>
      <c r="L117" s="51">
        <f t="shared" si="4"/>
        <v>15000000</v>
      </c>
      <c r="M117" s="40">
        <v>45491</v>
      </c>
      <c r="N117" s="44" t="s">
        <v>806</v>
      </c>
      <c r="O117" s="50" t="s">
        <v>45</v>
      </c>
      <c r="P117" s="64">
        <v>0.47333333333333333</v>
      </c>
    </row>
    <row r="118" spans="2:16" ht="15" x14ac:dyDescent="0.2">
      <c r="B118" s="39">
        <v>45337</v>
      </c>
      <c r="C118" s="32" t="s">
        <v>147</v>
      </c>
      <c r="D118" s="33" t="s">
        <v>380</v>
      </c>
      <c r="E118" s="34" t="s">
        <v>34</v>
      </c>
      <c r="F118" s="33" t="s">
        <v>590</v>
      </c>
      <c r="G118" s="40">
        <v>45341</v>
      </c>
      <c r="H118" s="51">
        <v>36792000</v>
      </c>
      <c r="I118" s="62"/>
      <c r="J118" s="63"/>
      <c r="K118" s="57"/>
      <c r="L118" s="51">
        <f t="shared" si="4"/>
        <v>36792000</v>
      </c>
      <c r="M118" s="40">
        <v>45467</v>
      </c>
      <c r="N118" s="45" t="s">
        <v>807</v>
      </c>
      <c r="O118" s="50" t="s">
        <v>45</v>
      </c>
      <c r="P118" s="64">
        <v>0.56349206349206349</v>
      </c>
    </row>
    <row r="119" spans="2:16" x14ac:dyDescent="0.2">
      <c r="B119" s="39">
        <v>45336</v>
      </c>
      <c r="C119" s="32" t="s">
        <v>148</v>
      </c>
      <c r="D119" s="33" t="s">
        <v>381</v>
      </c>
      <c r="E119" s="34" t="s">
        <v>34</v>
      </c>
      <c r="F119" s="33" t="s">
        <v>591</v>
      </c>
      <c r="G119" s="40">
        <v>45338</v>
      </c>
      <c r="H119" s="51">
        <v>26160000</v>
      </c>
      <c r="I119" s="62"/>
      <c r="J119" s="63"/>
      <c r="K119" s="57"/>
      <c r="L119" s="51">
        <f t="shared" si="4"/>
        <v>26160000</v>
      </c>
      <c r="M119" s="40">
        <v>45458</v>
      </c>
      <c r="N119" s="65" t="s">
        <v>808</v>
      </c>
      <c r="O119" s="50" t="s">
        <v>45</v>
      </c>
      <c r="P119" s="64">
        <v>0.6166666666666667</v>
      </c>
    </row>
    <row r="120" spans="2:16" x14ac:dyDescent="0.2">
      <c r="B120" s="39">
        <v>45336</v>
      </c>
      <c r="C120" s="32" t="s">
        <v>149</v>
      </c>
      <c r="D120" s="33" t="s">
        <v>382</v>
      </c>
      <c r="E120" s="34" t="s">
        <v>34</v>
      </c>
      <c r="F120" s="33" t="s">
        <v>592</v>
      </c>
      <c r="G120" s="40">
        <v>45338</v>
      </c>
      <c r="H120" s="51">
        <v>53600000</v>
      </c>
      <c r="I120" s="62"/>
      <c r="J120" s="63"/>
      <c r="K120" s="57"/>
      <c r="L120" s="51">
        <f t="shared" si="4"/>
        <v>53600000</v>
      </c>
      <c r="M120" s="40">
        <v>45458</v>
      </c>
      <c r="N120" s="43" t="s">
        <v>809</v>
      </c>
      <c r="O120" s="50" t="s">
        <v>45</v>
      </c>
      <c r="P120" s="64">
        <v>0.6166666666666667</v>
      </c>
    </row>
    <row r="121" spans="2:16" ht="15" x14ac:dyDescent="0.25">
      <c r="B121" s="39">
        <v>45337</v>
      </c>
      <c r="C121" s="32" t="s">
        <v>150</v>
      </c>
      <c r="D121" s="33" t="s">
        <v>383</v>
      </c>
      <c r="E121" s="34" t="s">
        <v>34</v>
      </c>
      <c r="F121" s="33" t="s">
        <v>593</v>
      </c>
      <c r="G121" s="40">
        <v>45338</v>
      </c>
      <c r="H121" s="51">
        <v>32715000</v>
      </c>
      <c r="I121" s="62"/>
      <c r="J121" s="63"/>
      <c r="K121" s="57"/>
      <c r="L121" s="51">
        <f t="shared" si="4"/>
        <v>32715000</v>
      </c>
      <c r="M121" s="40">
        <v>45473</v>
      </c>
      <c r="N121" s="48" t="s">
        <v>810</v>
      </c>
      <c r="O121" s="50" t="s">
        <v>45</v>
      </c>
      <c r="P121" s="64">
        <v>0.54814814814814816</v>
      </c>
    </row>
    <row r="122" spans="2:16" x14ac:dyDescent="0.2">
      <c r="B122" s="39">
        <v>45336</v>
      </c>
      <c r="C122" s="32" t="s">
        <v>151</v>
      </c>
      <c r="D122" s="33" t="s">
        <v>384</v>
      </c>
      <c r="E122" s="34" t="s">
        <v>34</v>
      </c>
      <c r="F122" s="33" t="s">
        <v>594</v>
      </c>
      <c r="G122" s="40">
        <v>45337</v>
      </c>
      <c r="H122" s="51">
        <v>34785000</v>
      </c>
      <c r="I122" s="62"/>
      <c r="J122" s="63"/>
      <c r="K122" s="57"/>
      <c r="L122" s="51">
        <f t="shared" si="4"/>
        <v>34785000</v>
      </c>
      <c r="M122" s="40">
        <v>45472</v>
      </c>
      <c r="N122" s="43" t="s">
        <v>811</v>
      </c>
      <c r="O122" s="50" t="s">
        <v>45</v>
      </c>
      <c r="P122" s="64">
        <v>0.55555555555555558</v>
      </c>
    </row>
    <row r="123" spans="2:16" ht="15" x14ac:dyDescent="0.2">
      <c r="B123" s="39">
        <v>45337</v>
      </c>
      <c r="C123" s="32" t="s">
        <v>152</v>
      </c>
      <c r="D123" s="33" t="s">
        <v>385</v>
      </c>
      <c r="E123" s="34" t="s">
        <v>34</v>
      </c>
      <c r="F123" s="33" t="s">
        <v>595</v>
      </c>
      <c r="G123" s="40">
        <v>45341</v>
      </c>
      <c r="H123" s="51">
        <v>37066667</v>
      </c>
      <c r="I123" s="62"/>
      <c r="J123" s="63"/>
      <c r="K123" s="57"/>
      <c r="L123" s="51">
        <f t="shared" si="4"/>
        <v>37066667</v>
      </c>
      <c r="M123" s="40">
        <v>45480</v>
      </c>
      <c r="N123" s="45" t="s">
        <v>812</v>
      </c>
      <c r="O123" s="50" t="s">
        <v>45</v>
      </c>
      <c r="P123" s="64">
        <v>0.51079136690647486</v>
      </c>
    </row>
    <row r="124" spans="2:16" ht="15" x14ac:dyDescent="0.2">
      <c r="B124" s="39">
        <v>45337</v>
      </c>
      <c r="C124" s="32" t="s">
        <v>153</v>
      </c>
      <c r="D124" s="33" t="s">
        <v>386</v>
      </c>
      <c r="E124" s="34" t="s">
        <v>34</v>
      </c>
      <c r="F124" s="33" t="s">
        <v>596</v>
      </c>
      <c r="G124" s="40">
        <v>45342</v>
      </c>
      <c r="H124" s="51">
        <v>42951000</v>
      </c>
      <c r="I124" s="62"/>
      <c r="J124" s="63"/>
      <c r="K124" s="57"/>
      <c r="L124" s="51">
        <f t="shared" si="4"/>
        <v>42951000</v>
      </c>
      <c r="M124" s="40">
        <v>45481</v>
      </c>
      <c r="N124" s="45" t="s">
        <v>813</v>
      </c>
      <c r="O124" s="50" t="s">
        <v>45</v>
      </c>
      <c r="P124" s="64">
        <v>0.50359712230215825</v>
      </c>
    </row>
    <row r="125" spans="2:16" ht="15" x14ac:dyDescent="0.2">
      <c r="B125" s="39">
        <v>45337</v>
      </c>
      <c r="C125" s="32" t="s">
        <v>154</v>
      </c>
      <c r="D125" s="33" t="s">
        <v>387</v>
      </c>
      <c r="E125" s="34" t="s">
        <v>34</v>
      </c>
      <c r="F125" s="33" t="s">
        <v>597</v>
      </c>
      <c r="G125" s="40">
        <v>45338</v>
      </c>
      <c r="H125" s="51">
        <v>34785000</v>
      </c>
      <c r="I125" s="62"/>
      <c r="J125" s="63"/>
      <c r="K125" s="57"/>
      <c r="L125" s="51">
        <f t="shared" si="4"/>
        <v>34785000</v>
      </c>
      <c r="M125" s="40">
        <v>45473</v>
      </c>
      <c r="N125" s="45" t="s">
        <v>814</v>
      </c>
      <c r="O125" s="50" t="s">
        <v>45</v>
      </c>
      <c r="P125" s="64">
        <v>0.54814814814814816</v>
      </c>
    </row>
    <row r="126" spans="2:16" ht="15" x14ac:dyDescent="0.2">
      <c r="B126" s="39">
        <v>45337</v>
      </c>
      <c r="C126" s="32" t="s">
        <v>155</v>
      </c>
      <c r="D126" s="33" t="s">
        <v>388</v>
      </c>
      <c r="E126" s="34" t="s">
        <v>34</v>
      </c>
      <c r="F126" s="33" t="s">
        <v>598</v>
      </c>
      <c r="G126" s="40">
        <v>45338</v>
      </c>
      <c r="H126" s="51">
        <v>36900000</v>
      </c>
      <c r="I126" s="62"/>
      <c r="J126" s="63"/>
      <c r="K126" s="57"/>
      <c r="L126" s="51">
        <f t="shared" si="4"/>
        <v>36900000</v>
      </c>
      <c r="M126" s="40">
        <v>45473</v>
      </c>
      <c r="N126" s="45" t="s">
        <v>815</v>
      </c>
      <c r="O126" s="50" t="s">
        <v>45</v>
      </c>
      <c r="P126" s="64">
        <v>0.54814814814814816</v>
      </c>
    </row>
    <row r="127" spans="2:16" x14ac:dyDescent="0.2">
      <c r="B127" s="39">
        <v>45336</v>
      </c>
      <c r="C127" s="32" t="s">
        <v>156</v>
      </c>
      <c r="D127" s="33" t="s">
        <v>389</v>
      </c>
      <c r="E127" s="34" t="s">
        <v>34</v>
      </c>
      <c r="F127" s="33" t="s">
        <v>599</v>
      </c>
      <c r="G127" s="40">
        <v>45337</v>
      </c>
      <c r="H127" s="51">
        <v>22750000</v>
      </c>
      <c r="I127" s="62"/>
      <c r="J127" s="63"/>
      <c r="K127" s="57"/>
      <c r="L127" s="51">
        <f t="shared" si="4"/>
        <v>22750000</v>
      </c>
      <c r="M127" s="40">
        <v>45441</v>
      </c>
      <c r="N127" s="43" t="s">
        <v>816</v>
      </c>
      <c r="O127" s="50" t="s">
        <v>45</v>
      </c>
      <c r="P127" s="64">
        <v>0.72115384615384615</v>
      </c>
    </row>
    <row r="128" spans="2:16" ht="15" x14ac:dyDescent="0.2">
      <c r="B128" s="39">
        <v>45337</v>
      </c>
      <c r="C128" s="32" t="s">
        <v>157</v>
      </c>
      <c r="D128" s="33" t="s">
        <v>390</v>
      </c>
      <c r="E128" s="34" t="s">
        <v>34</v>
      </c>
      <c r="F128" s="33" t="s">
        <v>600</v>
      </c>
      <c r="G128" s="40">
        <v>45341</v>
      </c>
      <c r="H128" s="51">
        <v>34785000</v>
      </c>
      <c r="I128" s="62"/>
      <c r="J128" s="63"/>
      <c r="K128" s="57"/>
      <c r="L128" s="51">
        <f t="shared" si="4"/>
        <v>34785000</v>
      </c>
      <c r="M128" s="40">
        <v>45476</v>
      </c>
      <c r="N128" s="45" t="s">
        <v>817</v>
      </c>
      <c r="O128" s="50" t="s">
        <v>45</v>
      </c>
      <c r="P128" s="64">
        <v>0.52592592592592591</v>
      </c>
    </row>
    <row r="129" spans="2:16" ht="15" x14ac:dyDescent="0.2">
      <c r="B129" s="39">
        <v>45338</v>
      </c>
      <c r="C129" s="32" t="s">
        <v>158</v>
      </c>
      <c r="D129" s="33" t="s">
        <v>391</v>
      </c>
      <c r="E129" s="34" t="s">
        <v>34</v>
      </c>
      <c r="F129" s="33" t="s">
        <v>601</v>
      </c>
      <c r="G129" s="40">
        <v>45338</v>
      </c>
      <c r="H129" s="51">
        <v>28755000</v>
      </c>
      <c r="I129" s="62"/>
      <c r="J129" s="63"/>
      <c r="K129" s="57"/>
      <c r="L129" s="51">
        <f t="shared" si="4"/>
        <v>28755000</v>
      </c>
      <c r="M129" s="40">
        <v>45473</v>
      </c>
      <c r="N129" s="45" t="s">
        <v>818</v>
      </c>
      <c r="O129" s="50" t="s">
        <v>45</v>
      </c>
      <c r="P129" s="64">
        <v>0.54814814814814816</v>
      </c>
    </row>
    <row r="130" spans="2:16" ht="15" x14ac:dyDescent="0.2">
      <c r="B130" s="39">
        <v>45337</v>
      </c>
      <c r="C130" s="32" t="s">
        <v>159</v>
      </c>
      <c r="D130" s="33" t="s">
        <v>392</v>
      </c>
      <c r="E130" s="34" t="s">
        <v>34</v>
      </c>
      <c r="F130" s="33" t="s">
        <v>602</v>
      </c>
      <c r="G130" s="40">
        <v>45338</v>
      </c>
      <c r="H130" s="51">
        <v>34785000</v>
      </c>
      <c r="I130" s="62"/>
      <c r="J130" s="63"/>
      <c r="K130" s="57"/>
      <c r="L130" s="51">
        <f t="shared" si="4"/>
        <v>34785000</v>
      </c>
      <c r="M130" s="40">
        <v>45473</v>
      </c>
      <c r="N130" s="45" t="s">
        <v>819</v>
      </c>
      <c r="O130" s="50" t="s">
        <v>45</v>
      </c>
      <c r="P130" s="64">
        <v>0.54814814814814816</v>
      </c>
    </row>
    <row r="131" spans="2:16" x14ac:dyDescent="0.2">
      <c r="B131" s="39">
        <v>45336</v>
      </c>
      <c r="C131" s="32" t="s">
        <v>160</v>
      </c>
      <c r="D131" s="33" t="s">
        <v>393</v>
      </c>
      <c r="E131" s="34" t="s">
        <v>34</v>
      </c>
      <c r="F131" s="33" t="s">
        <v>603</v>
      </c>
      <c r="G131" s="40">
        <v>45341</v>
      </c>
      <c r="H131" s="51">
        <v>41200000</v>
      </c>
      <c r="I131" s="62"/>
      <c r="J131" s="63"/>
      <c r="K131" s="57"/>
      <c r="L131" s="51">
        <f t="shared" si="4"/>
        <v>41200000</v>
      </c>
      <c r="M131" s="40">
        <v>45461</v>
      </c>
      <c r="N131" s="65" t="s">
        <v>820</v>
      </c>
      <c r="O131" s="50" t="s">
        <v>45</v>
      </c>
      <c r="P131" s="64">
        <v>0.59166666666666667</v>
      </c>
    </row>
    <row r="132" spans="2:16" ht="15" x14ac:dyDescent="0.2">
      <c r="B132" s="39">
        <v>45337</v>
      </c>
      <c r="C132" s="32" t="s">
        <v>161</v>
      </c>
      <c r="D132" s="33" t="s">
        <v>394</v>
      </c>
      <c r="E132" s="34" t="s">
        <v>34</v>
      </c>
      <c r="F132" s="33" t="s">
        <v>604</v>
      </c>
      <c r="G132" s="40">
        <v>45341</v>
      </c>
      <c r="H132" s="51">
        <v>30900000</v>
      </c>
      <c r="I132" s="62"/>
      <c r="J132" s="63"/>
      <c r="K132" s="57"/>
      <c r="L132" s="51">
        <f t="shared" si="4"/>
        <v>30900000</v>
      </c>
      <c r="M132" s="40">
        <v>45491</v>
      </c>
      <c r="N132" s="45" t="s">
        <v>821</v>
      </c>
      <c r="O132" s="50" t="s">
        <v>45</v>
      </c>
      <c r="P132" s="64">
        <v>0.47333333333333333</v>
      </c>
    </row>
    <row r="133" spans="2:16" x14ac:dyDescent="0.2">
      <c r="B133" s="39">
        <v>45336</v>
      </c>
      <c r="C133" s="32" t="s">
        <v>162</v>
      </c>
      <c r="D133" s="33" t="s">
        <v>395</v>
      </c>
      <c r="E133" s="34" t="s">
        <v>34</v>
      </c>
      <c r="F133" s="33" t="s">
        <v>605</v>
      </c>
      <c r="G133" s="40">
        <v>45338</v>
      </c>
      <c r="H133" s="51">
        <v>64530000</v>
      </c>
      <c r="I133" s="62"/>
      <c r="J133" s="63"/>
      <c r="K133" s="57"/>
      <c r="L133" s="51">
        <f t="shared" si="4"/>
        <v>64530000</v>
      </c>
      <c r="M133" s="40">
        <v>45473</v>
      </c>
      <c r="N133" s="43" t="s">
        <v>822</v>
      </c>
      <c r="O133" s="50" t="s">
        <v>45</v>
      </c>
      <c r="P133" s="64">
        <v>0.54814814814814816</v>
      </c>
    </row>
    <row r="134" spans="2:16" x14ac:dyDescent="0.2">
      <c r="B134" s="39">
        <v>45336</v>
      </c>
      <c r="C134" s="32" t="s">
        <v>163</v>
      </c>
      <c r="D134" s="33" t="s">
        <v>396</v>
      </c>
      <c r="E134" s="34" t="s">
        <v>34</v>
      </c>
      <c r="F134" s="33" t="s">
        <v>606</v>
      </c>
      <c r="G134" s="40">
        <v>45338</v>
      </c>
      <c r="H134" s="51">
        <v>59445000</v>
      </c>
      <c r="I134" s="62"/>
      <c r="J134" s="63"/>
      <c r="K134" s="57"/>
      <c r="L134" s="51">
        <f t="shared" si="4"/>
        <v>59445000</v>
      </c>
      <c r="M134" s="40">
        <v>45473</v>
      </c>
      <c r="N134" s="43" t="s">
        <v>823</v>
      </c>
      <c r="O134" s="50" t="s">
        <v>45</v>
      </c>
      <c r="P134" s="64">
        <v>0.54814814814814816</v>
      </c>
    </row>
    <row r="135" spans="2:16" x14ac:dyDescent="0.2">
      <c r="B135" s="39">
        <v>45336</v>
      </c>
      <c r="C135" s="32" t="s">
        <v>164</v>
      </c>
      <c r="D135" s="33" t="s">
        <v>397</v>
      </c>
      <c r="E135" s="34" t="s">
        <v>34</v>
      </c>
      <c r="F135" s="33" t="s">
        <v>607</v>
      </c>
      <c r="G135" s="40">
        <v>45338</v>
      </c>
      <c r="H135" s="51">
        <v>28000000</v>
      </c>
      <c r="I135" s="62"/>
      <c r="J135" s="63"/>
      <c r="K135" s="57"/>
      <c r="L135" s="51">
        <f t="shared" si="4"/>
        <v>28000000</v>
      </c>
      <c r="M135" s="40">
        <v>45488</v>
      </c>
      <c r="N135" s="43" t="s">
        <v>824</v>
      </c>
      <c r="O135" s="50" t="s">
        <v>45</v>
      </c>
      <c r="P135" s="64">
        <v>0.49333333333333335</v>
      </c>
    </row>
    <row r="136" spans="2:16" ht="15" x14ac:dyDescent="0.2">
      <c r="B136" s="39">
        <v>45338</v>
      </c>
      <c r="C136" s="32" t="s">
        <v>165</v>
      </c>
      <c r="D136" s="33" t="s">
        <v>398</v>
      </c>
      <c r="E136" s="34" t="s">
        <v>34</v>
      </c>
      <c r="F136" s="33" t="s">
        <v>608</v>
      </c>
      <c r="G136" s="40">
        <v>45343</v>
      </c>
      <c r="H136" s="51">
        <v>38241000</v>
      </c>
      <c r="I136" s="62"/>
      <c r="J136" s="63"/>
      <c r="K136" s="57"/>
      <c r="L136" s="51">
        <f t="shared" si="4"/>
        <v>38241000</v>
      </c>
      <c r="M136" s="40">
        <v>45478</v>
      </c>
      <c r="N136" s="45" t="s">
        <v>825</v>
      </c>
      <c r="O136" s="50" t="s">
        <v>45</v>
      </c>
      <c r="P136" s="64">
        <v>0.51111111111111107</v>
      </c>
    </row>
    <row r="137" spans="2:16" ht="15" x14ac:dyDescent="0.2">
      <c r="B137" s="39">
        <v>45337</v>
      </c>
      <c r="C137" s="32" t="s">
        <v>166</v>
      </c>
      <c r="D137" s="33" t="s">
        <v>399</v>
      </c>
      <c r="E137" s="34" t="s">
        <v>34</v>
      </c>
      <c r="F137" s="33" t="s">
        <v>609</v>
      </c>
      <c r="G137" s="40">
        <v>45338</v>
      </c>
      <c r="H137" s="51">
        <v>38625000</v>
      </c>
      <c r="I137" s="62"/>
      <c r="J137" s="63"/>
      <c r="K137" s="57"/>
      <c r="L137" s="51">
        <f t="shared" si="4"/>
        <v>38625000</v>
      </c>
      <c r="M137" s="40">
        <v>45488</v>
      </c>
      <c r="N137" s="45" t="s">
        <v>826</v>
      </c>
      <c r="O137" s="50" t="s">
        <v>45</v>
      </c>
      <c r="P137" s="64">
        <v>0.49333333333333335</v>
      </c>
    </row>
    <row r="138" spans="2:16" ht="15" x14ac:dyDescent="0.2">
      <c r="B138" s="39">
        <v>45338</v>
      </c>
      <c r="C138" s="32" t="s">
        <v>167</v>
      </c>
      <c r="D138" s="33" t="s">
        <v>400</v>
      </c>
      <c r="E138" s="34" t="s">
        <v>34</v>
      </c>
      <c r="F138" s="33" t="s">
        <v>610</v>
      </c>
      <c r="G138" s="40">
        <v>45341</v>
      </c>
      <c r="H138" s="51">
        <v>26750000</v>
      </c>
      <c r="I138" s="62"/>
      <c r="J138" s="63"/>
      <c r="K138" s="57"/>
      <c r="L138" s="51">
        <f t="shared" si="4"/>
        <v>26750000</v>
      </c>
      <c r="M138" s="40">
        <v>45491</v>
      </c>
      <c r="N138" s="45" t="s">
        <v>827</v>
      </c>
      <c r="O138" s="50" t="s">
        <v>45</v>
      </c>
      <c r="P138" s="64">
        <v>0.47333333333333333</v>
      </c>
    </row>
    <row r="139" spans="2:16" ht="15" x14ac:dyDescent="0.2">
      <c r="B139" s="39">
        <v>45337</v>
      </c>
      <c r="C139" s="32" t="s">
        <v>168</v>
      </c>
      <c r="D139" s="33" t="s">
        <v>401</v>
      </c>
      <c r="E139" s="34" t="s">
        <v>34</v>
      </c>
      <c r="F139" s="33" t="s">
        <v>611</v>
      </c>
      <c r="G139" s="40">
        <v>45338</v>
      </c>
      <c r="H139" s="51">
        <v>25750000</v>
      </c>
      <c r="I139" s="62"/>
      <c r="J139" s="63"/>
      <c r="K139" s="57"/>
      <c r="L139" s="51">
        <f t="shared" si="4"/>
        <v>25750000</v>
      </c>
      <c r="M139" s="40">
        <v>45488</v>
      </c>
      <c r="N139" s="45" t="s">
        <v>828</v>
      </c>
      <c r="O139" s="50" t="s">
        <v>45</v>
      </c>
      <c r="P139" s="64">
        <v>0.49333333333333335</v>
      </c>
    </row>
    <row r="140" spans="2:16" x14ac:dyDescent="0.2">
      <c r="B140" s="39">
        <v>45338</v>
      </c>
      <c r="C140" s="32" t="s">
        <v>169</v>
      </c>
      <c r="D140" s="33" t="s">
        <v>402</v>
      </c>
      <c r="E140" s="34" t="s">
        <v>34</v>
      </c>
      <c r="F140" s="33" t="s">
        <v>612</v>
      </c>
      <c r="G140" s="40">
        <v>45342</v>
      </c>
      <c r="H140" s="51">
        <v>31217800</v>
      </c>
      <c r="I140" s="62"/>
      <c r="J140" s="63"/>
      <c r="K140" s="57"/>
      <c r="L140" s="51">
        <f t="shared" si="4"/>
        <v>31217800</v>
      </c>
      <c r="M140" s="40">
        <v>45492</v>
      </c>
      <c r="N140" s="49" t="s">
        <v>829</v>
      </c>
      <c r="O140" s="50" t="s">
        <v>45</v>
      </c>
      <c r="P140" s="64">
        <v>0.46666666666666667</v>
      </c>
    </row>
    <row r="141" spans="2:16" ht="15" x14ac:dyDescent="0.2">
      <c r="B141" s="39">
        <v>45337</v>
      </c>
      <c r="C141" s="32" t="s">
        <v>170</v>
      </c>
      <c r="D141" s="33" t="s">
        <v>403</v>
      </c>
      <c r="E141" s="34" t="s">
        <v>34</v>
      </c>
      <c r="F141" s="33" t="s">
        <v>613</v>
      </c>
      <c r="G141" s="40">
        <v>45338</v>
      </c>
      <c r="H141" s="51">
        <v>42951000</v>
      </c>
      <c r="I141" s="62"/>
      <c r="J141" s="63"/>
      <c r="K141" s="57"/>
      <c r="L141" s="51">
        <f t="shared" ref="L141:L204" si="5">H141+J141-K141</f>
        <v>42951000</v>
      </c>
      <c r="M141" s="40">
        <v>45477</v>
      </c>
      <c r="N141" s="45" t="s">
        <v>830</v>
      </c>
      <c r="O141" s="50" t="s">
        <v>45</v>
      </c>
      <c r="P141" s="64">
        <v>0.53237410071942448</v>
      </c>
    </row>
    <row r="142" spans="2:16" ht="15" x14ac:dyDescent="0.2">
      <c r="B142" s="39">
        <v>45337</v>
      </c>
      <c r="C142" s="32" t="s">
        <v>171</v>
      </c>
      <c r="D142" s="33" t="s">
        <v>404</v>
      </c>
      <c r="E142" s="34" t="s">
        <v>34</v>
      </c>
      <c r="F142" s="33" t="s">
        <v>614</v>
      </c>
      <c r="G142" s="40">
        <v>45338</v>
      </c>
      <c r="H142" s="51">
        <v>34750000</v>
      </c>
      <c r="I142" s="62"/>
      <c r="J142" s="63"/>
      <c r="K142" s="57"/>
      <c r="L142" s="51">
        <f t="shared" si="5"/>
        <v>34750000</v>
      </c>
      <c r="M142" s="40">
        <v>45477</v>
      </c>
      <c r="N142" s="45" t="s">
        <v>831</v>
      </c>
      <c r="O142" s="50" t="s">
        <v>45</v>
      </c>
      <c r="P142" s="64">
        <v>0.53237410071942448</v>
      </c>
    </row>
    <row r="143" spans="2:16" ht="15" x14ac:dyDescent="0.2">
      <c r="B143" s="39">
        <v>45338</v>
      </c>
      <c r="C143" s="32" t="s">
        <v>172</v>
      </c>
      <c r="D143" s="33" t="s">
        <v>405</v>
      </c>
      <c r="E143" s="34" t="s">
        <v>34</v>
      </c>
      <c r="F143" s="33" t="s">
        <v>615</v>
      </c>
      <c r="G143" s="40">
        <v>45342</v>
      </c>
      <c r="H143" s="51">
        <v>30900000</v>
      </c>
      <c r="I143" s="62"/>
      <c r="J143" s="63"/>
      <c r="K143" s="57"/>
      <c r="L143" s="51">
        <f t="shared" si="5"/>
        <v>30900000</v>
      </c>
      <c r="M143" s="40">
        <v>45492</v>
      </c>
      <c r="N143" s="45" t="s">
        <v>832</v>
      </c>
      <c r="O143" s="50" t="s">
        <v>45</v>
      </c>
      <c r="P143" s="64">
        <v>0.46666666666666667</v>
      </c>
    </row>
    <row r="144" spans="2:16" ht="15" x14ac:dyDescent="0.2">
      <c r="B144" s="39">
        <v>45338</v>
      </c>
      <c r="C144" s="32" t="s">
        <v>173</v>
      </c>
      <c r="D144" s="33" t="s">
        <v>406</v>
      </c>
      <c r="E144" s="34" t="s">
        <v>34</v>
      </c>
      <c r="F144" s="33" t="s">
        <v>616</v>
      </c>
      <c r="G144" s="40">
        <v>45342</v>
      </c>
      <c r="H144" s="51">
        <v>35000000</v>
      </c>
      <c r="I144" s="62"/>
      <c r="J144" s="63"/>
      <c r="K144" s="57"/>
      <c r="L144" s="51">
        <f t="shared" si="5"/>
        <v>35000000</v>
      </c>
      <c r="M144" s="40">
        <v>45492</v>
      </c>
      <c r="N144" s="45" t="s">
        <v>833</v>
      </c>
      <c r="O144" s="50" t="s">
        <v>45</v>
      </c>
      <c r="P144" s="64">
        <v>0.46666666666666667</v>
      </c>
    </row>
    <row r="145" spans="2:16" ht="15" x14ac:dyDescent="0.2">
      <c r="B145" s="39">
        <v>45337</v>
      </c>
      <c r="C145" s="32" t="s">
        <v>174</v>
      </c>
      <c r="D145" s="33" t="s">
        <v>407</v>
      </c>
      <c r="E145" s="34" t="s">
        <v>34</v>
      </c>
      <c r="F145" s="33" t="s">
        <v>617</v>
      </c>
      <c r="G145" s="40">
        <v>45338</v>
      </c>
      <c r="H145" s="51">
        <v>33500000</v>
      </c>
      <c r="I145" s="62"/>
      <c r="J145" s="63"/>
      <c r="K145" s="57"/>
      <c r="L145" s="51">
        <f t="shared" si="5"/>
        <v>33500000</v>
      </c>
      <c r="M145" s="40">
        <v>45488</v>
      </c>
      <c r="N145" s="45" t="s">
        <v>834</v>
      </c>
      <c r="O145" s="50" t="s">
        <v>45</v>
      </c>
      <c r="P145" s="64">
        <v>0.49333333333333335</v>
      </c>
    </row>
    <row r="146" spans="2:16" ht="15" x14ac:dyDescent="0.2">
      <c r="B146" s="39">
        <v>45337</v>
      </c>
      <c r="C146" s="32" t="s">
        <v>175</v>
      </c>
      <c r="D146" s="33" t="s">
        <v>408</v>
      </c>
      <c r="E146" s="34" t="s">
        <v>34</v>
      </c>
      <c r="F146" s="33" t="s">
        <v>618</v>
      </c>
      <c r="G146" s="40">
        <v>45338</v>
      </c>
      <c r="H146" s="51">
        <v>37250000</v>
      </c>
      <c r="I146" s="62"/>
      <c r="J146" s="63"/>
      <c r="K146" s="57"/>
      <c r="L146" s="51">
        <f t="shared" si="5"/>
        <v>37250000</v>
      </c>
      <c r="M146" s="40">
        <v>45488</v>
      </c>
      <c r="N146" s="45" t="s">
        <v>835</v>
      </c>
      <c r="O146" s="50" t="s">
        <v>45</v>
      </c>
      <c r="P146" s="64">
        <v>0.49333333333333335</v>
      </c>
    </row>
    <row r="147" spans="2:16" ht="15" x14ac:dyDescent="0.2">
      <c r="B147" s="39">
        <v>45338</v>
      </c>
      <c r="C147" s="32" t="s">
        <v>176</v>
      </c>
      <c r="D147" s="33" t="s">
        <v>409</v>
      </c>
      <c r="E147" s="34" t="s">
        <v>34</v>
      </c>
      <c r="F147" s="33" t="s">
        <v>619</v>
      </c>
      <c r="G147" s="40">
        <v>45341</v>
      </c>
      <c r="H147" s="51">
        <v>31747500</v>
      </c>
      <c r="I147" s="62"/>
      <c r="J147" s="63"/>
      <c r="K147" s="57"/>
      <c r="L147" s="51">
        <f t="shared" si="5"/>
        <v>31747500</v>
      </c>
      <c r="M147" s="40">
        <v>45476</v>
      </c>
      <c r="N147" s="45" t="s">
        <v>836</v>
      </c>
      <c r="O147" s="50" t="s">
        <v>45</v>
      </c>
      <c r="P147" s="64">
        <v>0.52592592592592591</v>
      </c>
    </row>
    <row r="148" spans="2:16" ht="15" x14ac:dyDescent="0.2">
      <c r="B148" s="39">
        <v>45337</v>
      </c>
      <c r="C148" s="32" t="s">
        <v>177</v>
      </c>
      <c r="D148" s="33" t="s">
        <v>410</v>
      </c>
      <c r="E148" s="34" t="s">
        <v>34</v>
      </c>
      <c r="F148" s="33" t="s">
        <v>620</v>
      </c>
      <c r="G148" s="40">
        <v>45338</v>
      </c>
      <c r="H148" s="51">
        <v>33500000</v>
      </c>
      <c r="I148" s="62"/>
      <c r="J148" s="63"/>
      <c r="K148" s="57"/>
      <c r="L148" s="51">
        <f t="shared" si="5"/>
        <v>33500000</v>
      </c>
      <c r="M148" s="40">
        <v>45488</v>
      </c>
      <c r="N148" s="45" t="s">
        <v>837</v>
      </c>
      <c r="O148" s="50" t="s">
        <v>45</v>
      </c>
      <c r="P148" s="64">
        <v>0.49333333333333335</v>
      </c>
    </row>
    <row r="149" spans="2:16" ht="15" x14ac:dyDescent="0.2">
      <c r="B149" s="39">
        <v>45337</v>
      </c>
      <c r="C149" s="32" t="s">
        <v>178</v>
      </c>
      <c r="D149" s="33" t="s">
        <v>411</v>
      </c>
      <c r="E149" s="34" t="s">
        <v>34</v>
      </c>
      <c r="F149" s="33" t="s">
        <v>621</v>
      </c>
      <c r="G149" s="40">
        <v>45341</v>
      </c>
      <c r="H149" s="51">
        <v>35000000</v>
      </c>
      <c r="I149" s="62"/>
      <c r="J149" s="63"/>
      <c r="K149" s="57"/>
      <c r="L149" s="51">
        <f t="shared" si="5"/>
        <v>35000000</v>
      </c>
      <c r="M149" s="40">
        <v>45491</v>
      </c>
      <c r="N149" s="45" t="s">
        <v>838</v>
      </c>
      <c r="O149" s="50" t="s">
        <v>45</v>
      </c>
      <c r="P149" s="64">
        <v>0.47333333333333333</v>
      </c>
    </row>
    <row r="150" spans="2:16" ht="15" x14ac:dyDescent="0.2">
      <c r="B150" s="39">
        <v>45337</v>
      </c>
      <c r="C150" s="32" t="s">
        <v>179</v>
      </c>
      <c r="D150" s="33" t="s">
        <v>412</v>
      </c>
      <c r="E150" s="34" t="s">
        <v>34</v>
      </c>
      <c r="F150" s="33" t="s">
        <v>622</v>
      </c>
      <c r="G150" s="40">
        <v>45338</v>
      </c>
      <c r="H150" s="51">
        <v>26750000</v>
      </c>
      <c r="I150" s="62"/>
      <c r="J150" s="63"/>
      <c r="K150" s="57"/>
      <c r="L150" s="51">
        <f t="shared" si="5"/>
        <v>26750000</v>
      </c>
      <c r="M150" s="40">
        <v>45488</v>
      </c>
      <c r="N150" s="45" t="s">
        <v>839</v>
      </c>
      <c r="O150" s="50" t="s">
        <v>45</v>
      </c>
      <c r="P150" s="64">
        <v>0.49333333333333335</v>
      </c>
    </row>
    <row r="151" spans="2:16" ht="15" x14ac:dyDescent="0.2">
      <c r="B151" s="39">
        <v>45337</v>
      </c>
      <c r="C151" s="32" t="s">
        <v>180</v>
      </c>
      <c r="D151" s="33" t="s">
        <v>413</v>
      </c>
      <c r="E151" s="34" t="s">
        <v>34</v>
      </c>
      <c r="F151" s="33" t="s">
        <v>623</v>
      </c>
      <c r="G151" s="40">
        <v>45341</v>
      </c>
      <c r="H151" s="51">
        <v>40000000</v>
      </c>
      <c r="I151" s="62"/>
      <c r="J151" s="63"/>
      <c r="K151" s="57"/>
      <c r="L151" s="51">
        <f t="shared" si="5"/>
        <v>40000000</v>
      </c>
      <c r="M151" s="40">
        <v>45491</v>
      </c>
      <c r="N151" s="45" t="s">
        <v>840</v>
      </c>
      <c r="O151" s="50" t="s">
        <v>45</v>
      </c>
      <c r="P151" s="64">
        <v>0.47333333333333333</v>
      </c>
    </row>
    <row r="152" spans="2:16" ht="15" x14ac:dyDescent="0.2">
      <c r="B152" s="39">
        <v>45338</v>
      </c>
      <c r="C152" s="32" t="s">
        <v>181</v>
      </c>
      <c r="D152" s="33" t="s">
        <v>414</v>
      </c>
      <c r="E152" s="34" t="s">
        <v>34</v>
      </c>
      <c r="F152" s="33" t="s">
        <v>624</v>
      </c>
      <c r="G152" s="40">
        <v>45342</v>
      </c>
      <c r="H152" s="51">
        <v>28000000</v>
      </c>
      <c r="I152" s="62"/>
      <c r="J152" s="63"/>
      <c r="K152" s="57"/>
      <c r="L152" s="51">
        <f t="shared" si="5"/>
        <v>28000000</v>
      </c>
      <c r="M152" s="40">
        <v>45462</v>
      </c>
      <c r="N152" s="45" t="s">
        <v>841</v>
      </c>
      <c r="O152" s="50" t="s">
        <v>45</v>
      </c>
      <c r="P152" s="64">
        <v>0.58333333333333337</v>
      </c>
    </row>
    <row r="153" spans="2:16" ht="15" x14ac:dyDescent="0.2">
      <c r="B153" s="39">
        <v>45337</v>
      </c>
      <c r="C153" s="32" t="s">
        <v>182</v>
      </c>
      <c r="D153" s="33" t="s">
        <v>415</v>
      </c>
      <c r="E153" s="34" t="s">
        <v>34</v>
      </c>
      <c r="F153" s="33" t="s">
        <v>625</v>
      </c>
      <c r="G153" s="40">
        <v>45338</v>
      </c>
      <c r="H153" s="51">
        <v>42500000</v>
      </c>
      <c r="I153" s="62"/>
      <c r="J153" s="63"/>
      <c r="K153" s="57"/>
      <c r="L153" s="51">
        <f t="shared" si="5"/>
        <v>42500000</v>
      </c>
      <c r="M153" s="40">
        <v>45488</v>
      </c>
      <c r="N153" s="45" t="s">
        <v>842</v>
      </c>
      <c r="O153" s="50" t="s">
        <v>45</v>
      </c>
      <c r="P153" s="64">
        <v>0.49333333333333335</v>
      </c>
    </row>
    <row r="154" spans="2:16" ht="15" x14ac:dyDescent="0.2">
      <c r="B154" s="39">
        <v>45338</v>
      </c>
      <c r="C154" s="32" t="s">
        <v>183</v>
      </c>
      <c r="D154" s="33" t="s">
        <v>416</v>
      </c>
      <c r="E154" s="34" t="s">
        <v>34</v>
      </c>
      <c r="F154" s="33" t="s">
        <v>626</v>
      </c>
      <c r="G154" s="40">
        <v>45345</v>
      </c>
      <c r="H154" s="51">
        <v>37080000</v>
      </c>
      <c r="I154" s="62"/>
      <c r="J154" s="63"/>
      <c r="K154" s="57"/>
      <c r="L154" s="51">
        <f t="shared" si="5"/>
        <v>37080000</v>
      </c>
      <c r="M154" s="40">
        <v>45465</v>
      </c>
      <c r="N154" s="45" t="s">
        <v>843</v>
      </c>
      <c r="O154" s="50" t="s">
        <v>45</v>
      </c>
      <c r="P154" s="64">
        <v>0.55833333333333335</v>
      </c>
    </row>
    <row r="155" spans="2:16" ht="15" x14ac:dyDescent="0.2">
      <c r="B155" s="39">
        <v>45338</v>
      </c>
      <c r="C155" s="32" t="s">
        <v>184</v>
      </c>
      <c r="D155" s="33" t="s">
        <v>417</v>
      </c>
      <c r="E155" s="34" t="s">
        <v>34</v>
      </c>
      <c r="F155" s="33" t="s">
        <v>627</v>
      </c>
      <c r="G155" s="40">
        <v>45341</v>
      </c>
      <c r="H155" s="51">
        <v>33500000</v>
      </c>
      <c r="I155" s="62"/>
      <c r="J155" s="63"/>
      <c r="K155" s="57"/>
      <c r="L155" s="51">
        <f t="shared" si="5"/>
        <v>33500000</v>
      </c>
      <c r="M155" s="40">
        <v>45491</v>
      </c>
      <c r="N155" s="45" t="s">
        <v>844</v>
      </c>
      <c r="O155" s="50" t="s">
        <v>45</v>
      </c>
      <c r="P155" s="64">
        <v>0.47333333333333333</v>
      </c>
    </row>
    <row r="156" spans="2:16" ht="15" x14ac:dyDescent="0.2">
      <c r="B156" s="39">
        <v>45338</v>
      </c>
      <c r="C156" s="32" t="s">
        <v>185</v>
      </c>
      <c r="D156" s="33" t="s">
        <v>418</v>
      </c>
      <c r="E156" s="34" t="s">
        <v>34</v>
      </c>
      <c r="F156" s="33" t="s">
        <v>628</v>
      </c>
      <c r="G156" s="40">
        <v>45343</v>
      </c>
      <c r="H156" s="51">
        <v>27626667</v>
      </c>
      <c r="I156" s="62"/>
      <c r="J156" s="63"/>
      <c r="K156" s="42"/>
      <c r="L156" s="51">
        <f t="shared" si="5"/>
        <v>27626667</v>
      </c>
      <c r="M156" s="40">
        <v>45483</v>
      </c>
      <c r="N156" s="45" t="s">
        <v>845</v>
      </c>
      <c r="O156" s="50" t="s">
        <v>45</v>
      </c>
      <c r="P156" s="64">
        <v>0.49285714285714288</v>
      </c>
    </row>
    <row r="157" spans="2:16" ht="15" x14ac:dyDescent="0.2">
      <c r="B157" s="39">
        <v>45338</v>
      </c>
      <c r="C157" s="32" t="s">
        <v>186</v>
      </c>
      <c r="D157" s="33" t="s">
        <v>419</v>
      </c>
      <c r="E157" s="34" t="s">
        <v>34</v>
      </c>
      <c r="F157" s="33" t="s">
        <v>629</v>
      </c>
      <c r="G157" s="40">
        <v>45342</v>
      </c>
      <c r="H157" s="51">
        <v>37250000</v>
      </c>
      <c r="I157" s="62"/>
      <c r="J157" s="63"/>
      <c r="K157" s="57"/>
      <c r="L157" s="51">
        <f t="shared" si="5"/>
        <v>37250000</v>
      </c>
      <c r="M157" s="40">
        <v>45492</v>
      </c>
      <c r="N157" s="45" t="s">
        <v>846</v>
      </c>
      <c r="O157" s="50" t="s">
        <v>45</v>
      </c>
      <c r="P157" s="64">
        <v>0.46666666666666667</v>
      </c>
    </row>
    <row r="158" spans="2:16" ht="15" x14ac:dyDescent="0.2">
      <c r="B158" s="39">
        <v>45338</v>
      </c>
      <c r="C158" s="32" t="s">
        <v>187</v>
      </c>
      <c r="D158" s="33" t="s">
        <v>420</v>
      </c>
      <c r="E158" s="34" t="s">
        <v>34</v>
      </c>
      <c r="F158" s="33" t="s">
        <v>630</v>
      </c>
      <c r="G158" s="40">
        <v>45343</v>
      </c>
      <c r="H158" s="51">
        <v>18540000</v>
      </c>
      <c r="I158" s="62"/>
      <c r="J158" s="63"/>
      <c r="K158" s="57"/>
      <c r="L158" s="51">
        <f t="shared" si="5"/>
        <v>18540000</v>
      </c>
      <c r="M158" s="40">
        <v>45432</v>
      </c>
      <c r="N158" s="45" t="s">
        <v>847</v>
      </c>
      <c r="O158" s="50" t="s">
        <v>45</v>
      </c>
      <c r="P158" s="64">
        <v>0.7752808988764045</v>
      </c>
    </row>
    <row r="159" spans="2:16" ht="15" x14ac:dyDescent="0.2">
      <c r="B159" s="39">
        <v>45338</v>
      </c>
      <c r="C159" s="32" t="s">
        <v>188</v>
      </c>
      <c r="D159" s="33" t="s">
        <v>421</v>
      </c>
      <c r="E159" s="34" t="s">
        <v>519</v>
      </c>
      <c r="F159" s="33" t="s">
        <v>631</v>
      </c>
      <c r="G159" s="40">
        <v>45342</v>
      </c>
      <c r="H159" s="51">
        <v>13455000</v>
      </c>
      <c r="I159" s="62"/>
      <c r="J159" s="63"/>
      <c r="K159" s="57"/>
      <c r="L159" s="51">
        <f t="shared" si="5"/>
        <v>13455000</v>
      </c>
      <c r="M159" s="40">
        <v>45477</v>
      </c>
      <c r="N159" s="45" t="s">
        <v>848</v>
      </c>
      <c r="O159" s="50" t="s">
        <v>45</v>
      </c>
      <c r="P159" s="64">
        <v>0.51851851851851849</v>
      </c>
    </row>
    <row r="160" spans="2:16" ht="15" x14ac:dyDescent="0.2">
      <c r="B160" s="39">
        <v>45338</v>
      </c>
      <c r="C160" s="32" t="s">
        <v>189</v>
      </c>
      <c r="D160" s="33" t="s">
        <v>422</v>
      </c>
      <c r="E160" s="34" t="s">
        <v>34</v>
      </c>
      <c r="F160" s="33" t="s">
        <v>632</v>
      </c>
      <c r="G160" s="40">
        <v>45341</v>
      </c>
      <c r="H160" s="51">
        <v>71750000</v>
      </c>
      <c r="I160" s="62"/>
      <c r="J160" s="63"/>
      <c r="K160" s="57"/>
      <c r="L160" s="51">
        <f t="shared" si="5"/>
        <v>71750000</v>
      </c>
      <c r="M160" s="40">
        <v>45491</v>
      </c>
      <c r="N160" s="45" t="s">
        <v>849</v>
      </c>
      <c r="O160" s="50" t="s">
        <v>45</v>
      </c>
      <c r="P160" s="64">
        <v>0.47333333333333333</v>
      </c>
    </row>
    <row r="161" spans="2:16" ht="15" x14ac:dyDescent="0.2">
      <c r="B161" s="39">
        <v>45341</v>
      </c>
      <c r="C161" s="32" t="s">
        <v>190</v>
      </c>
      <c r="D161" s="33" t="s">
        <v>423</v>
      </c>
      <c r="E161" s="34" t="s">
        <v>34</v>
      </c>
      <c r="F161" s="33" t="s">
        <v>633</v>
      </c>
      <c r="G161" s="40">
        <v>45343</v>
      </c>
      <c r="H161" s="42">
        <v>64530000</v>
      </c>
      <c r="I161" s="62"/>
      <c r="J161" s="63"/>
      <c r="K161" s="57"/>
      <c r="L161" s="51">
        <f t="shared" si="5"/>
        <v>64530000</v>
      </c>
      <c r="M161" s="40">
        <v>45478</v>
      </c>
      <c r="N161" s="45" t="s">
        <v>850</v>
      </c>
      <c r="O161" s="50" t="s">
        <v>45</v>
      </c>
      <c r="P161" s="64">
        <v>0.51111111111111107</v>
      </c>
    </row>
    <row r="162" spans="2:16" ht="15" x14ac:dyDescent="0.2">
      <c r="B162" s="39">
        <v>45342</v>
      </c>
      <c r="C162" s="32" t="s">
        <v>191</v>
      </c>
      <c r="D162" s="33" t="s">
        <v>424</v>
      </c>
      <c r="E162" s="34" t="s">
        <v>34</v>
      </c>
      <c r="F162" s="41" t="s">
        <v>634</v>
      </c>
      <c r="G162" s="40">
        <v>45344</v>
      </c>
      <c r="H162" s="42">
        <v>21630000</v>
      </c>
      <c r="I162" s="62"/>
      <c r="J162" s="63"/>
      <c r="K162" s="57"/>
      <c r="L162" s="51">
        <f t="shared" si="5"/>
        <v>21630000</v>
      </c>
      <c r="M162" s="40">
        <v>45449</v>
      </c>
      <c r="N162" s="45" t="s">
        <v>851</v>
      </c>
      <c r="O162" s="50" t="s">
        <v>45</v>
      </c>
      <c r="P162" s="64">
        <v>0.64761904761904765</v>
      </c>
    </row>
    <row r="163" spans="2:16" ht="15" x14ac:dyDescent="0.2">
      <c r="B163" s="39">
        <v>45343</v>
      </c>
      <c r="C163" s="32" t="s">
        <v>192</v>
      </c>
      <c r="D163" s="33" t="s">
        <v>425</v>
      </c>
      <c r="E163" s="34" t="s">
        <v>34</v>
      </c>
      <c r="F163" s="41" t="s">
        <v>635</v>
      </c>
      <c r="G163" s="40">
        <v>45348</v>
      </c>
      <c r="H163" s="42">
        <v>31512333</v>
      </c>
      <c r="I163" s="62"/>
      <c r="J163" s="63"/>
      <c r="K163" s="42"/>
      <c r="L163" s="51">
        <f t="shared" si="5"/>
        <v>31512333</v>
      </c>
      <c r="M163" s="40">
        <v>45482</v>
      </c>
      <c r="N163" s="45" t="s">
        <v>852</v>
      </c>
      <c r="O163" s="50" t="s">
        <v>45</v>
      </c>
      <c r="P163" s="64">
        <v>0.47761194029850745</v>
      </c>
    </row>
    <row r="164" spans="2:16" ht="15" x14ac:dyDescent="0.2">
      <c r="B164" s="39">
        <v>45342</v>
      </c>
      <c r="C164" s="32" t="s">
        <v>193</v>
      </c>
      <c r="D164" s="33" t="s">
        <v>426</v>
      </c>
      <c r="E164" s="34" t="s">
        <v>34</v>
      </c>
      <c r="F164" s="41" t="s">
        <v>636</v>
      </c>
      <c r="G164" s="40">
        <v>45344</v>
      </c>
      <c r="H164" s="42">
        <v>36000000</v>
      </c>
      <c r="I164" s="62"/>
      <c r="J164" s="63"/>
      <c r="K164" s="57"/>
      <c r="L164" s="51">
        <f t="shared" si="5"/>
        <v>36000000</v>
      </c>
      <c r="M164" s="40">
        <v>45464</v>
      </c>
      <c r="N164" s="45" t="s">
        <v>853</v>
      </c>
      <c r="O164" s="50" t="s">
        <v>45</v>
      </c>
      <c r="P164" s="64">
        <v>0.56666666666666665</v>
      </c>
    </row>
    <row r="165" spans="2:16" ht="15" x14ac:dyDescent="0.2">
      <c r="B165" s="39">
        <v>45341</v>
      </c>
      <c r="C165" s="32" t="s">
        <v>194</v>
      </c>
      <c r="D165" s="33" t="s">
        <v>427</v>
      </c>
      <c r="E165" s="34" t="s">
        <v>34</v>
      </c>
      <c r="F165" s="41" t="s">
        <v>637</v>
      </c>
      <c r="G165" s="40">
        <v>45344</v>
      </c>
      <c r="H165" s="42">
        <v>58500000</v>
      </c>
      <c r="I165" s="62"/>
      <c r="J165" s="63"/>
      <c r="K165" s="57"/>
      <c r="L165" s="51">
        <f t="shared" si="5"/>
        <v>58500000</v>
      </c>
      <c r="M165" s="40">
        <v>45479</v>
      </c>
      <c r="N165" s="45" t="s">
        <v>854</v>
      </c>
      <c r="O165" s="50" t="s">
        <v>45</v>
      </c>
      <c r="P165" s="64">
        <v>0.50370370370370365</v>
      </c>
    </row>
    <row r="166" spans="2:16" ht="15" x14ac:dyDescent="0.2">
      <c r="B166" s="39">
        <v>45343</v>
      </c>
      <c r="C166" s="32" t="s">
        <v>195</v>
      </c>
      <c r="D166" s="33" t="s">
        <v>428</v>
      </c>
      <c r="E166" s="34" t="s">
        <v>34</v>
      </c>
      <c r="F166" s="41" t="s">
        <v>638</v>
      </c>
      <c r="G166" s="40">
        <v>45344</v>
      </c>
      <c r="H166" s="42">
        <v>30506667</v>
      </c>
      <c r="I166" s="62"/>
      <c r="J166" s="63"/>
      <c r="K166" s="57"/>
      <c r="L166" s="51">
        <f t="shared" si="5"/>
        <v>30506667</v>
      </c>
      <c r="M166" s="40">
        <v>45487</v>
      </c>
      <c r="N166" s="45" t="s">
        <v>855</v>
      </c>
      <c r="O166" s="50" t="s">
        <v>45</v>
      </c>
      <c r="P166" s="64">
        <v>0.47552447552447552</v>
      </c>
    </row>
    <row r="167" spans="2:16" ht="15" x14ac:dyDescent="0.2">
      <c r="B167" s="39">
        <v>45342</v>
      </c>
      <c r="C167" s="32" t="s">
        <v>196</v>
      </c>
      <c r="D167" s="33" t="s">
        <v>429</v>
      </c>
      <c r="E167" s="34" t="s">
        <v>34</v>
      </c>
      <c r="F167" s="33" t="s">
        <v>639</v>
      </c>
      <c r="G167" s="40">
        <v>45343</v>
      </c>
      <c r="H167" s="42">
        <v>45000000</v>
      </c>
      <c r="I167" s="62"/>
      <c r="J167" s="63"/>
      <c r="K167" s="57"/>
      <c r="L167" s="51">
        <f t="shared" si="5"/>
        <v>45000000</v>
      </c>
      <c r="M167" s="40">
        <v>45493</v>
      </c>
      <c r="N167" s="45" t="s">
        <v>856</v>
      </c>
      <c r="O167" s="50" t="s">
        <v>45</v>
      </c>
      <c r="P167" s="64">
        <v>0.46</v>
      </c>
    </row>
    <row r="168" spans="2:16" ht="15" x14ac:dyDescent="0.2">
      <c r="B168" s="39">
        <v>45343</v>
      </c>
      <c r="C168" s="32" t="s">
        <v>197</v>
      </c>
      <c r="D168" s="33" t="s">
        <v>430</v>
      </c>
      <c r="E168" s="34" t="s">
        <v>34</v>
      </c>
      <c r="F168" s="41" t="s">
        <v>640</v>
      </c>
      <c r="G168" s="40">
        <v>45344</v>
      </c>
      <c r="H168" s="42">
        <v>28220000</v>
      </c>
      <c r="I168" s="62"/>
      <c r="J168" s="63"/>
      <c r="K168" s="57"/>
      <c r="L168" s="51">
        <f t="shared" si="5"/>
        <v>28220000</v>
      </c>
      <c r="M168" s="40">
        <v>45464</v>
      </c>
      <c r="N168" s="45" t="s">
        <v>857</v>
      </c>
      <c r="O168" s="50" t="s">
        <v>45</v>
      </c>
      <c r="P168" s="64">
        <v>0.56666666666666665</v>
      </c>
    </row>
    <row r="169" spans="2:16" ht="15" x14ac:dyDescent="0.2">
      <c r="B169" s="39">
        <v>45342</v>
      </c>
      <c r="C169" s="32" t="s">
        <v>198</v>
      </c>
      <c r="D169" s="33" t="s">
        <v>431</v>
      </c>
      <c r="E169" s="34" t="s">
        <v>34</v>
      </c>
      <c r="F169" s="41" t="s">
        <v>641</v>
      </c>
      <c r="G169" s="40">
        <v>45344</v>
      </c>
      <c r="H169" s="42">
        <v>34367667</v>
      </c>
      <c r="I169" s="62"/>
      <c r="J169" s="63"/>
      <c r="K169" s="57"/>
      <c r="L169" s="51">
        <f t="shared" si="5"/>
        <v>34367667</v>
      </c>
      <c r="M169" s="40">
        <v>45487</v>
      </c>
      <c r="N169" s="45" t="s">
        <v>858</v>
      </c>
      <c r="O169" s="50" t="s">
        <v>45</v>
      </c>
      <c r="P169" s="64">
        <v>0.47552447552447552</v>
      </c>
    </row>
    <row r="170" spans="2:16" ht="15" x14ac:dyDescent="0.2">
      <c r="B170" s="39">
        <v>45343</v>
      </c>
      <c r="C170" s="32" t="s">
        <v>199</v>
      </c>
      <c r="D170" s="33" t="s">
        <v>432</v>
      </c>
      <c r="E170" s="34" t="s">
        <v>34</v>
      </c>
      <c r="F170" s="41" t="s">
        <v>642</v>
      </c>
      <c r="G170" s="40">
        <v>45344</v>
      </c>
      <c r="H170" s="42">
        <v>35000000</v>
      </c>
      <c r="I170" s="62"/>
      <c r="J170" s="63"/>
      <c r="K170" s="57"/>
      <c r="L170" s="51">
        <f t="shared" si="5"/>
        <v>35000000</v>
      </c>
      <c r="M170" s="40">
        <v>45494</v>
      </c>
      <c r="N170" s="45" t="s">
        <v>859</v>
      </c>
      <c r="O170" s="50" t="s">
        <v>45</v>
      </c>
      <c r="P170" s="64">
        <v>0.45333333333333331</v>
      </c>
    </row>
    <row r="171" spans="2:16" ht="15" x14ac:dyDescent="0.2">
      <c r="B171" s="39">
        <v>45342</v>
      </c>
      <c r="C171" s="32" t="s">
        <v>200</v>
      </c>
      <c r="D171" s="33" t="s">
        <v>433</v>
      </c>
      <c r="E171" s="34" t="s">
        <v>34</v>
      </c>
      <c r="F171" s="41" t="s">
        <v>643</v>
      </c>
      <c r="G171" s="40">
        <v>45348</v>
      </c>
      <c r="H171" s="42">
        <v>30133680</v>
      </c>
      <c r="I171" s="62"/>
      <c r="J171" s="63"/>
      <c r="K171" s="57"/>
      <c r="L171" s="51">
        <f t="shared" si="5"/>
        <v>30133680</v>
      </c>
      <c r="M171" s="40">
        <v>45454</v>
      </c>
      <c r="N171" s="45" t="s">
        <v>860</v>
      </c>
      <c r="O171" s="50" t="s">
        <v>45</v>
      </c>
      <c r="P171" s="64">
        <v>0.60377358490566035</v>
      </c>
    </row>
    <row r="172" spans="2:16" ht="15" x14ac:dyDescent="0.2">
      <c r="B172" s="39">
        <v>45343</v>
      </c>
      <c r="C172" s="32" t="s">
        <v>201</v>
      </c>
      <c r="D172" s="33" t="s">
        <v>434</v>
      </c>
      <c r="E172" s="34" t="s">
        <v>34</v>
      </c>
      <c r="F172" s="41" t="s">
        <v>644</v>
      </c>
      <c r="G172" s="40">
        <v>45348</v>
      </c>
      <c r="H172" s="42">
        <v>31217800</v>
      </c>
      <c r="I172" s="62"/>
      <c r="J172" s="63"/>
      <c r="K172" s="57"/>
      <c r="L172" s="51">
        <f t="shared" si="5"/>
        <v>31217800</v>
      </c>
      <c r="M172" s="40">
        <v>45498</v>
      </c>
      <c r="N172" s="45" t="s">
        <v>861</v>
      </c>
      <c r="O172" s="50" t="s">
        <v>45</v>
      </c>
      <c r="P172" s="64">
        <v>0.42666666666666669</v>
      </c>
    </row>
    <row r="173" spans="2:16" ht="15" x14ac:dyDescent="0.2">
      <c r="B173" s="39">
        <v>45343</v>
      </c>
      <c r="C173" s="32" t="s">
        <v>202</v>
      </c>
      <c r="D173" s="33" t="s">
        <v>435</v>
      </c>
      <c r="E173" s="34" t="s">
        <v>34</v>
      </c>
      <c r="F173" s="41" t="s">
        <v>645</v>
      </c>
      <c r="G173" s="40">
        <v>45348</v>
      </c>
      <c r="H173" s="42">
        <v>28840000</v>
      </c>
      <c r="I173" s="62"/>
      <c r="J173" s="63"/>
      <c r="K173" s="57"/>
      <c r="L173" s="51">
        <f t="shared" si="5"/>
        <v>28840000</v>
      </c>
      <c r="M173" s="40">
        <v>45488</v>
      </c>
      <c r="N173" s="45" t="s">
        <v>862</v>
      </c>
      <c r="O173" s="50" t="s">
        <v>45</v>
      </c>
      <c r="P173" s="64">
        <v>0.45714285714285713</v>
      </c>
    </row>
    <row r="174" spans="2:16" ht="15" x14ac:dyDescent="0.2">
      <c r="B174" s="39">
        <v>45343</v>
      </c>
      <c r="C174" s="32" t="s">
        <v>203</v>
      </c>
      <c r="D174" s="33" t="s">
        <v>436</v>
      </c>
      <c r="E174" s="34" t="s">
        <v>519</v>
      </c>
      <c r="F174" s="41" t="s">
        <v>560</v>
      </c>
      <c r="G174" s="40">
        <v>45344</v>
      </c>
      <c r="H174" s="42">
        <v>15300000</v>
      </c>
      <c r="I174" s="62"/>
      <c r="J174" s="63"/>
      <c r="K174" s="57"/>
      <c r="L174" s="51">
        <f t="shared" si="5"/>
        <v>15300000</v>
      </c>
      <c r="M174" s="40">
        <v>45494</v>
      </c>
      <c r="N174" s="45" t="s">
        <v>863</v>
      </c>
      <c r="O174" s="50" t="s">
        <v>45</v>
      </c>
      <c r="P174" s="64">
        <v>0.45333333333333331</v>
      </c>
    </row>
    <row r="175" spans="2:16" ht="15" x14ac:dyDescent="0.2">
      <c r="B175" s="39">
        <v>45343</v>
      </c>
      <c r="C175" s="32" t="s">
        <v>204</v>
      </c>
      <c r="D175" s="33" t="s">
        <v>437</v>
      </c>
      <c r="E175" s="34" t="s">
        <v>34</v>
      </c>
      <c r="F175" s="41" t="s">
        <v>646</v>
      </c>
      <c r="G175" s="40">
        <v>45345</v>
      </c>
      <c r="H175" s="42">
        <v>24733333</v>
      </c>
      <c r="I175" s="62"/>
      <c r="J175" s="63"/>
      <c r="K175" s="42"/>
      <c r="L175" s="51">
        <f t="shared" si="5"/>
        <v>24733333</v>
      </c>
      <c r="M175" s="40">
        <v>45485</v>
      </c>
      <c r="N175" s="45" t="s">
        <v>864</v>
      </c>
      <c r="O175" s="50" t="s">
        <v>45</v>
      </c>
      <c r="P175" s="64">
        <v>0.47857142857142859</v>
      </c>
    </row>
    <row r="176" spans="2:16" ht="15" x14ac:dyDescent="0.2">
      <c r="B176" s="39">
        <v>45342</v>
      </c>
      <c r="C176" s="32" t="s">
        <v>205</v>
      </c>
      <c r="D176" s="33" t="s">
        <v>438</v>
      </c>
      <c r="E176" s="34" t="s">
        <v>34</v>
      </c>
      <c r="F176" s="33" t="s">
        <v>647</v>
      </c>
      <c r="G176" s="40">
        <v>45344</v>
      </c>
      <c r="H176" s="42">
        <v>60000000</v>
      </c>
      <c r="I176" s="62"/>
      <c r="J176" s="63"/>
      <c r="K176" s="57"/>
      <c r="L176" s="51">
        <f t="shared" si="5"/>
        <v>60000000</v>
      </c>
      <c r="M176" s="40">
        <v>45414</v>
      </c>
      <c r="N176" s="45" t="s">
        <v>865</v>
      </c>
      <c r="O176" s="50" t="s">
        <v>45</v>
      </c>
      <c r="P176" s="64">
        <v>0.97142857142857142</v>
      </c>
    </row>
    <row r="177" spans="2:16" ht="15" x14ac:dyDescent="0.2">
      <c r="B177" s="39">
        <v>45343</v>
      </c>
      <c r="C177" s="32" t="s">
        <v>206</v>
      </c>
      <c r="D177" s="33" t="s">
        <v>439</v>
      </c>
      <c r="E177" s="34" t="s">
        <v>34</v>
      </c>
      <c r="F177" s="41" t="s">
        <v>648</v>
      </c>
      <c r="G177" s="40">
        <v>45348</v>
      </c>
      <c r="H177" s="42">
        <v>41220600</v>
      </c>
      <c r="I177" s="62"/>
      <c r="J177" s="63"/>
      <c r="K177" s="42">
        <v>41220600</v>
      </c>
      <c r="L177" s="51">
        <f t="shared" si="5"/>
        <v>0</v>
      </c>
      <c r="M177" s="40">
        <v>45349</v>
      </c>
      <c r="N177" s="45" t="s">
        <v>866</v>
      </c>
      <c r="O177" s="50" t="s">
        <v>45</v>
      </c>
      <c r="P177" s="64">
        <v>64</v>
      </c>
    </row>
    <row r="178" spans="2:16" ht="15" x14ac:dyDescent="0.2">
      <c r="B178" s="39">
        <v>45343</v>
      </c>
      <c r="C178" s="32" t="s">
        <v>207</v>
      </c>
      <c r="D178" s="33" t="s">
        <v>440</v>
      </c>
      <c r="E178" s="34" t="s">
        <v>519</v>
      </c>
      <c r="F178" s="41" t="s">
        <v>649</v>
      </c>
      <c r="G178" s="40">
        <v>45345</v>
      </c>
      <c r="H178" s="42">
        <v>22735000</v>
      </c>
      <c r="I178" s="62"/>
      <c r="J178" s="63"/>
      <c r="K178" s="57"/>
      <c r="L178" s="51">
        <f t="shared" si="5"/>
        <v>22735000</v>
      </c>
      <c r="M178" s="40">
        <v>45495</v>
      </c>
      <c r="N178" s="45" t="s">
        <v>867</v>
      </c>
      <c r="O178" s="50" t="s">
        <v>45</v>
      </c>
      <c r="P178" s="64">
        <v>0.44666666666666666</v>
      </c>
    </row>
    <row r="179" spans="2:16" ht="15" x14ac:dyDescent="0.2">
      <c r="B179" s="39">
        <v>45343</v>
      </c>
      <c r="C179" s="32" t="s">
        <v>208</v>
      </c>
      <c r="D179" s="33" t="s">
        <v>441</v>
      </c>
      <c r="E179" s="34" t="s">
        <v>34</v>
      </c>
      <c r="F179" s="41" t="s">
        <v>650</v>
      </c>
      <c r="G179" s="40">
        <v>45344</v>
      </c>
      <c r="H179" s="42">
        <v>38625000</v>
      </c>
      <c r="I179" s="62"/>
      <c r="J179" s="63"/>
      <c r="K179" s="57"/>
      <c r="L179" s="51">
        <f t="shared" si="5"/>
        <v>38625000</v>
      </c>
      <c r="M179" s="40">
        <v>45494</v>
      </c>
      <c r="N179" s="45" t="s">
        <v>868</v>
      </c>
      <c r="O179" s="50" t="s">
        <v>45</v>
      </c>
      <c r="P179" s="64">
        <v>0.45333333333333331</v>
      </c>
    </row>
    <row r="180" spans="2:16" ht="15" x14ac:dyDescent="0.2">
      <c r="B180" s="39">
        <v>45343</v>
      </c>
      <c r="C180" s="32" t="s">
        <v>209</v>
      </c>
      <c r="D180" s="33" t="s">
        <v>442</v>
      </c>
      <c r="E180" s="34" t="s">
        <v>34</v>
      </c>
      <c r="F180" s="41" t="s">
        <v>651</v>
      </c>
      <c r="G180" s="40">
        <v>45344</v>
      </c>
      <c r="H180" s="42">
        <v>34367667</v>
      </c>
      <c r="I180" s="62"/>
      <c r="J180" s="63"/>
      <c r="K180" s="57"/>
      <c r="L180" s="51">
        <f t="shared" si="5"/>
        <v>34367667</v>
      </c>
      <c r="M180" s="40">
        <v>45487</v>
      </c>
      <c r="N180" s="45" t="s">
        <v>869</v>
      </c>
      <c r="O180" s="50" t="s">
        <v>45</v>
      </c>
      <c r="P180" s="64">
        <v>0.47552447552447552</v>
      </c>
    </row>
    <row r="181" spans="2:16" ht="15" x14ac:dyDescent="0.2">
      <c r="B181" s="39">
        <v>45343</v>
      </c>
      <c r="C181" s="32" t="s">
        <v>210</v>
      </c>
      <c r="D181" s="33" t="s">
        <v>443</v>
      </c>
      <c r="E181" s="34" t="s">
        <v>34</v>
      </c>
      <c r="F181" s="41" t="s">
        <v>652</v>
      </c>
      <c r="G181" s="40">
        <v>45345</v>
      </c>
      <c r="H181" s="42">
        <v>34113600</v>
      </c>
      <c r="I181" s="62"/>
      <c r="J181" s="63"/>
      <c r="K181" s="57"/>
      <c r="L181" s="51">
        <f t="shared" si="5"/>
        <v>34113600</v>
      </c>
      <c r="M181" s="40">
        <v>45465</v>
      </c>
      <c r="N181" s="45" t="s">
        <v>870</v>
      </c>
      <c r="O181" s="50" t="s">
        <v>45</v>
      </c>
      <c r="P181" s="64">
        <v>0.55833333333333335</v>
      </c>
    </row>
    <row r="182" spans="2:16" ht="15" x14ac:dyDescent="0.2">
      <c r="B182" s="39">
        <v>45345</v>
      </c>
      <c r="C182" s="32" t="s">
        <v>211</v>
      </c>
      <c r="D182" s="33" t="s">
        <v>444</v>
      </c>
      <c r="E182" s="34" t="s">
        <v>34</v>
      </c>
      <c r="F182" s="41" t="s">
        <v>653</v>
      </c>
      <c r="G182" s="40">
        <v>45350</v>
      </c>
      <c r="H182" s="42">
        <v>31217800</v>
      </c>
      <c r="I182" s="62"/>
      <c r="J182" s="63"/>
      <c r="K182" s="57"/>
      <c r="L182" s="51">
        <f t="shared" si="5"/>
        <v>31217800</v>
      </c>
      <c r="M182" s="40">
        <v>45500</v>
      </c>
      <c r="N182" s="45" t="s">
        <v>871</v>
      </c>
      <c r="O182" s="50" t="s">
        <v>45</v>
      </c>
      <c r="P182" s="64">
        <v>0.41333333333333333</v>
      </c>
    </row>
    <row r="183" spans="2:16" ht="15" x14ac:dyDescent="0.2">
      <c r="B183" s="39">
        <v>45343</v>
      </c>
      <c r="C183" s="32" t="s">
        <v>212</v>
      </c>
      <c r="D183" s="33" t="s">
        <v>445</v>
      </c>
      <c r="E183" s="34" t="s">
        <v>34</v>
      </c>
      <c r="F183" s="41" t="s">
        <v>625</v>
      </c>
      <c r="G183" s="40">
        <v>45344</v>
      </c>
      <c r="H183" s="42">
        <v>42500000</v>
      </c>
      <c r="I183" s="62"/>
      <c r="J183" s="63"/>
      <c r="K183" s="57"/>
      <c r="L183" s="51">
        <f t="shared" si="5"/>
        <v>42500000</v>
      </c>
      <c r="M183" s="40">
        <v>45494</v>
      </c>
      <c r="N183" s="45" t="s">
        <v>872</v>
      </c>
      <c r="O183" s="50" t="s">
        <v>45</v>
      </c>
      <c r="P183" s="64">
        <v>0.45333333333333331</v>
      </c>
    </row>
    <row r="184" spans="2:16" ht="15" x14ac:dyDescent="0.2">
      <c r="B184" s="39">
        <v>45343</v>
      </c>
      <c r="C184" s="32" t="s">
        <v>213</v>
      </c>
      <c r="D184" s="33" t="s">
        <v>446</v>
      </c>
      <c r="E184" s="34" t="s">
        <v>34</v>
      </c>
      <c r="F184" s="41" t="s">
        <v>517</v>
      </c>
      <c r="G184" s="40">
        <v>45344</v>
      </c>
      <c r="H184" s="42">
        <v>33000000</v>
      </c>
      <c r="I184" s="62"/>
      <c r="J184" s="63"/>
      <c r="K184" s="57"/>
      <c r="L184" s="51">
        <f t="shared" si="5"/>
        <v>33000000</v>
      </c>
      <c r="M184" s="40">
        <v>45494</v>
      </c>
      <c r="N184" s="45" t="s">
        <v>873</v>
      </c>
      <c r="O184" s="50" t="s">
        <v>45</v>
      </c>
      <c r="P184" s="64">
        <v>0.45333333333333331</v>
      </c>
    </row>
    <row r="185" spans="2:16" ht="15" x14ac:dyDescent="0.2">
      <c r="B185" s="39">
        <v>45343</v>
      </c>
      <c r="C185" s="32" t="s">
        <v>214</v>
      </c>
      <c r="D185" s="33" t="s">
        <v>447</v>
      </c>
      <c r="E185" s="34" t="s">
        <v>34</v>
      </c>
      <c r="F185" s="41" t="s">
        <v>517</v>
      </c>
      <c r="G185" s="40">
        <v>45344</v>
      </c>
      <c r="H185" s="42">
        <v>37250000</v>
      </c>
      <c r="I185" s="62"/>
      <c r="J185" s="63"/>
      <c r="K185" s="57"/>
      <c r="L185" s="51">
        <f t="shared" si="5"/>
        <v>37250000</v>
      </c>
      <c r="M185" s="40">
        <v>45494</v>
      </c>
      <c r="N185" s="45" t="s">
        <v>874</v>
      </c>
      <c r="O185" s="50" t="s">
        <v>45</v>
      </c>
      <c r="P185" s="64">
        <v>0.45333333333333331</v>
      </c>
    </row>
    <row r="186" spans="2:16" ht="15" x14ac:dyDescent="0.2">
      <c r="B186" s="39">
        <v>45343</v>
      </c>
      <c r="C186" s="32" t="s">
        <v>215</v>
      </c>
      <c r="D186" s="33" t="s">
        <v>448</v>
      </c>
      <c r="E186" s="34" t="s">
        <v>34</v>
      </c>
      <c r="F186" s="41" t="s">
        <v>654</v>
      </c>
      <c r="G186" s="40">
        <v>45345</v>
      </c>
      <c r="H186" s="51">
        <v>28218667</v>
      </c>
      <c r="I186" s="62"/>
      <c r="J186" s="63"/>
      <c r="K186" s="57"/>
      <c r="L186" s="51">
        <f t="shared" si="5"/>
        <v>28218667</v>
      </c>
      <c r="M186" s="40">
        <v>45488</v>
      </c>
      <c r="N186" s="45" t="s">
        <v>875</v>
      </c>
      <c r="O186" s="50" t="s">
        <v>45</v>
      </c>
      <c r="P186" s="64">
        <v>0.46853146853146854</v>
      </c>
    </row>
    <row r="187" spans="2:16" ht="15" x14ac:dyDescent="0.2">
      <c r="B187" s="39">
        <v>45348</v>
      </c>
      <c r="C187" s="32" t="s">
        <v>216</v>
      </c>
      <c r="D187" s="33" t="s">
        <v>449</v>
      </c>
      <c r="E187" s="34" t="s">
        <v>34</v>
      </c>
      <c r="F187" s="41" t="s">
        <v>655</v>
      </c>
      <c r="G187" s="40">
        <v>45356</v>
      </c>
      <c r="H187" s="51">
        <v>9600000</v>
      </c>
      <c r="I187" s="62"/>
      <c r="J187" s="63"/>
      <c r="K187" s="57"/>
      <c r="L187" s="51">
        <f t="shared" si="5"/>
        <v>9600000</v>
      </c>
      <c r="M187" s="40">
        <v>45416</v>
      </c>
      <c r="N187" s="45" t="s">
        <v>876</v>
      </c>
      <c r="O187" s="50" t="s">
        <v>45</v>
      </c>
      <c r="P187" s="64">
        <v>0.93333333333333335</v>
      </c>
    </row>
    <row r="188" spans="2:16" ht="15" x14ac:dyDescent="0.2">
      <c r="B188" s="39">
        <v>45344</v>
      </c>
      <c r="C188" s="32" t="s">
        <v>217</v>
      </c>
      <c r="D188" s="33" t="s">
        <v>450</v>
      </c>
      <c r="E188" s="34" t="s">
        <v>34</v>
      </c>
      <c r="F188" s="41" t="s">
        <v>656</v>
      </c>
      <c r="G188" s="40">
        <v>45348</v>
      </c>
      <c r="H188" s="51">
        <v>34367667</v>
      </c>
      <c r="I188" s="62"/>
      <c r="J188" s="63"/>
      <c r="K188" s="57"/>
      <c r="L188" s="51">
        <f t="shared" si="5"/>
        <v>34367667</v>
      </c>
      <c r="M188" s="40">
        <v>45491</v>
      </c>
      <c r="N188" s="45" t="s">
        <v>877</v>
      </c>
      <c r="O188" s="50" t="s">
        <v>45</v>
      </c>
      <c r="P188" s="64">
        <v>0.44755244755244755</v>
      </c>
    </row>
    <row r="189" spans="2:16" ht="15" x14ac:dyDescent="0.2">
      <c r="B189" s="39">
        <v>45344</v>
      </c>
      <c r="C189" s="32" t="s">
        <v>218</v>
      </c>
      <c r="D189" s="33" t="s">
        <v>451</v>
      </c>
      <c r="E189" s="34" t="s">
        <v>34</v>
      </c>
      <c r="F189" s="41" t="s">
        <v>657</v>
      </c>
      <c r="G189" s="40">
        <v>45349</v>
      </c>
      <c r="H189" s="51">
        <v>68400000</v>
      </c>
      <c r="I189" s="62"/>
      <c r="J189" s="63"/>
      <c r="K189" s="57"/>
      <c r="L189" s="51">
        <f t="shared" si="5"/>
        <v>68400000</v>
      </c>
      <c r="M189" s="40">
        <v>45484</v>
      </c>
      <c r="N189" s="45" t="s">
        <v>878</v>
      </c>
      <c r="O189" s="50" t="s">
        <v>45</v>
      </c>
      <c r="P189" s="64">
        <v>0.46666666666666667</v>
      </c>
    </row>
    <row r="190" spans="2:16" ht="15" x14ac:dyDescent="0.2">
      <c r="B190" s="39">
        <v>45343</v>
      </c>
      <c r="C190" s="32" t="s">
        <v>219</v>
      </c>
      <c r="D190" s="33" t="s">
        <v>452</v>
      </c>
      <c r="E190" s="34" t="s">
        <v>34</v>
      </c>
      <c r="F190" s="41" t="s">
        <v>658</v>
      </c>
      <c r="G190" s="40">
        <v>45344</v>
      </c>
      <c r="H190" s="51">
        <v>46000000</v>
      </c>
      <c r="I190" s="62"/>
      <c r="J190" s="63"/>
      <c r="K190" s="57"/>
      <c r="L190" s="51">
        <f t="shared" si="5"/>
        <v>46000000</v>
      </c>
      <c r="M190" s="40">
        <v>45494</v>
      </c>
      <c r="N190" s="45" t="s">
        <v>879</v>
      </c>
      <c r="O190" s="50" t="s">
        <v>45</v>
      </c>
      <c r="P190" s="64">
        <v>0.45333333333333331</v>
      </c>
    </row>
    <row r="191" spans="2:16" ht="15" x14ac:dyDescent="0.2">
      <c r="B191" s="39">
        <v>45343</v>
      </c>
      <c r="C191" s="32" t="s">
        <v>220</v>
      </c>
      <c r="D191" s="33" t="s">
        <v>453</v>
      </c>
      <c r="E191" s="34" t="s">
        <v>34</v>
      </c>
      <c r="F191" s="41" t="s">
        <v>659</v>
      </c>
      <c r="G191" s="40">
        <v>45344</v>
      </c>
      <c r="H191" s="51">
        <v>38500000</v>
      </c>
      <c r="I191" s="62"/>
      <c r="J191" s="63"/>
      <c r="K191" s="57"/>
      <c r="L191" s="51">
        <f t="shared" si="5"/>
        <v>38500000</v>
      </c>
      <c r="M191" s="40">
        <v>45494</v>
      </c>
      <c r="N191" s="45" t="s">
        <v>880</v>
      </c>
      <c r="O191" s="50" t="s">
        <v>45</v>
      </c>
      <c r="P191" s="64">
        <v>0.45333333333333331</v>
      </c>
    </row>
    <row r="192" spans="2:16" ht="15" x14ac:dyDescent="0.2">
      <c r="B192" s="39">
        <v>45343</v>
      </c>
      <c r="C192" s="32" t="s">
        <v>221</v>
      </c>
      <c r="D192" s="33" t="s">
        <v>454</v>
      </c>
      <c r="E192" s="34" t="s">
        <v>34</v>
      </c>
      <c r="F192" s="41" t="s">
        <v>660</v>
      </c>
      <c r="G192" s="40">
        <v>45345</v>
      </c>
      <c r="H192" s="51">
        <v>23673333</v>
      </c>
      <c r="I192" s="62"/>
      <c r="J192" s="63"/>
      <c r="K192" s="42"/>
      <c r="L192" s="51">
        <f t="shared" si="5"/>
        <v>23673333</v>
      </c>
      <c r="M192" s="40">
        <v>45479</v>
      </c>
      <c r="N192" s="45" t="s">
        <v>881</v>
      </c>
      <c r="O192" s="50" t="s">
        <v>45</v>
      </c>
      <c r="P192" s="64">
        <v>0.5</v>
      </c>
    </row>
    <row r="193" spans="2:16" ht="15" x14ac:dyDescent="0.2">
      <c r="B193" s="39">
        <v>45324</v>
      </c>
      <c r="C193" s="32" t="s">
        <v>222</v>
      </c>
      <c r="D193" s="33" t="s">
        <v>455</v>
      </c>
      <c r="E193" s="34" t="s">
        <v>34</v>
      </c>
      <c r="F193" s="41" t="s">
        <v>661</v>
      </c>
      <c r="G193" s="40">
        <v>45345</v>
      </c>
      <c r="H193" s="51">
        <v>39657333</v>
      </c>
      <c r="I193" s="62"/>
      <c r="J193" s="63"/>
      <c r="K193" s="57"/>
      <c r="L193" s="51">
        <f t="shared" si="5"/>
        <v>39657333</v>
      </c>
      <c r="M193" s="40">
        <v>45485</v>
      </c>
      <c r="N193" s="45" t="s">
        <v>882</v>
      </c>
      <c r="O193" s="50" t="s">
        <v>45</v>
      </c>
      <c r="P193" s="64">
        <v>0.47857142857142859</v>
      </c>
    </row>
    <row r="194" spans="2:16" ht="15" x14ac:dyDescent="0.2">
      <c r="B194" s="39">
        <v>45343</v>
      </c>
      <c r="C194" s="32" t="s">
        <v>223</v>
      </c>
      <c r="D194" s="33" t="s">
        <v>456</v>
      </c>
      <c r="E194" s="34" t="s">
        <v>34</v>
      </c>
      <c r="F194" s="41" t="s">
        <v>662</v>
      </c>
      <c r="G194" s="40">
        <v>45344</v>
      </c>
      <c r="H194" s="51">
        <v>36260000</v>
      </c>
      <c r="I194" s="62"/>
      <c r="J194" s="63"/>
      <c r="K194" s="57"/>
      <c r="L194" s="51">
        <f t="shared" si="5"/>
        <v>36260000</v>
      </c>
      <c r="M194" s="40">
        <v>45491</v>
      </c>
      <c r="N194" s="45" t="s">
        <v>883</v>
      </c>
      <c r="O194" s="50" t="s">
        <v>45</v>
      </c>
      <c r="P194" s="64">
        <v>0.46258503401360546</v>
      </c>
    </row>
    <row r="195" spans="2:16" ht="15" x14ac:dyDescent="0.2">
      <c r="B195" s="39">
        <v>45344</v>
      </c>
      <c r="C195" s="32" t="s">
        <v>224</v>
      </c>
      <c r="D195" s="33" t="s">
        <v>457</v>
      </c>
      <c r="E195" s="34" t="s">
        <v>34</v>
      </c>
      <c r="F195" s="41" t="s">
        <v>663</v>
      </c>
      <c r="G195" s="40">
        <v>45349</v>
      </c>
      <c r="H195" s="51">
        <v>33992000</v>
      </c>
      <c r="I195" s="62"/>
      <c r="J195" s="63"/>
      <c r="K195" s="57"/>
      <c r="L195" s="51">
        <f t="shared" si="5"/>
        <v>33992000</v>
      </c>
      <c r="M195" s="40">
        <v>45469</v>
      </c>
      <c r="N195" s="45" t="s">
        <v>884</v>
      </c>
      <c r="O195" s="50" t="s">
        <v>45</v>
      </c>
      <c r="P195" s="64">
        <v>0.52500000000000002</v>
      </c>
    </row>
    <row r="196" spans="2:16" ht="15" x14ac:dyDescent="0.2">
      <c r="B196" s="39">
        <v>45344</v>
      </c>
      <c r="C196" s="32" t="s">
        <v>225</v>
      </c>
      <c r="D196" s="33" t="s">
        <v>458</v>
      </c>
      <c r="E196" s="34" t="s">
        <v>34</v>
      </c>
      <c r="F196" s="41" t="s">
        <v>664</v>
      </c>
      <c r="G196" s="40">
        <v>45345</v>
      </c>
      <c r="H196" s="51">
        <v>42500000</v>
      </c>
      <c r="I196" s="62"/>
      <c r="J196" s="63"/>
      <c r="K196" s="57"/>
      <c r="L196" s="51">
        <f t="shared" si="5"/>
        <v>42500000</v>
      </c>
      <c r="M196" s="40">
        <v>45495</v>
      </c>
      <c r="N196" s="45" t="s">
        <v>885</v>
      </c>
      <c r="O196" s="50" t="s">
        <v>45</v>
      </c>
      <c r="P196" s="64">
        <v>0.44666666666666666</v>
      </c>
    </row>
    <row r="197" spans="2:16" ht="15" x14ac:dyDescent="0.2">
      <c r="B197" s="39">
        <v>45344</v>
      </c>
      <c r="C197" s="32" t="s">
        <v>226</v>
      </c>
      <c r="D197" s="33" t="s">
        <v>459</v>
      </c>
      <c r="E197" s="34" t="s">
        <v>34</v>
      </c>
      <c r="F197" s="41" t="s">
        <v>665</v>
      </c>
      <c r="G197" s="40">
        <v>45345</v>
      </c>
      <c r="H197" s="51">
        <v>44000000</v>
      </c>
      <c r="I197" s="62"/>
      <c r="J197" s="63"/>
      <c r="K197" s="57"/>
      <c r="L197" s="51">
        <f t="shared" si="5"/>
        <v>44000000</v>
      </c>
      <c r="M197" s="40">
        <v>45495</v>
      </c>
      <c r="N197" s="45" t="s">
        <v>886</v>
      </c>
      <c r="O197" s="50" t="s">
        <v>45</v>
      </c>
      <c r="P197" s="64">
        <v>0.44666666666666666</v>
      </c>
    </row>
    <row r="198" spans="2:16" ht="15" x14ac:dyDescent="0.2">
      <c r="B198" s="39">
        <v>45344</v>
      </c>
      <c r="C198" s="32" t="s">
        <v>227</v>
      </c>
      <c r="D198" s="33" t="s">
        <v>460</v>
      </c>
      <c r="E198" s="34" t="s">
        <v>34</v>
      </c>
      <c r="F198" s="41" t="s">
        <v>666</v>
      </c>
      <c r="G198" s="40">
        <v>45350</v>
      </c>
      <c r="H198" s="51">
        <v>40000000</v>
      </c>
      <c r="I198" s="62"/>
      <c r="J198" s="63"/>
      <c r="K198" s="57"/>
      <c r="L198" s="51">
        <f t="shared" si="5"/>
        <v>40000000</v>
      </c>
      <c r="M198" s="40">
        <v>45500</v>
      </c>
      <c r="N198" s="45" t="s">
        <v>887</v>
      </c>
      <c r="O198" s="50" t="s">
        <v>45</v>
      </c>
      <c r="P198" s="64">
        <v>0.41333333333333333</v>
      </c>
    </row>
    <row r="199" spans="2:16" ht="15" x14ac:dyDescent="0.2">
      <c r="B199" s="39">
        <v>45344</v>
      </c>
      <c r="C199" s="32" t="s">
        <v>228</v>
      </c>
      <c r="D199" s="33" t="s">
        <v>461</v>
      </c>
      <c r="E199" s="34" t="s">
        <v>34</v>
      </c>
      <c r="F199" s="41" t="s">
        <v>667</v>
      </c>
      <c r="G199" s="40">
        <v>45349</v>
      </c>
      <c r="H199" s="51">
        <v>30150000</v>
      </c>
      <c r="I199" s="62"/>
      <c r="J199" s="63"/>
      <c r="K199" s="57"/>
      <c r="L199" s="51">
        <f t="shared" si="5"/>
        <v>30150000</v>
      </c>
      <c r="M199" s="40">
        <v>45412</v>
      </c>
      <c r="N199" s="45" t="s">
        <v>888</v>
      </c>
      <c r="O199" s="50" t="s">
        <v>45</v>
      </c>
      <c r="P199" s="64">
        <v>1</v>
      </c>
    </row>
    <row r="200" spans="2:16" ht="15" x14ac:dyDescent="0.2">
      <c r="B200" s="39">
        <v>45344</v>
      </c>
      <c r="C200" s="32" t="s">
        <v>229</v>
      </c>
      <c r="D200" s="33" t="s">
        <v>462</v>
      </c>
      <c r="E200" s="34" t="s">
        <v>34</v>
      </c>
      <c r="F200" s="41" t="s">
        <v>668</v>
      </c>
      <c r="G200" s="40">
        <v>45345</v>
      </c>
      <c r="H200" s="51">
        <v>33000000</v>
      </c>
      <c r="I200" s="62"/>
      <c r="J200" s="63"/>
      <c r="K200" s="57"/>
      <c r="L200" s="51">
        <f t="shared" si="5"/>
        <v>33000000</v>
      </c>
      <c r="M200" s="40">
        <v>45495</v>
      </c>
      <c r="N200" s="45" t="s">
        <v>889</v>
      </c>
      <c r="O200" s="50" t="s">
        <v>45</v>
      </c>
      <c r="P200" s="64">
        <v>0.44666666666666666</v>
      </c>
    </row>
    <row r="201" spans="2:16" ht="15" x14ac:dyDescent="0.2">
      <c r="B201" s="39">
        <v>45344</v>
      </c>
      <c r="C201" s="32" t="s">
        <v>1790</v>
      </c>
      <c r="D201" s="33" t="s">
        <v>1223</v>
      </c>
      <c r="E201" s="34" t="s">
        <v>519</v>
      </c>
      <c r="F201" s="41" t="s">
        <v>2144</v>
      </c>
      <c r="G201" s="40">
        <v>45350</v>
      </c>
      <c r="H201" s="51">
        <v>24000000</v>
      </c>
      <c r="I201" s="62"/>
      <c r="J201" s="63"/>
      <c r="K201" s="42">
        <v>24000000</v>
      </c>
      <c r="L201" s="51">
        <f t="shared" si="5"/>
        <v>0</v>
      </c>
      <c r="M201" s="40">
        <v>45350</v>
      </c>
      <c r="N201" s="45" t="s">
        <v>2299</v>
      </c>
      <c r="O201" s="50" t="s">
        <v>45</v>
      </c>
      <c r="P201" s="64">
        <v>1</v>
      </c>
    </row>
    <row r="202" spans="2:16" ht="15" x14ac:dyDescent="0.2">
      <c r="B202" s="39">
        <v>45344</v>
      </c>
      <c r="C202" s="32" t="s">
        <v>230</v>
      </c>
      <c r="D202" s="33" t="s">
        <v>463</v>
      </c>
      <c r="E202" s="34" t="s">
        <v>34</v>
      </c>
      <c r="F202" s="41" t="s">
        <v>669</v>
      </c>
      <c r="G202" s="40">
        <v>45348</v>
      </c>
      <c r="H202" s="51">
        <v>37250000</v>
      </c>
      <c r="I202" s="62"/>
      <c r="J202" s="63"/>
      <c r="K202" s="57"/>
      <c r="L202" s="51">
        <f t="shared" si="5"/>
        <v>37250000</v>
      </c>
      <c r="M202" s="40">
        <v>45498</v>
      </c>
      <c r="N202" s="45" t="s">
        <v>890</v>
      </c>
      <c r="O202" s="50" t="s">
        <v>45</v>
      </c>
      <c r="P202" s="64">
        <v>0.42666666666666669</v>
      </c>
    </row>
    <row r="203" spans="2:16" ht="15" x14ac:dyDescent="0.2">
      <c r="B203" s="39">
        <v>45344</v>
      </c>
      <c r="C203" s="32" t="s">
        <v>231</v>
      </c>
      <c r="D203" s="33" t="s">
        <v>464</v>
      </c>
      <c r="E203" s="34" t="s">
        <v>34</v>
      </c>
      <c r="F203" s="41" t="s">
        <v>665</v>
      </c>
      <c r="G203" s="40">
        <v>45349</v>
      </c>
      <c r="H203" s="51">
        <v>44000000</v>
      </c>
      <c r="I203" s="62"/>
      <c r="J203" s="63"/>
      <c r="K203" s="57"/>
      <c r="L203" s="51">
        <f t="shared" si="5"/>
        <v>44000000</v>
      </c>
      <c r="M203" s="40">
        <v>45499</v>
      </c>
      <c r="N203" s="45" t="s">
        <v>891</v>
      </c>
      <c r="O203" s="50" t="s">
        <v>45</v>
      </c>
      <c r="P203" s="64">
        <v>0.42</v>
      </c>
    </row>
    <row r="204" spans="2:16" ht="15" x14ac:dyDescent="0.2">
      <c r="B204" s="39">
        <v>45344</v>
      </c>
      <c r="C204" s="32" t="s">
        <v>232</v>
      </c>
      <c r="D204" s="33" t="s">
        <v>465</v>
      </c>
      <c r="E204" s="34" t="s">
        <v>34</v>
      </c>
      <c r="F204" s="41" t="s">
        <v>670</v>
      </c>
      <c r="G204" s="40">
        <v>45345</v>
      </c>
      <c r="H204" s="51">
        <v>29870000</v>
      </c>
      <c r="I204" s="62"/>
      <c r="J204" s="63"/>
      <c r="K204" s="57"/>
      <c r="L204" s="51">
        <f t="shared" si="5"/>
        <v>29870000</v>
      </c>
      <c r="M204" s="40">
        <v>45495</v>
      </c>
      <c r="N204" s="45" t="s">
        <v>892</v>
      </c>
      <c r="O204" s="50" t="s">
        <v>45</v>
      </c>
      <c r="P204" s="64">
        <v>0.44666666666666666</v>
      </c>
    </row>
    <row r="205" spans="2:16" ht="15" x14ac:dyDescent="0.2">
      <c r="B205" s="39">
        <v>45345</v>
      </c>
      <c r="C205" s="32" t="s">
        <v>233</v>
      </c>
      <c r="D205" s="33" t="s">
        <v>466</v>
      </c>
      <c r="E205" s="34" t="s">
        <v>34</v>
      </c>
      <c r="F205" s="41" t="s">
        <v>665</v>
      </c>
      <c r="G205" s="40">
        <v>45348</v>
      </c>
      <c r="H205" s="51">
        <v>44000000</v>
      </c>
      <c r="I205" s="62"/>
      <c r="J205" s="63"/>
      <c r="K205" s="57"/>
      <c r="L205" s="51">
        <f t="shared" ref="L205:L268" si="6">H205+J205-K205</f>
        <v>44000000</v>
      </c>
      <c r="M205" s="40">
        <v>45498</v>
      </c>
      <c r="N205" s="45" t="s">
        <v>893</v>
      </c>
      <c r="O205" s="50" t="s">
        <v>45</v>
      </c>
      <c r="P205" s="64">
        <v>0.42666666666666669</v>
      </c>
    </row>
    <row r="206" spans="2:16" ht="15" x14ac:dyDescent="0.2">
      <c r="B206" s="39">
        <v>45345</v>
      </c>
      <c r="C206" s="32" t="s">
        <v>234</v>
      </c>
      <c r="D206" s="33" t="s">
        <v>467</v>
      </c>
      <c r="E206" s="34" t="s">
        <v>34</v>
      </c>
      <c r="F206" s="41" t="s">
        <v>671</v>
      </c>
      <c r="G206" s="40">
        <v>45349</v>
      </c>
      <c r="H206" s="51">
        <v>33500000</v>
      </c>
      <c r="I206" s="62"/>
      <c r="J206" s="63"/>
      <c r="K206" s="57"/>
      <c r="L206" s="51">
        <f t="shared" si="6"/>
        <v>33500000</v>
      </c>
      <c r="M206" s="40">
        <v>45499</v>
      </c>
      <c r="N206" s="45" t="s">
        <v>894</v>
      </c>
      <c r="O206" s="50" t="s">
        <v>45</v>
      </c>
      <c r="P206" s="64">
        <v>0.42</v>
      </c>
    </row>
    <row r="207" spans="2:16" ht="15" x14ac:dyDescent="0.2">
      <c r="B207" s="39">
        <v>45345</v>
      </c>
      <c r="C207" s="32" t="s">
        <v>235</v>
      </c>
      <c r="D207" s="33" t="s">
        <v>468</v>
      </c>
      <c r="E207" s="34" t="s">
        <v>519</v>
      </c>
      <c r="F207" s="41" t="s">
        <v>672</v>
      </c>
      <c r="G207" s="40">
        <v>45349</v>
      </c>
      <c r="H207" s="51">
        <v>15300000</v>
      </c>
      <c r="I207" s="62"/>
      <c r="J207" s="63"/>
      <c r="K207" s="57"/>
      <c r="L207" s="51">
        <f t="shared" si="6"/>
        <v>15300000</v>
      </c>
      <c r="M207" s="40">
        <v>45499</v>
      </c>
      <c r="N207" s="45" t="s">
        <v>895</v>
      </c>
      <c r="O207" s="50" t="s">
        <v>45</v>
      </c>
      <c r="P207" s="64">
        <v>0.42</v>
      </c>
    </row>
    <row r="208" spans="2:16" ht="15" x14ac:dyDescent="0.2">
      <c r="B208" s="39">
        <v>45345</v>
      </c>
      <c r="C208" s="32" t="s">
        <v>236</v>
      </c>
      <c r="D208" s="33" t="s">
        <v>469</v>
      </c>
      <c r="E208" s="34" t="s">
        <v>34</v>
      </c>
      <c r="F208" s="41" t="s">
        <v>673</v>
      </c>
      <c r="G208" s="40">
        <v>45349</v>
      </c>
      <c r="H208" s="51">
        <v>30000000</v>
      </c>
      <c r="I208" s="62"/>
      <c r="J208" s="63"/>
      <c r="K208" s="57"/>
      <c r="L208" s="51">
        <f t="shared" si="6"/>
        <v>30000000</v>
      </c>
      <c r="M208" s="40">
        <v>45499</v>
      </c>
      <c r="N208" s="45" t="s">
        <v>896</v>
      </c>
      <c r="O208" s="50" t="s">
        <v>45</v>
      </c>
      <c r="P208" s="64">
        <v>0.42</v>
      </c>
    </row>
    <row r="209" spans="2:16" ht="15" x14ac:dyDescent="0.2">
      <c r="B209" s="39">
        <v>45345</v>
      </c>
      <c r="C209" s="32" t="s">
        <v>237</v>
      </c>
      <c r="D209" s="33" t="s">
        <v>470</v>
      </c>
      <c r="E209" s="34" t="s">
        <v>34</v>
      </c>
      <c r="F209" s="41" t="s">
        <v>659</v>
      </c>
      <c r="G209" s="40">
        <v>45349</v>
      </c>
      <c r="H209" s="51">
        <v>38500000</v>
      </c>
      <c r="I209" s="62"/>
      <c r="J209" s="63"/>
      <c r="K209" s="42"/>
      <c r="L209" s="51">
        <f t="shared" si="6"/>
        <v>38500000</v>
      </c>
      <c r="M209" s="40">
        <v>45499</v>
      </c>
      <c r="N209" s="45" t="s">
        <v>897</v>
      </c>
      <c r="O209" s="50" t="s">
        <v>45</v>
      </c>
      <c r="P209" s="64">
        <v>0.42</v>
      </c>
    </row>
    <row r="210" spans="2:16" ht="15" x14ac:dyDescent="0.2">
      <c r="B210" s="39">
        <v>45345</v>
      </c>
      <c r="C210" s="32" t="s">
        <v>238</v>
      </c>
      <c r="D210" s="33" t="s">
        <v>471</v>
      </c>
      <c r="E210" s="34" t="s">
        <v>34</v>
      </c>
      <c r="F210" s="41" t="s">
        <v>659</v>
      </c>
      <c r="G210" s="40">
        <v>45349</v>
      </c>
      <c r="H210" s="51">
        <v>38500000</v>
      </c>
      <c r="I210" s="62"/>
      <c r="J210" s="63"/>
      <c r="K210" s="57"/>
      <c r="L210" s="51">
        <f t="shared" si="6"/>
        <v>38500000</v>
      </c>
      <c r="M210" s="40">
        <v>45499</v>
      </c>
      <c r="N210" s="45" t="s">
        <v>898</v>
      </c>
      <c r="O210" s="50" t="s">
        <v>45</v>
      </c>
      <c r="P210" s="64">
        <v>0.42</v>
      </c>
    </row>
    <row r="211" spans="2:16" ht="15" x14ac:dyDescent="0.2">
      <c r="B211" s="39">
        <v>45348</v>
      </c>
      <c r="C211" s="32" t="s">
        <v>239</v>
      </c>
      <c r="D211" s="33" t="s">
        <v>472</v>
      </c>
      <c r="E211" s="34" t="s">
        <v>674</v>
      </c>
      <c r="F211" s="41" t="s">
        <v>675</v>
      </c>
      <c r="G211" s="40">
        <v>45348</v>
      </c>
      <c r="H211" s="51">
        <v>5285000</v>
      </c>
      <c r="I211" s="62"/>
      <c r="J211" s="63"/>
      <c r="K211" s="57"/>
      <c r="L211" s="51">
        <f t="shared" si="6"/>
        <v>5285000</v>
      </c>
      <c r="M211" s="40">
        <v>45713</v>
      </c>
      <c r="N211" s="45" t="s">
        <v>899</v>
      </c>
      <c r="O211" s="50" t="s">
        <v>941</v>
      </c>
      <c r="P211" s="64">
        <v>0.17534246575342466</v>
      </c>
    </row>
    <row r="212" spans="2:16" ht="15" x14ac:dyDescent="0.2">
      <c r="B212" s="39">
        <v>45348</v>
      </c>
      <c r="C212" s="32" t="s">
        <v>239</v>
      </c>
      <c r="D212" s="33" t="s">
        <v>472</v>
      </c>
      <c r="E212" s="34" t="s">
        <v>674</v>
      </c>
      <c r="F212" s="41" t="s">
        <v>675</v>
      </c>
      <c r="G212" s="40">
        <v>45348</v>
      </c>
      <c r="H212" s="51">
        <v>257800</v>
      </c>
      <c r="I212" s="62"/>
      <c r="J212" s="63"/>
      <c r="K212" s="57"/>
      <c r="L212" s="51">
        <f t="shared" si="6"/>
        <v>257800</v>
      </c>
      <c r="M212" s="40">
        <v>45713</v>
      </c>
      <c r="N212" s="45" t="s">
        <v>899</v>
      </c>
      <c r="O212" s="50" t="s">
        <v>941</v>
      </c>
      <c r="P212" s="64">
        <v>0.17534246575342466</v>
      </c>
    </row>
    <row r="213" spans="2:16" ht="15" x14ac:dyDescent="0.2">
      <c r="B213" s="39">
        <v>45348</v>
      </c>
      <c r="C213" s="32" t="s">
        <v>240</v>
      </c>
      <c r="D213" s="33" t="s">
        <v>473</v>
      </c>
      <c r="E213" s="34" t="s">
        <v>34</v>
      </c>
      <c r="F213" s="33" t="s">
        <v>676</v>
      </c>
      <c r="G213" s="40">
        <v>45350</v>
      </c>
      <c r="H213" s="42">
        <v>31450000</v>
      </c>
      <c r="I213" s="62"/>
      <c r="J213" s="63"/>
      <c r="K213" s="57"/>
      <c r="L213" s="51">
        <f t="shared" si="6"/>
        <v>31450000</v>
      </c>
      <c r="M213" s="40">
        <v>45500</v>
      </c>
      <c r="N213" s="45" t="s">
        <v>900</v>
      </c>
      <c r="O213" s="50" t="s">
        <v>45</v>
      </c>
      <c r="P213" s="64">
        <v>0.41333333333333333</v>
      </c>
    </row>
    <row r="214" spans="2:16" ht="15" x14ac:dyDescent="0.2">
      <c r="B214" s="39">
        <v>45348</v>
      </c>
      <c r="C214" s="32" t="s">
        <v>241</v>
      </c>
      <c r="D214" s="33" t="s">
        <v>474</v>
      </c>
      <c r="E214" s="34" t="s">
        <v>34</v>
      </c>
      <c r="F214" s="33" t="s">
        <v>677</v>
      </c>
      <c r="G214" s="40">
        <v>45358</v>
      </c>
      <c r="H214" s="42">
        <v>46686085</v>
      </c>
      <c r="I214" s="62"/>
      <c r="J214" s="63"/>
      <c r="K214" s="42">
        <v>38593830</v>
      </c>
      <c r="L214" s="51">
        <f t="shared" si="6"/>
        <v>8092255</v>
      </c>
      <c r="M214" s="40">
        <v>45384</v>
      </c>
      <c r="N214" s="45" t="s">
        <v>901</v>
      </c>
      <c r="O214" s="50" t="s">
        <v>45</v>
      </c>
      <c r="P214" s="64">
        <v>2.0769230769230771</v>
      </c>
    </row>
    <row r="215" spans="2:16" ht="15" x14ac:dyDescent="0.2">
      <c r="B215" s="39">
        <v>45348</v>
      </c>
      <c r="C215" s="32" t="s">
        <v>242</v>
      </c>
      <c r="D215" s="33" t="s">
        <v>475</v>
      </c>
      <c r="E215" s="34" t="s">
        <v>34</v>
      </c>
      <c r="F215" s="33" t="s">
        <v>678</v>
      </c>
      <c r="G215" s="40">
        <v>45350</v>
      </c>
      <c r="H215" s="42">
        <v>47250000</v>
      </c>
      <c r="I215" s="62"/>
      <c r="J215" s="63"/>
      <c r="K215" s="57"/>
      <c r="L215" s="51">
        <f t="shared" si="6"/>
        <v>47250000</v>
      </c>
      <c r="M215" s="40">
        <v>45485</v>
      </c>
      <c r="N215" s="45" t="s">
        <v>902</v>
      </c>
      <c r="O215" s="50" t="s">
        <v>45</v>
      </c>
      <c r="P215" s="64">
        <v>0.45925925925925926</v>
      </c>
    </row>
    <row r="216" spans="2:16" ht="15" x14ac:dyDescent="0.2">
      <c r="B216" s="39">
        <v>45345</v>
      </c>
      <c r="C216" s="32" t="s">
        <v>243</v>
      </c>
      <c r="D216" s="33" t="s">
        <v>476</v>
      </c>
      <c r="E216" s="34" t="s">
        <v>34</v>
      </c>
      <c r="F216" s="33" t="s">
        <v>679</v>
      </c>
      <c r="G216" s="40">
        <v>45349</v>
      </c>
      <c r="H216" s="42">
        <v>36846333</v>
      </c>
      <c r="I216" s="62"/>
      <c r="J216" s="63"/>
      <c r="K216" s="57"/>
      <c r="L216" s="51">
        <f t="shared" si="6"/>
        <v>36846333</v>
      </c>
      <c r="M216" s="40">
        <v>45492</v>
      </c>
      <c r="N216" s="45" t="s">
        <v>903</v>
      </c>
      <c r="O216" s="50" t="s">
        <v>45</v>
      </c>
      <c r="P216" s="64">
        <v>0.44055944055944057</v>
      </c>
    </row>
    <row r="217" spans="2:16" ht="15" x14ac:dyDescent="0.2">
      <c r="B217" s="39">
        <v>45348</v>
      </c>
      <c r="C217" s="32" t="s">
        <v>244</v>
      </c>
      <c r="D217" s="33" t="s">
        <v>477</v>
      </c>
      <c r="E217" s="34" t="s">
        <v>34</v>
      </c>
      <c r="F217" s="33" t="s">
        <v>612</v>
      </c>
      <c r="G217" s="40">
        <v>45356</v>
      </c>
      <c r="H217" s="42">
        <v>31217800</v>
      </c>
      <c r="I217" s="62"/>
      <c r="J217" s="63"/>
      <c r="K217" s="57"/>
      <c r="L217" s="51">
        <f t="shared" si="6"/>
        <v>31217800</v>
      </c>
      <c r="M217" s="40">
        <v>45504</v>
      </c>
      <c r="N217" s="45" t="s">
        <v>904</v>
      </c>
      <c r="O217" s="50" t="s">
        <v>45</v>
      </c>
      <c r="P217" s="64">
        <v>0.3783783783783784</v>
      </c>
    </row>
    <row r="218" spans="2:16" ht="15" x14ac:dyDescent="0.2">
      <c r="B218" s="39">
        <v>45348</v>
      </c>
      <c r="C218" s="32" t="s">
        <v>245</v>
      </c>
      <c r="D218" s="33" t="s">
        <v>478</v>
      </c>
      <c r="E218" s="34" t="s">
        <v>34</v>
      </c>
      <c r="F218" s="33" t="s">
        <v>680</v>
      </c>
      <c r="G218" s="40">
        <v>45350</v>
      </c>
      <c r="H218" s="42">
        <v>25000000</v>
      </c>
      <c r="I218" s="62"/>
      <c r="J218" s="63"/>
      <c r="K218" s="57"/>
      <c r="L218" s="51">
        <f t="shared" si="6"/>
        <v>25000000</v>
      </c>
      <c r="M218" s="40">
        <v>45500</v>
      </c>
      <c r="N218" s="45" t="s">
        <v>905</v>
      </c>
      <c r="O218" s="50" t="s">
        <v>45</v>
      </c>
      <c r="P218" s="64">
        <v>0.41333333333333333</v>
      </c>
    </row>
    <row r="219" spans="2:16" ht="15" x14ac:dyDescent="0.2">
      <c r="B219" s="39">
        <v>45345</v>
      </c>
      <c r="C219" s="32" t="s">
        <v>246</v>
      </c>
      <c r="D219" s="33" t="s">
        <v>1966</v>
      </c>
      <c r="E219" s="34" t="s">
        <v>34</v>
      </c>
      <c r="F219" s="33" t="s">
        <v>681</v>
      </c>
      <c r="G219" s="40">
        <v>45348</v>
      </c>
      <c r="H219" s="42">
        <v>40000000</v>
      </c>
      <c r="I219" s="62"/>
      <c r="J219" s="63"/>
      <c r="K219" s="57"/>
      <c r="L219" s="51">
        <f t="shared" si="6"/>
        <v>40000000</v>
      </c>
      <c r="M219" s="40">
        <v>45498</v>
      </c>
      <c r="N219" s="45" t="s">
        <v>906</v>
      </c>
      <c r="O219" s="50" t="s">
        <v>45</v>
      </c>
      <c r="P219" s="64">
        <v>0.42666666666666669</v>
      </c>
    </row>
    <row r="220" spans="2:16" ht="15" x14ac:dyDescent="0.2">
      <c r="B220" s="39">
        <v>45348</v>
      </c>
      <c r="C220" s="32" t="s">
        <v>247</v>
      </c>
      <c r="D220" s="33" t="s">
        <v>479</v>
      </c>
      <c r="E220" s="34" t="s">
        <v>34</v>
      </c>
      <c r="F220" s="33" t="s">
        <v>682</v>
      </c>
      <c r="G220" s="40">
        <v>45351</v>
      </c>
      <c r="H220" s="42">
        <v>46000000</v>
      </c>
      <c r="I220" s="62"/>
      <c r="J220" s="63"/>
      <c r="K220" s="57"/>
      <c r="L220" s="51">
        <f t="shared" si="6"/>
        <v>46000000</v>
      </c>
      <c r="M220" s="40">
        <v>45501</v>
      </c>
      <c r="N220" s="45" t="s">
        <v>907</v>
      </c>
      <c r="O220" s="50" t="s">
        <v>45</v>
      </c>
      <c r="P220" s="64">
        <v>0.40666666666666668</v>
      </c>
    </row>
    <row r="221" spans="2:16" ht="15" x14ac:dyDescent="0.2">
      <c r="B221" s="39">
        <v>45349</v>
      </c>
      <c r="C221" s="32" t="s">
        <v>248</v>
      </c>
      <c r="D221" s="33" t="s">
        <v>480</v>
      </c>
      <c r="E221" s="34" t="s">
        <v>34</v>
      </c>
      <c r="F221" s="33" t="s">
        <v>683</v>
      </c>
      <c r="G221" s="40">
        <v>45355</v>
      </c>
      <c r="H221" s="42">
        <v>31217800</v>
      </c>
      <c r="I221" s="62"/>
      <c r="J221" s="63"/>
      <c r="K221" s="57"/>
      <c r="L221" s="51">
        <f t="shared" si="6"/>
        <v>31217800</v>
      </c>
      <c r="M221" s="40">
        <v>45504</v>
      </c>
      <c r="N221" s="45" t="s">
        <v>908</v>
      </c>
      <c r="O221" s="50" t="s">
        <v>45</v>
      </c>
      <c r="P221" s="64">
        <v>0.3825503355704698</v>
      </c>
    </row>
    <row r="222" spans="2:16" ht="15" x14ac:dyDescent="0.2">
      <c r="B222" s="39">
        <v>45348</v>
      </c>
      <c r="C222" s="32" t="s">
        <v>249</v>
      </c>
      <c r="D222" s="33" t="s">
        <v>481</v>
      </c>
      <c r="E222" s="34" t="s">
        <v>34</v>
      </c>
      <c r="F222" s="33" t="s">
        <v>684</v>
      </c>
      <c r="G222" s="40">
        <v>45355</v>
      </c>
      <c r="H222" s="42">
        <v>31217800</v>
      </c>
      <c r="I222" s="62"/>
      <c r="J222" s="63"/>
      <c r="K222" s="42"/>
      <c r="L222" s="51">
        <f t="shared" si="6"/>
        <v>31217800</v>
      </c>
      <c r="M222" s="40">
        <v>45504</v>
      </c>
      <c r="N222" s="45" t="s">
        <v>909</v>
      </c>
      <c r="O222" s="50" t="s">
        <v>45</v>
      </c>
      <c r="P222" s="64">
        <v>0.3825503355704698</v>
      </c>
    </row>
    <row r="223" spans="2:16" ht="15" x14ac:dyDescent="0.2">
      <c r="B223" s="39">
        <v>45349</v>
      </c>
      <c r="C223" s="32" t="s">
        <v>943</v>
      </c>
      <c r="D223" s="33" t="s">
        <v>1162</v>
      </c>
      <c r="E223" s="34" t="s">
        <v>519</v>
      </c>
      <c r="F223" s="33" t="s">
        <v>1379</v>
      </c>
      <c r="G223" s="40">
        <v>45355</v>
      </c>
      <c r="H223" s="42">
        <v>13362000</v>
      </c>
      <c r="I223" s="62"/>
      <c r="J223" s="63"/>
      <c r="K223" s="57"/>
      <c r="L223" s="51">
        <f t="shared" si="6"/>
        <v>13362000</v>
      </c>
      <c r="M223" s="40">
        <v>45487</v>
      </c>
      <c r="N223" s="45" t="s">
        <v>1571</v>
      </c>
      <c r="O223" s="50" t="s">
        <v>45</v>
      </c>
      <c r="P223" s="64">
        <v>0.43181818181818182</v>
      </c>
    </row>
    <row r="224" spans="2:16" ht="15" x14ac:dyDescent="0.2">
      <c r="B224" s="39">
        <v>45348</v>
      </c>
      <c r="C224" s="32" t="s">
        <v>250</v>
      </c>
      <c r="D224" s="33" t="s">
        <v>482</v>
      </c>
      <c r="E224" s="34" t="s">
        <v>34</v>
      </c>
      <c r="F224" s="33" t="s">
        <v>685</v>
      </c>
      <c r="G224" s="40">
        <v>45349</v>
      </c>
      <c r="H224" s="42">
        <v>50000000</v>
      </c>
      <c r="I224" s="62"/>
      <c r="J224" s="63"/>
      <c r="K224" s="57"/>
      <c r="L224" s="51">
        <f t="shared" si="6"/>
        <v>50000000</v>
      </c>
      <c r="M224" s="40">
        <v>45499</v>
      </c>
      <c r="N224" s="45" t="s">
        <v>910</v>
      </c>
      <c r="O224" s="50" t="s">
        <v>45</v>
      </c>
      <c r="P224" s="64">
        <v>0.42</v>
      </c>
    </row>
    <row r="225" spans="2:16" ht="15" x14ac:dyDescent="0.2">
      <c r="B225" s="39">
        <v>45349</v>
      </c>
      <c r="C225" s="32" t="s">
        <v>251</v>
      </c>
      <c r="D225" s="33" t="s">
        <v>483</v>
      </c>
      <c r="E225" s="34" t="s">
        <v>519</v>
      </c>
      <c r="F225" s="33" t="s">
        <v>686</v>
      </c>
      <c r="G225" s="40">
        <v>45350</v>
      </c>
      <c r="H225" s="42">
        <v>15250000</v>
      </c>
      <c r="I225" s="62"/>
      <c r="J225" s="63"/>
      <c r="K225" s="57"/>
      <c r="L225" s="51">
        <f t="shared" si="6"/>
        <v>15250000</v>
      </c>
      <c r="M225" s="40">
        <v>45500</v>
      </c>
      <c r="N225" s="45" t="s">
        <v>911</v>
      </c>
      <c r="O225" s="50" t="s">
        <v>45</v>
      </c>
      <c r="P225" s="64">
        <v>0.41333333333333333</v>
      </c>
    </row>
    <row r="226" spans="2:16" ht="15" x14ac:dyDescent="0.2">
      <c r="B226" s="39">
        <v>45348</v>
      </c>
      <c r="C226" s="32" t="s">
        <v>252</v>
      </c>
      <c r="D226" s="33" t="s">
        <v>484</v>
      </c>
      <c r="E226" s="34" t="s">
        <v>34</v>
      </c>
      <c r="F226" s="33" t="s">
        <v>687</v>
      </c>
      <c r="G226" s="40">
        <v>45349</v>
      </c>
      <c r="H226" s="42">
        <v>29200000</v>
      </c>
      <c r="I226" s="62"/>
      <c r="J226" s="63"/>
      <c r="K226" s="42"/>
      <c r="L226" s="51">
        <f t="shared" si="6"/>
        <v>29200000</v>
      </c>
      <c r="M226" s="40">
        <v>45469</v>
      </c>
      <c r="N226" s="45" t="s">
        <v>912</v>
      </c>
      <c r="O226" s="50" t="s">
        <v>45</v>
      </c>
      <c r="P226" s="64">
        <v>0.52500000000000002</v>
      </c>
    </row>
    <row r="227" spans="2:16" ht="15" x14ac:dyDescent="0.2">
      <c r="B227" s="39">
        <v>45349</v>
      </c>
      <c r="C227" s="32" t="s">
        <v>253</v>
      </c>
      <c r="D227" s="33" t="s">
        <v>485</v>
      </c>
      <c r="E227" s="34" t="s">
        <v>34</v>
      </c>
      <c r="F227" s="33" t="s">
        <v>688</v>
      </c>
      <c r="G227" s="40">
        <v>45352</v>
      </c>
      <c r="H227" s="42">
        <v>35436425</v>
      </c>
      <c r="I227" s="62"/>
      <c r="J227" s="63"/>
      <c r="K227" s="57"/>
      <c r="L227" s="51">
        <f t="shared" si="6"/>
        <v>35436425</v>
      </c>
      <c r="M227" s="40">
        <v>45504</v>
      </c>
      <c r="N227" s="45" t="s">
        <v>913</v>
      </c>
      <c r="O227" s="50" t="s">
        <v>45</v>
      </c>
      <c r="P227" s="64">
        <v>0.39473684210526316</v>
      </c>
    </row>
    <row r="228" spans="2:16" ht="15" x14ac:dyDescent="0.2">
      <c r="B228" s="39">
        <v>45349</v>
      </c>
      <c r="C228" s="32" t="s">
        <v>254</v>
      </c>
      <c r="D228" s="33" t="s">
        <v>1967</v>
      </c>
      <c r="E228" s="34" t="s">
        <v>34</v>
      </c>
      <c r="F228" s="33" t="s">
        <v>653</v>
      </c>
      <c r="G228" s="40">
        <v>45352</v>
      </c>
      <c r="H228" s="42">
        <v>31217800</v>
      </c>
      <c r="I228" s="62"/>
      <c r="J228" s="63"/>
      <c r="K228" s="42"/>
      <c r="L228" s="51">
        <f t="shared" si="6"/>
        <v>31217800</v>
      </c>
      <c r="M228" s="40">
        <v>45504</v>
      </c>
      <c r="N228" s="45" t="s">
        <v>914</v>
      </c>
      <c r="O228" s="50" t="s">
        <v>45</v>
      </c>
      <c r="P228" s="64">
        <v>0.39473684210526316</v>
      </c>
    </row>
    <row r="229" spans="2:16" ht="15" x14ac:dyDescent="0.2">
      <c r="B229" s="39">
        <v>45349</v>
      </c>
      <c r="C229" s="32" t="s">
        <v>255</v>
      </c>
      <c r="D229" s="33" t="s">
        <v>486</v>
      </c>
      <c r="E229" s="34" t="s">
        <v>34</v>
      </c>
      <c r="F229" s="33" t="s">
        <v>689</v>
      </c>
      <c r="G229" s="40">
        <v>45352</v>
      </c>
      <c r="H229" s="42">
        <v>31217800</v>
      </c>
      <c r="I229" s="62"/>
      <c r="J229" s="63"/>
      <c r="K229" s="57"/>
      <c r="L229" s="51">
        <f t="shared" si="6"/>
        <v>31217800</v>
      </c>
      <c r="M229" s="40">
        <v>45504</v>
      </c>
      <c r="N229" s="45" t="s">
        <v>915</v>
      </c>
      <c r="O229" s="50" t="s">
        <v>45</v>
      </c>
      <c r="P229" s="64">
        <v>0.39473684210526316</v>
      </c>
    </row>
    <row r="230" spans="2:16" ht="15" x14ac:dyDescent="0.2">
      <c r="B230" s="39">
        <v>45350</v>
      </c>
      <c r="C230" s="32" t="s">
        <v>256</v>
      </c>
      <c r="D230" s="33" t="s">
        <v>487</v>
      </c>
      <c r="E230" s="34" t="s">
        <v>34</v>
      </c>
      <c r="F230" s="33" t="s">
        <v>690</v>
      </c>
      <c r="G230" s="40">
        <v>45351</v>
      </c>
      <c r="H230" s="42">
        <v>30762667</v>
      </c>
      <c r="I230" s="62"/>
      <c r="J230" s="63"/>
      <c r="K230" s="57"/>
      <c r="L230" s="51">
        <f t="shared" si="6"/>
        <v>30762667</v>
      </c>
      <c r="M230" s="40">
        <v>45479</v>
      </c>
      <c r="N230" s="45" t="s">
        <v>916</v>
      </c>
      <c r="O230" s="50" t="s">
        <v>45</v>
      </c>
      <c r="P230" s="64">
        <v>0.4765625</v>
      </c>
    </row>
    <row r="231" spans="2:16" ht="15" x14ac:dyDescent="0.2">
      <c r="B231" s="39">
        <v>45349</v>
      </c>
      <c r="C231" s="32" t="s">
        <v>257</v>
      </c>
      <c r="D231" s="33" t="s">
        <v>488</v>
      </c>
      <c r="E231" s="34" t="s">
        <v>34</v>
      </c>
      <c r="F231" s="33" t="s">
        <v>691</v>
      </c>
      <c r="G231" s="40">
        <v>45352</v>
      </c>
      <c r="H231" s="42">
        <v>35436425</v>
      </c>
      <c r="I231" s="62"/>
      <c r="J231" s="63"/>
      <c r="K231" s="57"/>
      <c r="L231" s="51">
        <f t="shared" si="6"/>
        <v>35436425</v>
      </c>
      <c r="M231" s="40">
        <v>45504</v>
      </c>
      <c r="N231" s="45" t="s">
        <v>917</v>
      </c>
      <c r="O231" s="50" t="s">
        <v>45</v>
      </c>
      <c r="P231" s="64">
        <v>0.39473684210526316</v>
      </c>
    </row>
    <row r="232" spans="2:16" ht="15" x14ac:dyDescent="0.2">
      <c r="B232" s="39">
        <v>45349</v>
      </c>
      <c r="C232" s="32" t="s">
        <v>258</v>
      </c>
      <c r="D232" s="33" t="s">
        <v>489</v>
      </c>
      <c r="E232" s="34" t="s">
        <v>34</v>
      </c>
      <c r="F232" s="33" t="s">
        <v>692</v>
      </c>
      <c r="G232" s="40">
        <v>45352</v>
      </c>
      <c r="H232" s="42">
        <v>34200000</v>
      </c>
      <c r="I232" s="62"/>
      <c r="J232" s="63"/>
      <c r="K232" s="57"/>
      <c r="L232" s="51">
        <f t="shared" si="6"/>
        <v>34200000</v>
      </c>
      <c r="M232" s="40">
        <v>45488</v>
      </c>
      <c r="N232" s="45" t="s">
        <v>918</v>
      </c>
      <c r="O232" s="50" t="s">
        <v>45</v>
      </c>
      <c r="P232" s="64">
        <v>0.44117647058823528</v>
      </c>
    </row>
    <row r="233" spans="2:16" ht="15" x14ac:dyDescent="0.2">
      <c r="B233" s="39">
        <v>45349</v>
      </c>
      <c r="C233" s="32" t="s">
        <v>259</v>
      </c>
      <c r="D233" s="33" t="s">
        <v>490</v>
      </c>
      <c r="E233" s="34" t="s">
        <v>34</v>
      </c>
      <c r="F233" s="33" t="s">
        <v>693</v>
      </c>
      <c r="G233" s="40">
        <v>45350</v>
      </c>
      <c r="H233" s="42">
        <v>37066667</v>
      </c>
      <c r="I233" s="62"/>
      <c r="J233" s="63"/>
      <c r="K233" s="57"/>
      <c r="L233" s="51">
        <f t="shared" si="6"/>
        <v>37066667</v>
      </c>
      <c r="M233" s="40">
        <v>45489</v>
      </c>
      <c r="N233" s="45" t="s">
        <v>919</v>
      </c>
      <c r="O233" s="50" t="s">
        <v>45</v>
      </c>
      <c r="P233" s="64">
        <v>0.4460431654676259</v>
      </c>
    </row>
    <row r="234" spans="2:16" ht="15" x14ac:dyDescent="0.2">
      <c r="B234" s="39">
        <v>45349</v>
      </c>
      <c r="C234" s="32" t="s">
        <v>260</v>
      </c>
      <c r="D234" s="33" t="s">
        <v>491</v>
      </c>
      <c r="E234" s="34" t="s">
        <v>34</v>
      </c>
      <c r="F234" s="33" t="s">
        <v>694</v>
      </c>
      <c r="G234" s="40">
        <v>45350</v>
      </c>
      <c r="H234" s="42">
        <v>30920000</v>
      </c>
      <c r="I234" s="62"/>
      <c r="J234" s="63"/>
      <c r="K234" s="57"/>
      <c r="L234" s="51">
        <f t="shared" si="6"/>
        <v>30920000</v>
      </c>
      <c r="M234" s="40">
        <v>45470</v>
      </c>
      <c r="N234" s="45" t="s">
        <v>920</v>
      </c>
      <c r="O234" s="50" t="s">
        <v>45</v>
      </c>
      <c r="P234" s="64">
        <v>0.51666666666666672</v>
      </c>
    </row>
    <row r="235" spans="2:16" ht="15" x14ac:dyDescent="0.2">
      <c r="B235" s="39">
        <v>45349</v>
      </c>
      <c r="C235" s="32" t="s">
        <v>261</v>
      </c>
      <c r="D235" s="33" t="s">
        <v>492</v>
      </c>
      <c r="E235" s="34" t="s">
        <v>34</v>
      </c>
      <c r="F235" s="33" t="s">
        <v>695</v>
      </c>
      <c r="G235" s="40">
        <v>45352</v>
      </c>
      <c r="H235" s="42">
        <v>31217800</v>
      </c>
      <c r="I235" s="62"/>
      <c r="J235" s="63"/>
      <c r="K235" s="57"/>
      <c r="L235" s="51">
        <f t="shared" si="6"/>
        <v>31217800</v>
      </c>
      <c r="M235" s="40">
        <v>45504</v>
      </c>
      <c r="N235" s="45" t="s">
        <v>921</v>
      </c>
      <c r="O235" s="50" t="s">
        <v>45</v>
      </c>
      <c r="P235" s="64">
        <v>0.39473684210526316</v>
      </c>
    </row>
    <row r="236" spans="2:16" ht="15" x14ac:dyDescent="0.2">
      <c r="B236" s="39">
        <v>45350</v>
      </c>
      <c r="C236" s="32" t="s">
        <v>262</v>
      </c>
      <c r="D236" s="33" t="s">
        <v>493</v>
      </c>
      <c r="E236" s="34" t="s">
        <v>34</v>
      </c>
      <c r="F236" s="33" t="s">
        <v>696</v>
      </c>
      <c r="G236" s="40">
        <v>45352</v>
      </c>
      <c r="H236" s="42">
        <v>30800000</v>
      </c>
      <c r="I236" s="62"/>
      <c r="J236" s="63"/>
      <c r="K236" s="57"/>
      <c r="L236" s="51">
        <f t="shared" si="6"/>
        <v>30800000</v>
      </c>
      <c r="M236" s="40">
        <v>45473</v>
      </c>
      <c r="N236" s="45" t="s">
        <v>922</v>
      </c>
      <c r="O236" s="50" t="s">
        <v>45</v>
      </c>
      <c r="P236" s="64">
        <v>0.49586776859504134</v>
      </c>
    </row>
    <row r="237" spans="2:16" ht="15" x14ac:dyDescent="0.2">
      <c r="B237" s="39">
        <v>45349</v>
      </c>
      <c r="C237" s="32" t="s">
        <v>263</v>
      </c>
      <c r="D237" s="33" t="s">
        <v>494</v>
      </c>
      <c r="E237" s="34" t="s">
        <v>34</v>
      </c>
      <c r="F237" s="33" t="s">
        <v>697</v>
      </c>
      <c r="G237" s="40">
        <v>45350</v>
      </c>
      <c r="H237" s="42">
        <v>30920000</v>
      </c>
      <c r="I237" s="62"/>
      <c r="J237" s="63"/>
      <c r="K237" s="57"/>
      <c r="L237" s="51">
        <f t="shared" si="6"/>
        <v>30920000</v>
      </c>
      <c r="M237" s="40">
        <v>45470</v>
      </c>
      <c r="N237" s="45" t="s">
        <v>923</v>
      </c>
      <c r="O237" s="50" t="s">
        <v>45</v>
      </c>
      <c r="P237" s="64">
        <v>0.51666666666666672</v>
      </c>
    </row>
    <row r="238" spans="2:16" ht="15" x14ac:dyDescent="0.2">
      <c r="B238" s="39">
        <v>45350</v>
      </c>
      <c r="C238" s="32" t="s">
        <v>944</v>
      </c>
      <c r="D238" s="33" t="s">
        <v>1163</v>
      </c>
      <c r="E238" s="34" t="s">
        <v>34</v>
      </c>
      <c r="F238" s="41" t="s">
        <v>684</v>
      </c>
      <c r="G238" s="40">
        <v>45355</v>
      </c>
      <c r="H238" s="42">
        <v>31217800</v>
      </c>
      <c r="I238" s="62"/>
      <c r="J238" s="63"/>
      <c r="K238" s="57"/>
      <c r="L238" s="51">
        <f t="shared" si="6"/>
        <v>31217800</v>
      </c>
      <c r="M238" s="40">
        <v>45504</v>
      </c>
      <c r="N238" s="45" t="s">
        <v>1572</v>
      </c>
      <c r="O238" s="50" t="s">
        <v>45</v>
      </c>
      <c r="P238" s="64">
        <v>0.3825503355704698</v>
      </c>
    </row>
    <row r="239" spans="2:16" ht="15" x14ac:dyDescent="0.2">
      <c r="B239" s="39">
        <v>45351</v>
      </c>
      <c r="C239" s="32" t="s">
        <v>945</v>
      </c>
      <c r="D239" s="33" t="s">
        <v>1164</v>
      </c>
      <c r="E239" s="34" t="s">
        <v>34</v>
      </c>
      <c r="F239" s="41" t="s">
        <v>1380</v>
      </c>
      <c r="G239" s="40">
        <v>45355</v>
      </c>
      <c r="H239" s="42">
        <v>44290500</v>
      </c>
      <c r="I239" s="62"/>
      <c r="J239" s="63"/>
      <c r="K239" s="57"/>
      <c r="L239" s="51">
        <f t="shared" si="6"/>
        <v>44290500</v>
      </c>
      <c r="M239" s="40">
        <v>45504</v>
      </c>
      <c r="N239" s="45" t="s">
        <v>1573</v>
      </c>
      <c r="O239" s="50" t="s">
        <v>45</v>
      </c>
      <c r="P239" s="64">
        <v>0.3825503355704698</v>
      </c>
    </row>
    <row r="240" spans="2:16" ht="15" x14ac:dyDescent="0.2">
      <c r="B240" s="39">
        <v>45350</v>
      </c>
      <c r="C240" s="32" t="s">
        <v>264</v>
      </c>
      <c r="D240" s="33" t="s">
        <v>495</v>
      </c>
      <c r="E240" s="34" t="s">
        <v>34</v>
      </c>
      <c r="F240" s="41" t="s">
        <v>698</v>
      </c>
      <c r="G240" s="40">
        <v>45357</v>
      </c>
      <c r="H240" s="42">
        <v>30000000</v>
      </c>
      <c r="I240" s="62"/>
      <c r="J240" s="63"/>
      <c r="K240" s="57"/>
      <c r="L240" s="51">
        <f t="shared" si="6"/>
        <v>30000000</v>
      </c>
      <c r="M240" s="40">
        <v>45504</v>
      </c>
      <c r="N240" s="45" t="s">
        <v>924</v>
      </c>
      <c r="O240" s="50" t="s">
        <v>45</v>
      </c>
      <c r="P240" s="64">
        <v>0.37414965986394561</v>
      </c>
    </row>
    <row r="241" spans="2:16" ht="15" x14ac:dyDescent="0.2">
      <c r="B241" s="39">
        <v>45350</v>
      </c>
      <c r="C241" s="32" t="s">
        <v>265</v>
      </c>
      <c r="D241" s="33" t="s">
        <v>496</v>
      </c>
      <c r="E241" s="34" t="s">
        <v>34</v>
      </c>
      <c r="F241" s="41" t="s">
        <v>653</v>
      </c>
      <c r="G241" s="40">
        <v>45352</v>
      </c>
      <c r="H241" s="42">
        <v>31217800</v>
      </c>
      <c r="I241" s="62"/>
      <c r="J241" s="63"/>
      <c r="K241" s="57"/>
      <c r="L241" s="51">
        <f t="shared" si="6"/>
        <v>31217800</v>
      </c>
      <c r="M241" s="40">
        <v>45504</v>
      </c>
      <c r="N241" s="45" t="s">
        <v>925</v>
      </c>
      <c r="O241" s="50" t="s">
        <v>45</v>
      </c>
      <c r="P241" s="64">
        <v>0.39473684210526316</v>
      </c>
    </row>
    <row r="242" spans="2:16" ht="15" x14ac:dyDescent="0.2">
      <c r="B242" s="39">
        <v>45350</v>
      </c>
      <c r="C242" s="32" t="s">
        <v>266</v>
      </c>
      <c r="D242" s="33" t="s">
        <v>497</v>
      </c>
      <c r="E242" s="34" t="s">
        <v>34</v>
      </c>
      <c r="F242" s="41" t="s">
        <v>695</v>
      </c>
      <c r="G242" s="40">
        <v>45352</v>
      </c>
      <c r="H242" s="42">
        <v>31217800</v>
      </c>
      <c r="I242" s="62"/>
      <c r="J242" s="63"/>
      <c r="K242" s="57"/>
      <c r="L242" s="51">
        <f t="shared" si="6"/>
        <v>31217800</v>
      </c>
      <c r="M242" s="40">
        <v>45504</v>
      </c>
      <c r="N242" s="45" t="s">
        <v>926</v>
      </c>
      <c r="O242" s="50" t="s">
        <v>45</v>
      </c>
      <c r="P242" s="64">
        <v>0.39473684210526316</v>
      </c>
    </row>
    <row r="243" spans="2:16" ht="15" x14ac:dyDescent="0.2">
      <c r="B243" s="39">
        <v>45352</v>
      </c>
      <c r="C243" s="32" t="s">
        <v>946</v>
      </c>
      <c r="D243" s="33" t="s">
        <v>1165</v>
      </c>
      <c r="E243" s="34" t="s">
        <v>519</v>
      </c>
      <c r="F243" s="41" t="s">
        <v>1381</v>
      </c>
      <c r="G243" s="40">
        <v>45356</v>
      </c>
      <c r="H243" s="51">
        <v>15250000</v>
      </c>
      <c r="I243" s="62"/>
      <c r="J243" s="63"/>
      <c r="K243" s="57"/>
      <c r="L243" s="51">
        <f t="shared" si="6"/>
        <v>15250000</v>
      </c>
      <c r="M243" s="40">
        <v>45504</v>
      </c>
      <c r="N243" s="45" t="s">
        <v>1574</v>
      </c>
      <c r="O243" s="50" t="s">
        <v>45</v>
      </c>
      <c r="P243" s="64">
        <v>0.3783783783783784</v>
      </c>
    </row>
    <row r="244" spans="2:16" ht="15" x14ac:dyDescent="0.2">
      <c r="B244" s="39">
        <v>45351</v>
      </c>
      <c r="C244" s="32" t="s">
        <v>947</v>
      </c>
      <c r="D244" s="33" t="s">
        <v>1166</v>
      </c>
      <c r="E244" s="34" t="s">
        <v>34</v>
      </c>
      <c r="F244" s="41" t="s">
        <v>1382</v>
      </c>
      <c r="G244" s="40">
        <v>45358</v>
      </c>
      <c r="H244" s="51">
        <v>40000000</v>
      </c>
      <c r="I244" s="62"/>
      <c r="J244" s="63"/>
      <c r="K244" s="57"/>
      <c r="L244" s="51">
        <f t="shared" si="6"/>
        <v>40000000</v>
      </c>
      <c r="M244" s="40">
        <v>45473</v>
      </c>
      <c r="N244" s="45" t="s">
        <v>1575</v>
      </c>
      <c r="O244" s="50" t="s">
        <v>45</v>
      </c>
      <c r="P244" s="64">
        <v>0.46956521739130436</v>
      </c>
    </row>
    <row r="245" spans="2:16" ht="15" x14ac:dyDescent="0.2">
      <c r="B245" s="39">
        <v>45350</v>
      </c>
      <c r="C245" s="32" t="s">
        <v>267</v>
      </c>
      <c r="D245" s="33" t="s">
        <v>498</v>
      </c>
      <c r="E245" s="34" t="s">
        <v>34</v>
      </c>
      <c r="F245" s="41" t="s">
        <v>699</v>
      </c>
      <c r="G245" s="40">
        <v>45355</v>
      </c>
      <c r="H245" s="51">
        <v>41200000</v>
      </c>
      <c r="I245" s="62"/>
      <c r="J245" s="63"/>
      <c r="K245" s="57"/>
      <c r="L245" s="51">
        <f t="shared" si="6"/>
        <v>41200000</v>
      </c>
      <c r="M245" s="40">
        <v>45504</v>
      </c>
      <c r="N245" s="45" t="s">
        <v>927</v>
      </c>
      <c r="O245" s="50" t="s">
        <v>45</v>
      </c>
      <c r="P245" s="64">
        <v>0.3825503355704698</v>
      </c>
    </row>
    <row r="246" spans="2:16" ht="15" x14ac:dyDescent="0.2">
      <c r="B246" s="39">
        <v>45350</v>
      </c>
      <c r="C246" s="32" t="s">
        <v>268</v>
      </c>
      <c r="D246" s="33" t="s">
        <v>499</v>
      </c>
      <c r="E246" s="34" t="s">
        <v>34</v>
      </c>
      <c r="F246" s="41" t="s">
        <v>700</v>
      </c>
      <c r="G246" s="40">
        <v>45357</v>
      </c>
      <c r="H246" s="51">
        <v>35020000</v>
      </c>
      <c r="I246" s="62"/>
      <c r="J246" s="63"/>
      <c r="K246" s="57"/>
      <c r="L246" s="51">
        <f t="shared" si="6"/>
        <v>35020000</v>
      </c>
      <c r="M246" s="40">
        <v>45473</v>
      </c>
      <c r="N246" s="45" t="s">
        <v>928</v>
      </c>
      <c r="O246" s="50" t="s">
        <v>45</v>
      </c>
      <c r="P246" s="64">
        <v>0.47413793103448276</v>
      </c>
    </row>
    <row r="247" spans="2:16" ht="15" x14ac:dyDescent="0.2">
      <c r="B247" s="39">
        <v>45350</v>
      </c>
      <c r="C247" s="32" t="s">
        <v>269</v>
      </c>
      <c r="D247" s="33" t="s">
        <v>500</v>
      </c>
      <c r="E247" s="34" t="s">
        <v>34</v>
      </c>
      <c r="F247" s="41" t="s">
        <v>644</v>
      </c>
      <c r="G247" s="40">
        <v>45352</v>
      </c>
      <c r="H247" s="51">
        <v>31217800</v>
      </c>
      <c r="I247" s="62"/>
      <c r="J247" s="63"/>
      <c r="K247" s="57"/>
      <c r="L247" s="51">
        <f t="shared" si="6"/>
        <v>31217800</v>
      </c>
      <c r="M247" s="40">
        <v>45504</v>
      </c>
      <c r="N247" s="45" t="s">
        <v>929</v>
      </c>
      <c r="O247" s="50" t="s">
        <v>45</v>
      </c>
      <c r="P247" s="64">
        <v>0.39473684210526316</v>
      </c>
    </row>
    <row r="248" spans="2:16" ht="15" x14ac:dyDescent="0.2">
      <c r="B248" s="39">
        <v>45352</v>
      </c>
      <c r="C248" s="32" t="s">
        <v>948</v>
      </c>
      <c r="D248" s="33" t="s">
        <v>1167</v>
      </c>
      <c r="E248" s="34" t="s">
        <v>519</v>
      </c>
      <c r="F248" s="41" t="s">
        <v>1383</v>
      </c>
      <c r="G248" s="40">
        <v>45355</v>
      </c>
      <c r="H248" s="51">
        <v>15250000</v>
      </c>
      <c r="I248" s="62"/>
      <c r="J248" s="63"/>
      <c r="K248" s="57"/>
      <c r="L248" s="51">
        <f t="shared" si="6"/>
        <v>15250000</v>
      </c>
      <c r="M248" s="40">
        <v>45504</v>
      </c>
      <c r="N248" s="45" t="s">
        <v>1576</v>
      </c>
      <c r="O248" s="50" t="s">
        <v>45</v>
      </c>
      <c r="P248" s="64">
        <v>0.3825503355704698</v>
      </c>
    </row>
    <row r="249" spans="2:16" ht="15" x14ac:dyDescent="0.2">
      <c r="B249" s="39">
        <v>45350</v>
      </c>
      <c r="C249" s="32" t="s">
        <v>949</v>
      </c>
      <c r="D249" s="33" t="s">
        <v>1168</v>
      </c>
      <c r="E249" s="34" t="s">
        <v>34</v>
      </c>
      <c r="F249" s="41" t="s">
        <v>684</v>
      </c>
      <c r="G249" s="40">
        <v>45355</v>
      </c>
      <c r="H249" s="51">
        <v>31217800</v>
      </c>
      <c r="I249" s="62"/>
      <c r="J249" s="63"/>
      <c r="K249" s="57"/>
      <c r="L249" s="51">
        <f t="shared" si="6"/>
        <v>31217800</v>
      </c>
      <c r="M249" s="40">
        <v>45504</v>
      </c>
      <c r="N249" s="45" t="s">
        <v>1577</v>
      </c>
      <c r="O249" s="50" t="s">
        <v>45</v>
      </c>
      <c r="P249" s="64">
        <v>0.3825503355704698</v>
      </c>
    </row>
    <row r="250" spans="2:16" ht="15" x14ac:dyDescent="0.2">
      <c r="B250" s="39">
        <v>45352</v>
      </c>
      <c r="C250" s="32" t="s">
        <v>950</v>
      </c>
      <c r="D250" s="33" t="s">
        <v>1169</v>
      </c>
      <c r="E250" s="34" t="s">
        <v>34</v>
      </c>
      <c r="F250" s="41" t="s">
        <v>1384</v>
      </c>
      <c r="G250" s="40">
        <v>45356</v>
      </c>
      <c r="H250" s="51">
        <v>29200000</v>
      </c>
      <c r="I250" s="62"/>
      <c r="J250" s="63"/>
      <c r="K250" s="57"/>
      <c r="L250" s="51">
        <f t="shared" si="6"/>
        <v>29200000</v>
      </c>
      <c r="M250" s="40">
        <v>45473</v>
      </c>
      <c r="N250" s="45" t="s">
        <v>1578</v>
      </c>
      <c r="O250" s="50" t="s">
        <v>45</v>
      </c>
      <c r="P250" s="64">
        <v>0.47863247863247865</v>
      </c>
    </row>
    <row r="251" spans="2:16" ht="15" x14ac:dyDescent="0.2">
      <c r="B251" s="39">
        <v>45351</v>
      </c>
      <c r="C251" s="32" t="s">
        <v>951</v>
      </c>
      <c r="D251" s="33" t="s">
        <v>1170</v>
      </c>
      <c r="E251" s="34" t="s">
        <v>34</v>
      </c>
      <c r="F251" s="41" t="s">
        <v>1385</v>
      </c>
      <c r="G251" s="40">
        <v>45355</v>
      </c>
      <c r="H251" s="51">
        <v>36960000</v>
      </c>
      <c r="I251" s="62"/>
      <c r="J251" s="63"/>
      <c r="K251" s="57"/>
      <c r="L251" s="51">
        <f t="shared" si="6"/>
        <v>36960000</v>
      </c>
      <c r="M251" s="40">
        <v>45473</v>
      </c>
      <c r="N251" s="45" t="s">
        <v>1579</v>
      </c>
      <c r="O251" s="50" t="s">
        <v>45</v>
      </c>
      <c r="P251" s="64">
        <v>0.48305084745762711</v>
      </c>
    </row>
    <row r="252" spans="2:16" ht="15" x14ac:dyDescent="0.2">
      <c r="B252" s="39">
        <v>45351</v>
      </c>
      <c r="C252" s="32" t="s">
        <v>952</v>
      </c>
      <c r="D252" s="33" t="s">
        <v>1171</v>
      </c>
      <c r="E252" s="34" t="s">
        <v>34</v>
      </c>
      <c r="F252" s="41" t="s">
        <v>1386</v>
      </c>
      <c r="G252" s="40">
        <v>45355</v>
      </c>
      <c r="H252" s="51">
        <v>29200000</v>
      </c>
      <c r="I252" s="62"/>
      <c r="J252" s="63"/>
      <c r="K252" s="57"/>
      <c r="L252" s="51">
        <f t="shared" si="6"/>
        <v>29200000</v>
      </c>
      <c r="M252" s="40">
        <v>45473</v>
      </c>
      <c r="N252" s="45" t="s">
        <v>1580</v>
      </c>
      <c r="O252" s="50" t="s">
        <v>45</v>
      </c>
      <c r="P252" s="64">
        <v>0.48305084745762711</v>
      </c>
    </row>
    <row r="253" spans="2:16" ht="15" x14ac:dyDescent="0.2">
      <c r="B253" s="39">
        <v>45350</v>
      </c>
      <c r="C253" s="32" t="s">
        <v>953</v>
      </c>
      <c r="D253" s="33" t="s">
        <v>439</v>
      </c>
      <c r="E253" s="34" t="s">
        <v>34</v>
      </c>
      <c r="F253" s="41" t="s">
        <v>648</v>
      </c>
      <c r="G253" s="40">
        <v>45355</v>
      </c>
      <c r="H253" s="51">
        <v>41220600</v>
      </c>
      <c r="I253" s="62"/>
      <c r="J253" s="63"/>
      <c r="K253" s="57"/>
      <c r="L253" s="51">
        <f t="shared" si="6"/>
        <v>41220600</v>
      </c>
      <c r="M253" s="40">
        <v>45472</v>
      </c>
      <c r="N253" s="45" t="s">
        <v>1581</v>
      </c>
      <c r="O253" s="50" t="s">
        <v>45</v>
      </c>
      <c r="P253" s="64">
        <v>0.48717948717948717</v>
      </c>
    </row>
    <row r="254" spans="2:16" ht="15" x14ac:dyDescent="0.2">
      <c r="B254" s="39">
        <v>45350</v>
      </c>
      <c r="C254" s="32" t="s">
        <v>954</v>
      </c>
      <c r="D254" s="33" t="s">
        <v>1172</v>
      </c>
      <c r="E254" s="34" t="s">
        <v>34</v>
      </c>
      <c r="F254" s="41" t="s">
        <v>1387</v>
      </c>
      <c r="G254" s="40">
        <v>45352</v>
      </c>
      <c r="H254" s="51">
        <v>45000000</v>
      </c>
      <c r="I254" s="62"/>
      <c r="J254" s="63"/>
      <c r="K254" s="57"/>
      <c r="L254" s="51">
        <f t="shared" si="6"/>
        <v>45000000</v>
      </c>
      <c r="M254" s="40">
        <v>45488</v>
      </c>
      <c r="N254" s="45" t="s">
        <v>1582</v>
      </c>
      <c r="O254" s="50" t="s">
        <v>45</v>
      </c>
      <c r="P254" s="64">
        <v>0.44117647058823528</v>
      </c>
    </row>
    <row r="255" spans="2:16" ht="15" x14ac:dyDescent="0.2">
      <c r="B255" s="39">
        <v>45350</v>
      </c>
      <c r="C255" s="32" t="s">
        <v>270</v>
      </c>
      <c r="D255" s="33" t="s">
        <v>501</v>
      </c>
      <c r="E255" s="34" t="s">
        <v>34</v>
      </c>
      <c r="F255" s="41" t="s">
        <v>701</v>
      </c>
      <c r="G255" s="40">
        <v>45352</v>
      </c>
      <c r="H255" s="51">
        <v>31217800</v>
      </c>
      <c r="I255" s="62"/>
      <c r="J255" s="63"/>
      <c r="K255" s="57"/>
      <c r="L255" s="51">
        <f t="shared" si="6"/>
        <v>31217800</v>
      </c>
      <c r="M255" s="40">
        <v>45504</v>
      </c>
      <c r="N255" s="45" t="s">
        <v>930</v>
      </c>
      <c r="O255" s="50" t="s">
        <v>45</v>
      </c>
      <c r="P255" s="64">
        <v>0.39473684210526316</v>
      </c>
    </row>
    <row r="256" spans="2:16" ht="15" x14ac:dyDescent="0.2">
      <c r="B256" s="39">
        <v>45351</v>
      </c>
      <c r="C256" s="32" t="s">
        <v>271</v>
      </c>
      <c r="D256" s="33" t="s">
        <v>502</v>
      </c>
      <c r="E256" s="34" t="s">
        <v>34</v>
      </c>
      <c r="F256" s="41" t="s">
        <v>644</v>
      </c>
      <c r="G256" s="40">
        <v>45355</v>
      </c>
      <c r="H256" s="51">
        <v>31217800</v>
      </c>
      <c r="I256" s="62"/>
      <c r="J256" s="63"/>
      <c r="K256" s="57"/>
      <c r="L256" s="51">
        <f t="shared" si="6"/>
        <v>31217800</v>
      </c>
      <c r="M256" s="40">
        <v>45504</v>
      </c>
      <c r="N256" s="45" t="s">
        <v>931</v>
      </c>
      <c r="O256" s="50" t="s">
        <v>45</v>
      </c>
      <c r="P256" s="64">
        <v>0.3825503355704698</v>
      </c>
    </row>
    <row r="257" spans="2:16" ht="15" x14ac:dyDescent="0.2">
      <c r="B257" s="39">
        <v>45351</v>
      </c>
      <c r="C257" s="32" t="s">
        <v>272</v>
      </c>
      <c r="D257" s="33" t="s">
        <v>503</v>
      </c>
      <c r="E257" s="34" t="s">
        <v>34</v>
      </c>
      <c r="F257" s="41" t="s">
        <v>644</v>
      </c>
      <c r="G257" s="40">
        <v>45355</v>
      </c>
      <c r="H257" s="51">
        <v>31217800</v>
      </c>
      <c r="I257" s="62"/>
      <c r="J257" s="63"/>
      <c r="K257" s="57"/>
      <c r="L257" s="51">
        <f t="shared" si="6"/>
        <v>31217800</v>
      </c>
      <c r="M257" s="40">
        <v>45504</v>
      </c>
      <c r="N257" s="45" t="s">
        <v>932</v>
      </c>
      <c r="O257" s="50" t="s">
        <v>45</v>
      </c>
      <c r="P257" s="64">
        <v>0.3825503355704698</v>
      </c>
    </row>
    <row r="258" spans="2:16" ht="15" x14ac:dyDescent="0.2">
      <c r="B258" s="39">
        <v>45350</v>
      </c>
      <c r="C258" s="32" t="s">
        <v>273</v>
      </c>
      <c r="D258" s="33" t="s">
        <v>504</v>
      </c>
      <c r="E258" s="34" t="s">
        <v>34</v>
      </c>
      <c r="F258" s="41" t="s">
        <v>702</v>
      </c>
      <c r="G258" s="40">
        <v>45352</v>
      </c>
      <c r="H258" s="51">
        <v>34000000</v>
      </c>
      <c r="I258" s="62"/>
      <c r="J258" s="63"/>
      <c r="K258" s="42">
        <v>26350000</v>
      </c>
      <c r="L258" s="51">
        <f t="shared" si="6"/>
        <v>7650000</v>
      </c>
      <c r="M258" s="40">
        <v>45378</v>
      </c>
      <c r="N258" s="45" t="s">
        <v>933</v>
      </c>
      <c r="O258" s="50" t="s">
        <v>45</v>
      </c>
      <c r="P258" s="64">
        <v>2.3076923076923075</v>
      </c>
    </row>
    <row r="259" spans="2:16" ht="15" x14ac:dyDescent="0.2">
      <c r="B259" s="39">
        <v>45350</v>
      </c>
      <c r="C259" s="32" t="s">
        <v>274</v>
      </c>
      <c r="D259" s="33" t="s">
        <v>505</v>
      </c>
      <c r="E259" s="34" t="s">
        <v>34</v>
      </c>
      <c r="F259" s="41" t="s">
        <v>703</v>
      </c>
      <c r="G259" s="40">
        <v>45356</v>
      </c>
      <c r="H259" s="51">
        <v>26780000</v>
      </c>
      <c r="I259" s="62"/>
      <c r="J259" s="63"/>
      <c r="K259" s="57"/>
      <c r="L259" s="51">
        <f t="shared" si="6"/>
        <v>26780000</v>
      </c>
      <c r="M259" s="40">
        <v>45473</v>
      </c>
      <c r="N259" s="45" t="s">
        <v>934</v>
      </c>
      <c r="O259" s="50" t="s">
        <v>45</v>
      </c>
      <c r="P259" s="64">
        <v>0.47863247863247865</v>
      </c>
    </row>
    <row r="260" spans="2:16" ht="15" x14ac:dyDescent="0.2">
      <c r="B260" s="39">
        <v>45350</v>
      </c>
      <c r="C260" s="32" t="s">
        <v>275</v>
      </c>
      <c r="D260" s="33" t="s">
        <v>506</v>
      </c>
      <c r="E260" s="34" t="s">
        <v>34</v>
      </c>
      <c r="F260" s="41" t="s">
        <v>644</v>
      </c>
      <c r="G260" s="40">
        <v>45352</v>
      </c>
      <c r="H260" s="51">
        <v>31217800</v>
      </c>
      <c r="I260" s="62"/>
      <c r="J260" s="63"/>
      <c r="K260" s="57"/>
      <c r="L260" s="51">
        <f t="shared" si="6"/>
        <v>31217800</v>
      </c>
      <c r="M260" s="40">
        <v>45504</v>
      </c>
      <c r="N260" s="45" t="s">
        <v>935</v>
      </c>
      <c r="O260" s="50" t="s">
        <v>45</v>
      </c>
      <c r="P260" s="64">
        <v>0.39473684210526316</v>
      </c>
    </row>
    <row r="261" spans="2:16" ht="15" x14ac:dyDescent="0.2">
      <c r="B261" s="39">
        <v>45351</v>
      </c>
      <c r="C261" s="32" t="s">
        <v>276</v>
      </c>
      <c r="D261" s="33" t="s">
        <v>507</v>
      </c>
      <c r="E261" s="34" t="s">
        <v>34</v>
      </c>
      <c r="F261" s="41" t="s">
        <v>653</v>
      </c>
      <c r="G261" s="40">
        <v>45355</v>
      </c>
      <c r="H261" s="51">
        <v>31217800</v>
      </c>
      <c r="I261" s="62"/>
      <c r="J261" s="63"/>
      <c r="K261" s="57"/>
      <c r="L261" s="51">
        <f t="shared" si="6"/>
        <v>31217800</v>
      </c>
      <c r="M261" s="40">
        <v>45504</v>
      </c>
      <c r="N261" s="45" t="s">
        <v>936</v>
      </c>
      <c r="O261" s="50" t="s">
        <v>45</v>
      </c>
      <c r="P261" s="64">
        <v>0.3825503355704698</v>
      </c>
    </row>
    <row r="262" spans="2:16" ht="15" x14ac:dyDescent="0.2">
      <c r="B262" s="39">
        <v>45351</v>
      </c>
      <c r="C262" s="32" t="s">
        <v>277</v>
      </c>
      <c r="D262" s="33" t="s">
        <v>508</v>
      </c>
      <c r="E262" s="34" t="s">
        <v>34</v>
      </c>
      <c r="F262" s="41" t="s">
        <v>653</v>
      </c>
      <c r="G262" s="40">
        <v>45355</v>
      </c>
      <c r="H262" s="51">
        <v>31217800</v>
      </c>
      <c r="I262" s="62"/>
      <c r="J262" s="63"/>
      <c r="K262" s="57"/>
      <c r="L262" s="51">
        <f t="shared" si="6"/>
        <v>31217800</v>
      </c>
      <c r="M262" s="40">
        <v>45504</v>
      </c>
      <c r="N262" s="45" t="s">
        <v>937</v>
      </c>
      <c r="O262" s="50" t="s">
        <v>45</v>
      </c>
      <c r="P262" s="64">
        <v>0.3825503355704698</v>
      </c>
    </row>
    <row r="263" spans="2:16" ht="15" x14ac:dyDescent="0.2">
      <c r="B263" s="39">
        <v>45351</v>
      </c>
      <c r="C263" s="32" t="s">
        <v>955</v>
      </c>
      <c r="D263" s="33" t="s">
        <v>1173</v>
      </c>
      <c r="E263" s="34" t="s">
        <v>34</v>
      </c>
      <c r="F263" s="41" t="s">
        <v>703</v>
      </c>
      <c r="G263" s="40">
        <v>45355</v>
      </c>
      <c r="H263" s="51">
        <v>26780000</v>
      </c>
      <c r="I263" s="62"/>
      <c r="J263" s="63"/>
      <c r="K263" s="42"/>
      <c r="L263" s="51">
        <f t="shared" si="6"/>
        <v>26780000</v>
      </c>
      <c r="M263" s="40">
        <v>45473</v>
      </c>
      <c r="N263" s="45" t="s">
        <v>1583</v>
      </c>
      <c r="O263" s="50" t="s">
        <v>45</v>
      </c>
      <c r="P263" s="64">
        <v>0.48305084745762711</v>
      </c>
    </row>
    <row r="264" spans="2:16" ht="15" x14ac:dyDescent="0.2">
      <c r="B264" s="39">
        <v>45351</v>
      </c>
      <c r="C264" s="32" t="s">
        <v>956</v>
      </c>
      <c r="D264" s="33" t="s">
        <v>1174</v>
      </c>
      <c r="E264" s="34" t="s">
        <v>34</v>
      </c>
      <c r="F264" s="41" t="s">
        <v>1388</v>
      </c>
      <c r="G264" s="40">
        <v>45352</v>
      </c>
      <c r="H264" s="51">
        <v>38500000</v>
      </c>
      <c r="I264" s="62"/>
      <c r="J264" s="63"/>
      <c r="K264" s="57"/>
      <c r="L264" s="51">
        <f t="shared" si="6"/>
        <v>38500000</v>
      </c>
      <c r="M264" s="40">
        <v>45504</v>
      </c>
      <c r="N264" s="45" t="s">
        <v>1584</v>
      </c>
      <c r="O264" s="50" t="s">
        <v>45</v>
      </c>
      <c r="P264" s="64">
        <v>0.39473684210526316</v>
      </c>
    </row>
    <row r="265" spans="2:16" ht="15" x14ac:dyDescent="0.2">
      <c r="B265" s="39">
        <v>45351</v>
      </c>
      <c r="C265" s="32" t="s">
        <v>957</v>
      </c>
      <c r="D265" s="33" t="s">
        <v>1175</v>
      </c>
      <c r="E265" s="34" t="s">
        <v>34</v>
      </c>
      <c r="F265" s="41" t="s">
        <v>1389</v>
      </c>
      <c r="G265" s="40">
        <v>45352</v>
      </c>
      <c r="H265" s="51">
        <v>36800000</v>
      </c>
      <c r="I265" s="62"/>
      <c r="J265" s="63"/>
      <c r="K265" s="57"/>
      <c r="L265" s="51">
        <f t="shared" si="6"/>
        <v>36800000</v>
      </c>
      <c r="M265" s="40">
        <v>45473</v>
      </c>
      <c r="N265" s="45" t="s">
        <v>1585</v>
      </c>
      <c r="O265" s="50" t="s">
        <v>45</v>
      </c>
      <c r="P265" s="64">
        <v>0.49586776859504134</v>
      </c>
    </row>
    <row r="266" spans="2:16" ht="15" x14ac:dyDescent="0.2">
      <c r="B266" s="39">
        <v>45351</v>
      </c>
      <c r="C266" s="32" t="s">
        <v>278</v>
      </c>
      <c r="D266" s="33" t="s">
        <v>509</v>
      </c>
      <c r="E266" s="34" t="s">
        <v>34</v>
      </c>
      <c r="F266" s="41" t="s">
        <v>704</v>
      </c>
      <c r="G266" s="40">
        <v>45352</v>
      </c>
      <c r="H266" s="51">
        <v>32000000</v>
      </c>
      <c r="I266" s="62"/>
      <c r="J266" s="63"/>
      <c r="K266" s="57"/>
      <c r="L266" s="51">
        <f t="shared" si="6"/>
        <v>32000000</v>
      </c>
      <c r="M266" s="40">
        <v>45473</v>
      </c>
      <c r="N266" s="45" t="s">
        <v>938</v>
      </c>
      <c r="O266" s="50" t="s">
        <v>45</v>
      </c>
      <c r="P266" s="64">
        <v>0.49586776859504134</v>
      </c>
    </row>
    <row r="267" spans="2:16" ht="15" x14ac:dyDescent="0.2">
      <c r="B267" s="39">
        <v>45352</v>
      </c>
      <c r="C267" s="32" t="s">
        <v>958</v>
      </c>
      <c r="D267" s="33" t="s">
        <v>1176</v>
      </c>
      <c r="E267" s="34" t="s">
        <v>34</v>
      </c>
      <c r="F267" s="41" t="s">
        <v>1390</v>
      </c>
      <c r="G267" s="40">
        <v>45355</v>
      </c>
      <c r="H267" s="51">
        <v>31217800</v>
      </c>
      <c r="I267" s="62"/>
      <c r="J267" s="63"/>
      <c r="K267" s="57"/>
      <c r="L267" s="51">
        <f t="shared" si="6"/>
        <v>31217800</v>
      </c>
      <c r="M267" s="40">
        <v>45504</v>
      </c>
      <c r="N267" s="45" t="s">
        <v>1586</v>
      </c>
      <c r="O267" s="50" t="s">
        <v>45</v>
      </c>
      <c r="P267" s="64">
        <v>0.3825503355704698</v>
      </c>
    </row>
    <row r="268" spans="2:16" ht="15" x14ac:dyDescent="0.2">
      <c r="B268" s="39">
        <v>45351</v>
      </c>
      <c r="C268" s="32" t="s">
        <v>959</v>
      </c>
      <c r="D268" s="33" t="s">
        <v>1177</v>
      </c>
      <c r="E268" s="34" t="s">
        <v>34</v>
      </c>
      <c r="F268" s="41" t="s">
        <v>703</v>
      </c>
      <c r="G268" s="40">
        <v>45355</v>
      </c>
      <c r="H268" s="51">
        <v>26780000</v>
      </c>
      <c r="I268" s="62"/>
      <c r="J268" s="63"/>
      <c r="K268" s="57"/>
      <c r="L268" s="51">
        <f t="shared" si="6"/>
        <v>26780000</v>
      </c>
      <c r="M268" s="40">
        <v>45473</v>
      </c>
      <c r="N268" s="45" t="s">
        <v>1587</v>
      </c>
      <c r="O268" s="50" t="s">
        <v>45</v>
      </c>
      <c r="P268" s="64">
        <v>0.48305084745762711</v>
      </c>
    </row>
    <row r="269" spans="2:16" ht="15" x14ac:dyDescent="0.2">
      <c r="B269" s="39">
        <v>45351</v>
      </c>
      <c r="C269" s="32" t="s">
        <v>960</v>
      </c>
      <c r="D269" s="33" t="s">
        <v>1178</v>
      </c>
      <c r="E269" s="34" t="s">
        <v>34</v>
      </c>
      <c r="F269" s="33" t="s">
        <v>1391</v>
      </c>
      <c r="G269" s="40">
        <v>45352</v>
      </c>
      <c r="H269" s="51">
        <v>26400000</v>
      </c>
      <c r="I269" s="62"/>
      <c r="J269" s="63"/>
      <c r="K269" s="57"/>
      <c r="L269" s="51">
        <f t="shared" ref="L269:L332" si="7">H269+J269-K269</f>
        <v>26400000</v>
      </c>
      <c r="M269" s="40">
        <v>45473</v>
      </c>
      <c r="N269" s="45" t="s">
        <v>1588</v>
      </c>
      <c r="O269" s="50" t="s">
        <v>45</v>
      </c>
      <c r="P269" s="64">
        <v>0.49586776859504134</v>
      </c>
    </row>
    <row r="270" spans="2:16" ht="15" x14ac:dyDescent="0.2">
      <c r="B270" s="39">
        <v>45351</v>
      </c>
      <c r="C270" s="32" t="s">
        <v>961</v>
      </c>
      <c r="D270" s="33" t="s">
        <v>1179</v>
      </c>
      <c r="E270" s="34" t="s">
        <v>34</v>
      </c>
      <c r="F270" s="33" t="s">
        <v>1392</v>
      </c>
      <c r="G270" s="40">
        <v>45355</v>
      </c>
      <c r="H270" s="51">
        <v>52840000</v>
      </c>
      <c r="I270" s="62"/>
      <c r="J270" s="63"/>
      <c r="K270" s="57"/>
      <c r="L270" s="51">
        <f t="shared" si="7"/>
        <v>52840000</v>
      </c>
      <c r="M270" s="40">
        <v>45473</v>
      </c>
      <c r="N270" s="45" t="s">
        <v>1589</v>
      </c>
      <c r="O270" s="50" t="s">
        <v>45</v>
      </c>
      <c r="P270" s="64">
        <v>0.48305084745762711</v>
      </c>
    </row>
    <row r="271" spans="2:16" ht="15" x14ac:dyDescent="0.2">
      <c r="B271" s="39">
        <v>45351</v>
      </c>
      <c r="C271" s="32" t="s">
        <v>962</v>
      </c>
      <c r="D271" s="33" t="s">
        <v>1180</v>
      </c>
      <c r="E271" s="34" t="s">
        <v>519</v>
      </c>
      <c r="F271" s="33" t="s">
        <v>1393</v>
      </c>
      <c r="G271" s="40">
        <v>45356</v>
      </c>
      <c r="H271" s="51">
        <v>18561935</v>
      </c>
      <c r="I271" s="62"/>
      <c r="J271" s="63"/>
      <c r="K271" s="57"/>
      <c r="L271" s="51">
        <f t="shared" si="7"/>
        <v>18561935</v>
      </c>
      <c r="M271" s="40">
        <v>45504</v>
      </c>
      <c r="N271" s="45" t="s">
        <v>1590</v>
      </c>
      <c r="O271" s="50" t="s">
        <v>45</v>
      </c>
      <c r="P271" s="64">
        <v>0.3783783783783784</v>
      </c>
    </row>
    <row r="272" spans="2:16" ht="15" x14ac:dyDescent="0.2">
      <c r="B272" s="39">
        <v>45352</v>
      </c>
      <c r="C272" s="32" t="s">
        <v>963</v>
      </c>
      <c r="D272" s="33" t="s">
        <v>1181</v>
      </c>
      <c r="E272" s="34" t="s">
        <v>34</v>
      </c>
      <c r="F272" s="33" t="s">
        <v>703</v>
      </c>
      <c r="G272" s="40">
        <v>45358</v>
      </c>
      <c r="H272" s="51">
        <v>26780000</v>
      </c>
      <c r="I272" s="62"/>
      <c r="J272" s="63"/>
      <c r="K272" s="42"/>
      <c r="L272" s="51">
        <f t="shared" si="7"/>
        <v>26780000</v>
      </c>
      <c r="M272" s="40">
        <v>45473</v>
      </c>
      <c r="N272" s="45" t="s">
        <v>1591</v>
      </c>
      <c r="O272" s="50" t="s">
        <v>45</v>
      </c>
      <c r="P272" s="64">
        <v>0.46956521739130436</v>
      </c>
    </row>
    <row r="273" spans="2:16" ht="15" x14ac:dyDescent="0.2">
      <c r="B273" s="39">
        <v>45352</v>
      </c>
      <c r="C273" s="32" t="s">
        <v>964</v>
      </c>
      <c r="D273" s="33" t="s">
        <v>1182</v>
      </c>
      <c r="E273" s="34" t="s">
        <v>34</v>
      </c>
      <c r="F273" s="33" t="s">
        <v>689</v>
      </c>
      <c r="G273" s="40">
        <v>45358</v>
      </c>
      <c r="H273" s="51">
        <v>31217800</v>
      </c>
      <c r="I273" s="62"/>
      <c r="J273" s="63"/>
      <c r="K273" s="57"/>
      <c r="L273" s="51">
        <f t="shared" si="7"/>
        <v>31217800</v>
      </c>
      <c r="M273" s="40">
        <v>45504</v>
      </c>
      <c r="N273" s="45" t="s">
        <v>1592</v>
      </c>
      <c r="O273" s="50" t="s">
        <v>45</v>
      </c>
      <c r="P273" s="64">
        <v>0.36986301369863012</v>
      </c>
    </row>
    <row r="274" spans="2:16" ht="15" x14ac:dyDescent="0.2">
      <c r="B274" s="39">
        <v>45352</v>
      </c>
      <c r="C274" s="32" t="s">
        <v>965</v>
      </c>
      <c r="D274" s="33" t="s">
        <v>1183</v>
      </c>
      <c r="E274" s="34" t="s">
        <v>34</v>
      </c>
      <c r="F274" s="33" t="s">
        <v>1394</v>
      </c>
      <c r="G274" s="40">
        <v>45356</v>
      </c>
      <c r="H274" s="51">
        <v>26780000</v>
      </c>
      <c r="I274" s="62"/>
      <c r="J274" s="63"/>
      <c r="K274" s="57"/>
      <c r="L274" s="51">
        <f t="shared" si="7"/>
        <v>26780000</v>
      </c>
      <c r="M274" s="40">
        <v>45473</v>
      </c>
      <c r="N274" s="45" t="s">
        <v>1593</v>
      </c>
      <c r="O274" s="50" t="s">
        <v>45</v>
      </c>
      <c r="P274" s="64">
        <v>0.47863247863247865</v>
      </c>
    </row>
    <row r="275" spans="2:16" x14ac:dyDescent="0.2">
      <c r="B275" s="39">
        <v>45363</v>
      </c>
      <c r="C275" s="32" t="s">
        <v>966</v>
      </c>
      <c r="D275" s="33" t="s">
        <v>1184</v>
      </c>
      <c r="E275" s="34" t="s">
        <v>34</v>
      </c>
      <c r="F275" s="41" t="s">
        <v>1395</v>
      </c>
      <c r="G275" s="40">
        <v>45365</v>
      </c>
      <c r="H275" s="51">
        <v>27419333</v>
      </c>
      <c r="I275" s="62"/>
      <c r="J275" s="63"/>
      <c r="K275" s="42"/>
      <c r="L275" s="51">
        <f t="shared" si="7"/>
        <v>27419333</v>
      </c>
      <c r="M275" s="40">
        <v>45473</v>
      </c>
      <c r="N275" s="43" t="s">
        <v>1594</v>
      </c>
      <c r="O275" s="50" t="s">
        <v>45</v>
      </c>
      <c r="P275" s="64">
        <v>0.43518518518518517</v>
      </c>
    </row>
    <row r="276" spans="2:16" ht="15" x14ac:dyDescent="0.2">
      <c r="B276" s="39">
        <v>45351</v>
      </c>
      <c r="C276" s="32" t="s">
        <v>967</v>
      </c>
      <c r="D276" s="33" t="s">
        <v>1185</v>
      </c>
      <c r="E276" s="34" t="s">
        <v>34</v>
      </c>
      <c r="F276" s="33" t="s">
        <v>1396</v>
      </c>
      <c r="G276" s="40">
        <v>45355</v>
      </c>
      <c r="H276" s="51">
        <v>29912000</v>
      </c>
      <c r="I276" s="62"/>
      <c r="J276" s="63"/>
      <c r="K276" s="57"/>
      <c r="L276" s="51">
        <f t="shared" si="7"/>
        <v>29912000</v>
      </c>
      <c r="M276" s="40">
        <v>45473</v>
      </c>
      <c r="N276" s="45" t="s">
        <v>1595</v>
      </c>
      <c r="O276" s="50" t="s">
        <v>45</v>
      </c>
      <c r="P276" s="64">
        <v>0.48305084745762711</v>
      </c>
    </row>
    <row r="277" spans="2:16" ht="15" x14ac:dyDescent="0.2">
      <c r="B277" s="39">
        <v>45352</v>
      </c>
      <c r="C277" s="32" t="s">
        <v>968</v>
      </c>
      <c r="D277" s="33" t="s">
        <v>1186</v>
      </c>
      <c r="E277" s="34" t="s">
        <v>34</v>
      </c>
      <c r="F277" s="33" t="s">
        <v>1397</v>
      </c>
      <c r="G277" s="40">
        <v>45355</v>
      </c>
      <c r="H277" s="51">
        <v>30800000</v>
      </c>
      <c r="I277" s="62"/>
      <c r="J277" s="63"/>
      <c r="K277" s="57"/>
      <c r="L277" s="51">
        <f t="shared" si="7"/>
        <v>30800000</v>
      </c>
      <c r="M277" s="40">
        <v>45473</v>
      </c>
      <c r="N277" s="45" t="s">
        <v>1596</v>
      </c>
      <c r="O277" s="50" t="s">
        <v>45</v>
      </c>
      <c r="P277" s="64">
        <v>0.48305084745762711</v>
      </c>
    </row>
    <row r="278" spans="2:16" x14ac:dyDescent="0.2">
      <c r="B278" s="39">
        <v>45363</v>
      </c>
      <c r="C278" s="32" t="s">
        <v>969</v>
      </c>
      <c r="D278" s="33" t="s">
        <v>1187</v>
      </c>
      <c r="E278" s="34" t="s">
        <v>34</v>
      </c>
      <c r="F278" s="41" t="s">
        <v>1398</v>
      </c>
      <c r="G278" s="40">
        <v>45364</v>
      </c>
      <c r="H278" s="51">
        <v>33000000</v>
      </c>
      <c r="I278" s="62"/>
      <c r="J278" s="63"/>
      <c r="K278" s="57"/>
      <c r="L278" s="51">
        <f t="shared" si="7"/>
        <v>33000000</v>
      </c>
      <c r="M278" s="40">
        <v>45473</v>
      </c>
      <c r="N278" s="43" t="s">
        <v>1597</v>
      </c>
      <c r="O278" s="50" t="s">
        <v>45</v>
      </c>
      <c r="P278" s="64">
        <v>0.44036697247706424</v>
      </c>
    </row>
    <row r="279" spans="2:16" ht="15" x14ac:dyDescent="0.2">
      <c r="B279" s="39">
        <v>45351</v>
      </c>
      <c r="C279" s="32" t="s">
        <v>970</v>
      </c>
      <c r="D279" s="33" t="s">
        <v>1188</v>
      </c>
      <c r="E279" s="34" t="s">
        <v>34</v>
      </c>
      <c r="F279" s="33" t="s">
        <v>1399</v>
      </c>
      <c r="G279" s="40">
        <v>45355</v>
      </c>
      <c r="H279" s="51">
        <v>24514000</v>
      </c>
      <c r="I279" s="62"/>
      <c r="J279" s="63"/>
      <c r="K279" s="57"/>
      <c r="L279" s="51">
        <f t="shared" si="7"/>
        <v>24514000</v>
      </c>
      <c r="M279" s="40">
        <v>45415</v>
      </c>
      <c r="N279" s="45" t="s">
        <v>1598</v>
      </c>
      <c r="O279" s="50" t="s">
        <v>45</v>
      </c>
      <c r="P279" s="64">
        <v>0.95</v>
      </c>
    </row>
    <row r="280" spans="2:16" ht="15" x14ac:dyDescent="0.2">
      <c r="B280" s="39">
        <v>45352</v>
      </c>
      <c r="C280" s="32" t="s">
        <v>971</v>
      </c>
      <c r="D280" s="33" t="s">
        <v>1189</v>
      </c>
      <c r="E280" s="34" t="s">
        <v>34</v>
      </c>
      <c r="F280" s="33" t="s">
        <v>1400</v>
      </c>
      <c r="G280" s="40">
        <v>45352</v>
      </c>
      <c r="H280" s="51">
        <v>52000000</v>
      </c>
      <c r="I280" s="62"/>
      <c r="J280" s="63"/>
      <c r="K280" s="57"/>
      <c r="L280" s="51">
        <f t="shared" si="7"/>
        <v>52000000</v>
      </c>
      <c r="M280" s="40">
        <v>45473</v>
      </c>
      <c r="N280" s="45" t="s">
        <v>1599</v>
      </c>
      <c r="O280" s="50" t="s">
        <v>45</v>
      </c>
      <c r="P280" s="64">
        <v>0.49586776859504134</v>
      </c>
    </row>
    <row r="281" spans="2:16" ht="15" x14ac:dyDescent="0.2">
      <c r="B281" s="39">
        <v>45352</v>
      </c>
      <c r="C281" s="32" t="s">
        <v>972</v>
      </c>
      <c r="D281" s="33" t="s">
        <v>1190</v>
      </c>
      <c r="E281" s="34" t="s">
        <v>34</v>
      </c>
      <c r="F281" s="33" t="s">
        <v>1401</v>
      </c>
      <c r="G281" s="40">
        <v>45356</v>
      </c>
      <c r="H281" s="51">
        <v>32000000</v>
      </c>
      <c r="I281" s="62"/>
      <c r="J281" s="63"/>
      <c r="K281" s="57"/>
      <c r="L281" s="51">
        <f t="shared" si="7"/>
        <v>32000000</v>
      </c>
      <c r="M281" s="40">
        <v>45473</v>
      </c>
      <c r="N281" s="45" t="s">
        <v>1600</v>
      </c>
      <c r="O281" s="50" t="s">
        <v>45</v>
      </c>
      <c r="P281" s="64">
        <v>0.47863247863247865</v>
      </c>
    </row>
    <row r="282" spans="2:16" x14ac:dyDescent="0.2">
      <c r="B282" s="39">
        <v>45355</v>
      </c>
      <c r="C282" s="32" t="s">
        <v>973</v>
      </c>
      <c r="D282" s="33" t="s">
        <v>1191</v>
      </c>
      <c r="E282" s="34" t="s">
        <v>34</v>
      </c>
      <c r="F282" s="33" t="s">
        <v>1402</v>
      </c>
      <c r="G282" s="40">
        <v>45358</v>
      </c>
      <c r="H282" s="51">
        <v>32548000</v>
      </c>
      <c r="I282" s="62"/>
      <c r="J282" s="63"/>
      <c r="K282" s="57"/>
      <c r="L282" s="51">
        <f t="shared" si="7"/>
        <v>32548000</v>
      </c>
      <c r="M282" s="40">
        <v>45473</v>
      </c>
      <c r="N282" s="43" t="s">
        <v>1601</v>
      </c>
      <c r="O282" s="50" t="s">
        <v>45</v>
      </c>
      <c r="P282" s="64">
        <v>0.46956521739130436</v>
      </c>
    </row>
    <row r="283" spans="2:16" x14ac:dyDescent="0.2">
      <c r="B283" s="39">
        <v>45350</v>
      </c>
      <c r="C283" s="32" t="s">
        <v>279</v>
      </c>
      <c r="D283" s="33" t="s">
        <v>510</v>
      </c>
      <c r="E283" s="34" t="s">
        <v>705</v>
      </c>
      <c r="F283" s="41" t="s">
        <v>706</v>
      </c>
      <c r="G283" s="40">
        <v>45358</v>
      </c>
      <c r="H283" s="51">
        <v>707933106</v>
      </c>
      <c r="I283" s="62"/>
      <c r="J283" s="63"/>
      <c r="K283" s="42"/>
      <c r="L283" s="51">
        <f t="shared" si="7"/>
        <v>707933106</v>
      </c>
      <c r="M283" s="40">
        <v>45694</v>
      </c>
      <c r="N283" s="43" t="s">
        <v>939</v>
      </c>
      <c r="O283" s="50" t="s">
        <v>45</v>
      </c>
      <c r="P283" s="64">
        <v>0.16071428571428573</v>
      </c>
    </row>
    <row r="284" spans="2:16" x14ac:dyDescent="0.2">
      <c r="B284" s="39">
        <v>45350</v>
      </c>
      <c r="C284" s="32" t="s">
        <v>280</v>
      </c>
      <c r="D284" s="33" t="s">
        <v>511</v>
      </c>
      <c r="E284" s="34" t="s">
        <v>705</v>
      </c>
      <c r="F284" s="41" t="s">
        <v>707</v>
      </c>
      <c r="G284" s="40">
        <v>45358</v>
      </c>
      <c r="H284" s="51">
        <v>60978464</v>
      </c>
      <c r="I284" s="62"/>
      <c r="J284" s="63"/>
      <c r="K284" s="42"/>
      <c r="L284" s="51">
        <f t="shared" si="7"/>
        <v>60978464</v>
      </c>
      <c r="M284" s="40">
        <v>45541</v>
      </c>
      <c r="N284" s="43" t="s">
        <v>940</v>
      </c>
      <c r="O284" s="50" t="s">
        <v>941</v>
      </c>
      <c r="P284" s="64">
        <v>0.29508196721311475</v>
      </c>
    </row>
    <row r="285" spans="2:16" x14ac:dyDescent="0.2">
      <c r="B285" s="39">
        <v>45350</v>
      </c>
      <c r="C285" s="32" t="s">
        <v>280</v>
      </c>
      <c r="D285" s="33" t="s">
        <v>511</v>
      </c>
      <c r="E285" s="34" t="s">
        <v>705</v>
      </c>
      <c r="F285" s="41" t="s">
        <v>707</v>
      </c>
      <c r="G285" s="40">
        <v>45358</v>
      </c>
      <c r="H285" s="51">
        <v>303570071</v>
      </c>
      <c r="I285" s="62"/>
      <c r="J285" s="63"/>
      <c r="K285" s="42"/>
      <c r="L285" s="51">
        <f t="shared" si="7"/>
        <v>303570071</v>
      </c>
      <c r="M285" s="40">
        <v>45541</v>
      </c>
      <c r="N285" s="43" t="s">
        <v>940</v>
      </c>
      <c r="O285" s="50" t="s">
        <v>941</v>
      </c>
      <c r="P285" s="64">
        <v>0.29508196721311475</v>
      </c>
    </row>
    <row r="286" spans="2:16" x14ac:dyDescent="0.2">
      <c r="B286" s="39">
        <v>45352</v>
      </c>
      <c r="C286" s="32" t="s">
        <v>974</v>
      </c>
      <c r="D286" s="33" t="s">
        <v>1192</v>
      </c>
      <c r="E286" s="34" t="s">
        <v>34</v>
      </c>
      <c r="F286" s="33" t="s">
        <v>1403</v>
      </c>
      <c r="G286" s="40">
        <v>45357</v>
      </c>
      <c r="H286" s="42">
        <v>39600000</v>
      </c>
      <c r="I286" s="62"/>
      <c r="J286" s="63"/>
      <c r="K286" s="57"/>
      <c r="L286" s="51">
        <f t="shared" si="7"/>
        <v>39600000</v>
      </c>
      <c r="M286" s="40">
        <v>45473</v>
      </c>
      <c r="N286" s="43" t="s">
        <v>1602</v>
      </c>
      <c r="O286" s="50" t="s">
        <v>45</v>
      </c>
      <c r="P286" s="64">
        <v>0.47413793103448276</v>
      </c>
    </row>
    <row r="287" spans="2:16" x14ac:dyDescent="0.2">
      <c r="B287" s="39">
        <v>45355</v>
      </c>
      <c r="C287" s="32" t="s">
        <v>975</v>
      </c>
      <c r="D287" s="33" t="s">
        <v>1193</v>
      </c>
      <c r="E287" s="34" t="s">
        <v>34</v>
      </c>
      <c r="F287" s="33" t="s">
        <v>1404</v>
      </c>
      <c r="G287" s="40">
        <v>45357</v>
      </c>
      <c r="H287" s="42">
        <v>52840000</v>
      </c>
      <c r="I287" s="62"/>
      <c r="J287" s="63"/>
      <c r="K287" s="57"/>
      <c r="L287" s="51">
        <f t="shared" si="7"/>
        <v>52840000</v>
      </c>
      <c r="M287" s="40">
        <v>45473</v>
      </c>
      <c r="N287" s="53" t="s">
        <v>1603</v>
      </c>
      <c r="O287" s="50" t="s">
        <v>45</v>
      </c>
      <c r="P287" s="64">
        <v>0.47413793103448276</v>
      </c>
    </row>
    <row r="288" spans="2:16" x14ac:dyDescent="0.2">
      <c r="B288" s="39">
        <v>45352</v>
      </c>
      <c r="C288" s="32" t="s">
        <v>976</v>
      </c>
      <c r="D288" s="33" t="s">
        <v>1194</v>
      </c>
      <c r="E288" s="34" t="s">
        <v>519</v>
      </c>
      <c r="F288" s="33" t="s">
        <v>1405</v>
      </c>
      <c r="G288" s="40">
        <v>45355</v>
      </c>
      <c r="H288" s="42">
        <v>16000000</v>
      </c>
      <c r="I288" s="62"/>
      <c r="J288" s="63"/>
      <c r="K288" s="57"/>
      <c r="L288" s="51">
        <f t="shared" si="7"/>
        <v>16000000</v>
      </c>
      <c r="M288" s="40">
        <v>45473</v>
      </c>
      <c r="N288" s="46" t="s">
        <v>1604</v>
      </c>
      <c r="O288" s="50" t="s">
        <v>45</v>
      </c>
      <c r="P288" s="64">
        <v>0.48305084745762711</v>
      </c>
    </row>
    <row r="289" spans="2:16" x14ac:dyDescent="0.2">
      <c r="B289" s="39">
        <v>45352</v>
      </c>
      <c r="C289" s="32" t="s">
        <v>977</v>
      </c>
      <c r="D289" s="33" t="s">
        <v>1195</v>
      </c>
      <c r="E289" s="34" t="s">
        <v>34</v>
      </c>
      <c r="F289" s="33" t="s">
        <v>1406</v>
      </c>
      <c r="G289" s="40">
        <v>45355</v>
      </c>
      <c r="H289" s="42">
        <v>40000000</v>
      </c>
      <c r="I289" s="62"/>
      <c r="J289" s="63"/>
      <c r="K289" s="57"/>
      <c r="L289" s="51">
        <f t="shared" si="7"/>
        <v>40000000</v>
      </c>
      <c r="M289" s="40">
        <v>45473</v>
      </c>
      <c r="N289" s="46" t="s">
        <v>1605</v>
      </c>
      <c r="O289" s="50" t="s">
        <v>45</v>
      </c>
      <c r="P289" s="64">
        <v>0.48305084745762711</v>
      </c>
    </row>
    <row r="290" spans="2:16" x14ac:dyDescent="0.2">
      <c r="B290" s="39">
        <v>45355</v>
      </c>
      <c r="C290" s="32" t="s">
        <v>978</v>
      </c>
      <c r="D290" s="33" t="s">
        <v>1196</v>
      </c>
      <c r="E290" s="34" t="s">
        <v>34</v>
      </c>
      <c r="F290" s="33" t="s">
        <v>1407</v>
      </c>
      <c r="G290" s="40">
        <v>45356</v>
      </c>
      <c r="H290" s="42">
        <v>30041667</v>
      </c>
      <c r="I290" s="62"/>
      <c r="J290" s="63"/>
      <c r="K290" s="57"/>
      <c r="L290" s="51">
        <f t="shared" si="7"/>
        <v>30041667</v>
      </c>
      <c r="M290" s="40">
        <v>45482</v>
      </c>
      <c r="N290" s="53" t="s">
        <v>1606</v>
      </c>
      <c r="O290" s="50" t="s">
        <v>45</v>
      </c>
      <c r="P290" s="64">
        <v>0.44444444444444442</v>
      </c>
    </row>
    <row r="291" spans="2:16" x14ac:dyDescent="0.2">
      <c r="B291" s="39">
        <v>45355</v>
      </c>
      <c r="C291" s="32" t="s">
        <v>979</v>
      </c>
      <c r="D291" s="33" t="s">
        <v>1197</v>
      </c>
      <c r="E291" s="34" t="s">
        <v>34</v>
      </c>
      <c r="F291" s="33" t="s">
        <v>1408</v>
      </c>
      <c r="G291" s="40">
        <v>45371</v>
      </c>
      <c r="H291" s="42">
        <v>42000000</v>
      </c>
      <c r="I291" s="62"/>
      <c r="J291" s="63"/>
      <c r="K291" s="57"/>
      <c r="L291" s="51">
        <f t="shared" si="7"/>
        <v>42000000</v>
      </c>
      <c r="M291" s="40">
        <v>45473</v>
      </c>
      <c r="N291" s="53" t="s">
        <v>1607</v>
      </c>
      <c r="O291" s="50" t="s">
        <v>45</v>
      </c>
      <c r="P291" s="64">
        <v>0.40196078431372551</v>
      </c>
    </row>
    <row r="292" spans="2:16" x14ac:dyDescent="0.2">
      <c r="B292" s="39">
        <v>45355</v>
      </c>
      <c r="C292" s="32" t="s">
        <v>980</v>
      </c>
      <c r="D292" s="33" t="s">
        <v>1198</v>
      </c>
      <c r="E292" s="34" t="s">
        <v>34</v>
      </c>
      <c r="F292" s="33" t="s">
        <v>1409</v>
      </c>
      <c r="G292" s="40">
        <v>45358</v>
      </c>
      <c r="H292" s="42">
        <v>30800000</v>
      </c>
      <c r="I292" s="62"/>
      <c r="J292" s="63"/>
      <c r="K292" s="57"/>
      <c r="L292" s="51">
        <f t="shared" si="7"/>
        <v>30800000</v>
      </c>
      <c r="M292" s="40">
        <v>45473</v>
      </c>
      <c r="N292" s="53" t="s">
        <v>1608</v>
      </c>
      <c r="O292" s="50" t="s">
        <v>45</v>
      </c>
      <c r="P292" s="64">
        <v>0.46956521739130436</v>
      </c>
    </row>
    <row r="293" spans="2:16" x14ac:dyDescent="0.2">
      <c r="B293" s="39">
        <v>45352</v>
      </c>
      <c r="C293" s="32" t="s">
        <v>981</v>
      </c>
      <c r="D293" s="33" t="s">
        <v>1199</v>
      </c>
      <c r="E293" s="34" t="s">
        <v>34</v>
      </c>
      <c r="F293" s="33" t="s">
        <v>1410</v>
      </c>
      <c r="G293" s="40">
        <v>45355</v>
      </c>
      <c r="H293" s="42">
        <v>23200000</v>
      </c>
      <c r="I293" s="62"/>
      <c r="J293" s="63"/>
      <c r="K293" s="57"/>
      <c r="L293" s="51">
        <f t="shared" si="7"/>
        <v>23200000</v>
      </c>
      <c r="M293" s="40">
        <v>45473</v>
      </c>
      <c r="N293" s="46" t="s">
        <v>1609</v>
      </c>
      <c r="O293" s="50" t="s">
        <v>45</v>
      </c>
      <c r="P293" s="64">
        <v>0.48305084745762711</v>
      </c>
    </row>
    <row r="294" spans="2:16" x14ac:dyDescent="0.2">
      <c r="B294" s="39">
        <v>45356</v>
      </c>
      <c r="C294" s="32" t="s">
        <v>982</v>
      </c>
      <c r="D294" s="33" t="s">
        <v>1200</v>
      </c>
      <c r="E294" s="34" t="s">
        <v>34</v>
      </c>
      <c r="F294" s="33" t="s">
        <v>1411</v>
      </c>
      <c r="G294" s="40">
        <v>45357</v>
      </c>
      <c r="H294" s="42">
        <v>32548000</v>
      </c>
      <c r="I294" s="62"/>
      <c r="J294" s="63"/>
      <c r="K294" s="57"/>
      <c r="L294" s="51">
        <f t="shared" si="7"/>
        <v>32548000</v>
      </c>
      <c r="M294" s="40">
        <v>45473</v>
      </c>
      <c r="N294" s="46" t="s">
        <v>1610</v>
      </c>
      <c r="O294" s="50" t="s">
        <v>45</v>
      </c>
      <c r="P294" s="64">
        <v>0.47413793103448276</v>
      </c>
    </row>
    <row r="295" spans="2:16" x14ac:dyDescent="0.2">
      <c r="B295" s="39">
        <v>45355</v>
      </c>
      <c r="C295" s="32" t="s">
        <v>983</v>
      </c>
      <c r="D295" s="33" t="s">
        <v>1201</v>
      </c>
      <c r="E295" s="34" t="s">
        <v>34</v>
      </c>
      <c r="F295" s="33" t="s">
        <v>1412</v>
      </c>
      <c r="G295" s="40">
        <v>45357</v>
      </c>
      <c r="H295" s="42">
        <v>32548000</v>
      </c>
      <c r="I295" s="62"/>
      <c r="J295" s="63"/>
      <c r="K295" s="57"/>
      <c r="L295" s="51">
        <f t="shared" si="7"/>
        <v>32548000</v>
      </c>
      <c r="M295" s="40">
        <v>45473</v>
      </c>
      <c r="N295" s="46" t="s">
        <v>1611</v>
      </c>
      <c r="O295" s="50" t="s">
        <v>45</v>
      </c>
      <c r="P295" s="64">
        <v>0.47413793103448276</v>
      </c>
    </row>
    <row r="296" spans="2:16" x14ac:dyDescent="0.2">
      <c r="B296" s="39">
        <v>45365</v>
      </c>
      <c r="C296" s="32" t="s">
        <v>984</v>
      </c>
      <c r="D296" s="33" t="s">
        <v>1202</v>
      </c>
      <c r="E296" s="34" t="s">
        <v>34</v>
      </c>
      <c r="F296" s="41" t="s">
        <v>1413</v>
      </c>
      <c r="G296" s="40">
        <v>45366</v>
      </c>
      <c r="H296" s="42">
        <v>36000000</v>
      </c>
      <c r="I296" s="62"/>
      <c r="J296" s="63"/>
      <c r="K296" s="57"/>
      <c r="L296" s="51">
        <f t="shared" si="7"/>
        <v>36000000</v>
      </c>
      <c r="M296" s="40">
        <v>45473</v>
      </c>
      <c r="N296" s="46" t="s">
        <v>1612</v>
      </c>
      <c r="O296" s="50" t="s">
        <v>45</v>
      </c>
      <c r="P296" s="64">
        <v>0.42990654205607476</v>
      </c>
    </row>
    <row r="297" spans="2:16" x14ac:dyDescent="0.2">
      <c r="B297" s="39">
        <v>45363</v>
      </c>
      <c r="C297" s="32" t="s">
        <v>985</v>
      </c>
      <c r="D297" s="33" t="s">
        <v>1203</v>
      </c>
      <c r="E297" s="34" t="s">
        <v>34</v>
      </c>
      <c r="F297" s="41" t="s">
        <v>1414</v>
      </c>
      <c r="G297" s="40">
        <v>45364</v>
      </c>
      <c r="H297" s="42">
        <v>48436667</v>
      </c>
      <c r="I297" s="62"/>
      <c r="J297" s="63"/>
      <c r="K297" s="57"/>
      <c r="L297" s="51">
        <f t="shared" si="7"/>
        <v>48436667</v>
      </c>
      <c r="M297" s="40">
        <v>45473</v>
      </c>
      <c r="N297" s="46" t="s">
        <v>1613</v>
      </c>
      <c r="O297" s="50" t="s">
        <v>45</v>
      </c>
      <c r="P297" s="64">
        <v>0.44036697247706424</v>
      </c>
    </row>
    <row r="298" spans="2:16" x14ac:dyDescent="0.2">
      <c r="B298" s="39">
        <v>45355</v>
      </c>
      <c r="C298" s="32" t="s">
        <v>986</v>
      </c>
      <c r="D298" s="33" t="s">
        <v>1204</v>
      </c>
      <c r="E298" s="34" t="s">
        <v>34</v>
      </c>
      <c r="F298" s="33" t="s">
        <v>517</v>
      </c>
      <c r="G298" s="40">
        <v>45357</v>
      </c>
      <c r="H298" s="42">
        <v>28806667</v>
      </c>
      <c r="I298" s="62"/>
      <c r="J298" s="63"/>
      <c r="K298" s="57"/>
      <c r="L298" s="51">
        <f t="shared" si="7"/>
        <v>28806667</v>
      </c>
      <c r="M298" s="40">
        <v>45473</v>
      </c>
      <c r="N298" s="46" t="s">
        <v>1614</v>
      </c>
      <c r="O298" s="50" t="s">
        <v>45</v>
      </c>
      <c r="P298" s="64">
        <v>0.47413793103448276</v>
      </c>
    </row>
    <row r="299" spans="2:16" x14ac:dyDescent="0.2">
      <c r="B299" s="39">
        <v>45356</v>
      </c>
      <c r="C299" s="32" t="s">
        <v>987</v>
      </c>
      <c r="D299" s="33" t="s">
        <v>1205</v>
      </c>
      <c r="E299" s="34" t="s">
        <v>34</v>
      </c>
      <c r="F299" s="41" t="s">
        <v>703</v>
      </c>
      <c r="G299" s="40">
        <v>45359</v>
      </c>
      <c r="H299" s="42">
        <v>26780000</v>
      </c>
      <c r="I299" s="62"/>
      <c r="J299" s="63"/>
      <c r="K299" s="57"/>
      <c r="L299" s="51">
        <f t="shared" si="7"/>
        <v>26780000</v>
      </c>
      <c r="M299" s="40">
        <v>45473</v>
      </c>
      <c r="N299" s="46" t="s">
        <v>1615</v>
      </c>
      <c r="O299" s="50" t="s">
        <v>45</v>
      </c>
      <c r="P299" s="64">
        <v>0.46491228070175439</v>
      </c>
    </row>
    <row r="300" spans="2:16" x14ac:dyDescent="0.2">
      <c r="B300" s="39">
        <v>45356</v>
      </c>
      <c r="C300" s="32" t="s">
        <v>988</v>
      </c>
      <c r="D300" s="33" t="s">
        <v>1206</v>
      </c>
      <c r="E300" s="34" t="s">
        <v>34</v>
      </c>
      <c r="F300" s="33" t="s">
        <v>1415</v>
      </c>
      <c r="G300" s="40">
        <v>45358</v>
      </c>
      <c r="H300" s="42">
        <v>30000000</v>
      </c>
      <c r="I300" s="62"/>
      <c r="J300" s="63"/>
      <c r="K300" s="57"/>
      <c r="L300" s="51">
        <f t="shared" si="7"/>
        <v>30000000</v>
      </c>
      <c r="M300" s="40">
        <v>45473</v>
      </c>
      <c r="N300" s="46" t="s">
        <v>1616</v>
      </c>
      <c r="O300" s="50" t="s">
        <v>45</v>
      </c>
      <c r="P300" s="64">
        <v>0.46956521739130436</v>
      </c>
    </row>
    <row r="301" spans="2:16" x14ac:dyDescent="0.2">
      <c r="B301" s="39">
        <v>45355</v>
      </c>
      <c r="C301" s="32" t="s">
        <v>989</v>
      </c>
      <c r="D301" s="33" t="s">
        <v>1207</v>
      </c>
      <c r="E301" s="34" t="s">
        <v>34</v>
      </c>
      <c r="F301" s="33" t="s">
        <v>1416</v>
      </c>
      <c r="G301" s="40">
        <v>45356</v>
      </c>
      <c r="H301" s="42">
        <v>36800000</v>
      </c>
      <c r="I301" s="62"/>
      <c r="J301" s="63"/>
      <c r="K301" s="57"/>
      <c r="L301" s="51">
        <f t="shared" si="7"/>
        <v>36800000</v>
      </c>
      <c r="M301" s="40">
        <v>45473</v>
      </c>
      <c r="N301" s="46" t="s">
        <v>1617</v>
      </c>
      <c r="O301" s="50" t="s">
        <v>45</v>
      </c>
      <c r="P301" s="64">
        <v>0.47863247863247865</v>
      </c>
    </row>
    <row r="302" spans="2:16" x14ac:dyDescent="0.2">
      <c r="B302" s="39">
        <v>45355</v>
      </c>
      <c r="C302" s="32" t="s">
        <v>990</v>
      </c>
      <c r="D302" s="33" t="s">
        <v>1208</v>
      </c>
      <c r="E302" s="34" t="s">
        <v>34</v>
      </c>
      <c r="F302" s="33" t="s">
        <v>1417</v>
      </c>
      <c r="G302" s="40">
        <v>45356</v>
      </c>
      <c r="H302" s="42">
        <v>35020000</v>
      </c>
      <c r="I302" s="62"/>
      <c r="J302" s="63"/>
      <c r="K302" s="57"/>
      <c r="L302" s="51">
        <f t="shared" si="7"/>
        <v>35020000</v>
      </c>
      <c r="M302" s="40">
        <v>45473</v>
      </c>
      <c r="N302" s="46" t="s">
        <v>1618</v>
      </c>
      <c r="O302" s="50" t="s">
        <v>45</v>
      </c>
      <c r="P302" s="64">
        <v>0.47863247863247865</v>
      </c>
    </row>
    <row r="303" spans="2:16" x14ac:dyDescent="0.2">
      <c r="B303" s="39">
        <v>45355</v>
      </c>
      <c r="C303" s="32" t="s">
        <v>991</v>
      </c>
      <c r="D303" s="33" t="s">
        <v>1209</v>
      </c>
      <c r="E303" s="34" t="s">
        <v>519</v>
      </c>
      <c r="F303" s="33" t="s">
        <v>1418</v>
      </c>
      <c r="G303" s="40">
        <v>45358</v>
      </c>
      <c r="H303" s="42">
        <v>14800000</v>
      </c>
      <c r="I303" s="62"/>
      <c r="J303" s="63"/>
      <c r="K303" s="57"/>
      <c r="L303" s="51">
        <f t="shared" si="7"/>
        <v>14800000</v>
      </c>
      <c r="M303" s="40">
        <v>45473</v>
      </c>
      <c r="N303" s="46" t="s">
        <v>1619</v>
      </c>
      <c r="O303" s="50" t="s">
        <v>45</v>
      </c>
      <c r="P303" s="64">
        <v>0.46956521739130436</v>
      </c>
    </row>
    <row r="304" spans="2:16" x14ac:dyDescent="0.2">
      <c r="B304" s="39">
        <v>45356</v>
      </c>
      <c r="C304" s="32" t="s">
        <v>992</v>
      </c>
      <c r="D304" s="33" t="s">
        <v>1210</v>
      </c>
      <c r="E304" s="34" t="s">
        <v>34</v>
      </c>
      <c r="F304" s="33" t="s">
        <v>1419</v>
      </c>
      <c r="G304" s="40">
        <v>45357</v>
      </c>
      <c r="H304" s="42">
        <v>24102000</v>
      </c>
      <c r="I304" s="62"/>
      <c r="J304" s="63"/>
      <c r="K304" s="57"/>
      <c r="L304" s="51">
        <f t="shared" si="7"/>
        <v>24102000</v>
      </c>
      <c r="M304" s="40">
        <v>45473</v>
      </c>
      <c r="N304" s="65" t="s">
        <v>1620</v>
      </c>
      <c r="O304" s="50" t="s">
        <v>45</v>
      </c>
      <c r="P304" s="64">
        <v>0.47413793103448276</v>
      </c>
    </row>
    <row r="305" spans="2:16" x14ac:dyDescent="0.2">
      <c r="B305" s="39">
        <v>45357</v>
      </c>
      <c r="C305" s="32" t="s">
        <v>993</v>
      </c>
      <c r="D305" s="33" t="s">
        <v>1211</v>
      </c>
      <c r="E305" s="34" t="s">
        <v>34</v>
      </c>
      <c r="F305" s="41" t="s">
        <v>1420</v>
      </c>
      <c r="G305" s="40">
        <v>45362</v>
      </c>
      <c r="H305" s="42">
        <v>37348868</v>
      </c>
      <c r="I305" s="62"/>
      <c r="J305" s="63"/>
      <c r="K305" s="57"/>
      <c r="L305" s="51">
        <f t="shared" si="7"/>
        <v>37348868</v>
      </c>
      <c r="M305" s="40">
        <v>45473</v>
      </c>
      <c r="N305" s="53" t="s">
        <v>1621</v>
      </c>
      <c r="O305" s="50" t="s">
        <v>45</v>
      </c>
      <c r="P305" s="64">
        <v>0.45045045045045046</v>
      </c>
    </row>
    <row r="306" spans="2:16" x14ac:dyDescent="0.2">
      <c r="B306" s="39">
        <v>45357</v>
      </c>
      <c r="C306" s="32" t="s">
        <v>994</v>
      </c>
      <c r="D306" s="33" t="s">
        <v>1212</v>
      </c>
      <c r="E306" s="34" t="s">
        <v>34</v>
      </c>
      <c r="F306" s="41" t="s">
        <v>1421</v>
      </c>
      <c r="G306" s="40">
        <v>45362</v>
      </c>
      <c r="H306" s="42">
        <v>37348868</v>
      </c>
      <c r="I306" s="62"/>
      <c r="J306" s="63"/>
      <c r="K306" s="42"/>
      <c r="L306" s="51">
        <f t="shared" si="7"/>
        <v>37348868</v>
      </c>
      <c r="M306" s="40">
        <v>45392</v>
      </c>
      <c r="N306" s="53" t="s">
        <v>1622</v>
      </c>
      <c r="O306" s="50" t="s">
        <v>45</v>
      </c>
      <c r="P306" s="64">
        <v>1.6666666666666667</v>
      </c>
    </row>
    <row r="307" spans="2:16" x14ac:dyDescent="0.2">
      <c r="B307" s="39">
        <v>45357</v>
      </c>
      <c r="C307" s="32" t="s">
        <v>995</v>
      </c>
      <c r="D307" s="33" t="s">
        <v>1213</v>
      </c>
      <c r="E307" s="34" t="s">
        <v>34</v>
      </c>
      <c r="F307" s="41" t="s">
        <v>1422</v>
      </c>
      <c r="G307" s="40">
        <v>45359</v>
      </c>
      <c r="H307" s="42">
        <v>36800000</v>
      </c>
      <c r="I307" s="62"/>
      <c r="J307" s="63"/>
      <c r="K307" s="57"/>
      <c r="L307" s="51">
        <f t="shared" si="7"/>
        <v>36800000</v>
      </c>
      <c r="M307" s="40">
        <v>45473</v>
      </c>
      <c r="N307" s="53" t="s">
        <v>1623</v>
      </c>
      <c r="O307" s="50" t="s">
        <v>45</v>
      </c>
      <c r="P307" s="64">
        <v>0.46491228070175439</v>
      </c>
    </row>
    <row r="308" spans="2:16" x14ac:dyDescent="0.2">
      <c r="B308" s="39">
        <v>45358</v>
      </c>
      <c r="C308" s="32" t="s">
        <v>996</v>
      </c>
      <c r="D308" s="33" t="s">
        <v>1214</v>
      </c>
      <c r="E308" s="34" t="s">
        <v>34</v>
      </c>
      <c r="F308" s="41" t="s">
        <v>1423</v>
      </c>
      <c r="G308" s="40">
        <v>45358</v>
      </c>
      <c r="H308" s="42">
        <v>27398000</v>
      </c>
      <c r="I308" s="62"/>
      <c r="J308" s="63"/>
      <c r="K308" s="57"/>
      <c r="L308" s="51">
        <f t="shared" si="7"/>
        <v>27398000</v>
      </c>
      <c r="M308" s="40">
        <v>45473</v>
      </c>
      <c r="N308" s="46" t="s">
        <v>1624</v>
      </c>
      <c r="O308" s="50" t="s">
        <v>45</v>
      </c>
      <c r="P308" s="64">
        <v>0.46956521739130436</v>
      </c>
    </row>
    <row r="309" spans="2:16" x14ac:dyDescent="0.2">
      <c r="B309" s="39">
        <v>45356</v>
      </c>
      <c r="C309" s="32" t="s">
        <v>997</v>
      </c>
      <c r="D309" s="33" t="s">
        <v>1215</v>
      </c>
      <c r="E309" s="34" t="s">
        <v>34</v>
      </c>
      <c r="F309" s="41" t="s">
        <v>1424</v>
      </c>
      <c r="G309" s="40">
        <v>45357</v>
      </c>
      <c r="H309" s="42">
        <v>33150000</v>
      </c>
      <c r="I309" s="62"/>
      <c r="J309" s="63"/>
      <c r="K309" s="57"/>
      <c r="L309" s="51">
        <f t="shared" si="7"/>
        <v>33150000</v>
      </c>
      <c r="M309" s="40">
        <v>45473</v>
      </c>
      <c r="N309" s="46" t="s">
        <v>1625</v>
      </c>
      <c r="O309" s="50" t="s">
        <v>45</v>
      </c>
      <c r="P309" s="64">
        <v>0.47413793103448276</v>
      </c>
    </row>
    <row r="310" spans="2:16" x14ac:dyDescent="0.2">
      <c r="B310" s="39">
        <v>45357</v>
      </c>
      <c r="C310" s="32" t="s">
        <v>998</v>
      </c>
      <c r="D310" s="33" t="s">
        <v>1216</v>
      </c>
      <c r="E310" s="34" t="s">
        <v>519</v>
      </c>
      <c r="F310" s="41" t="s">
        <v>1393</v>
      </c>
      <c r="G310" s="40">
        <v>45363</v>
      </c>
      <c r="H310" s="42">
        <v>12200000</v>
      </c>
      <c r="I310" s="62"/>
      <c r="J310" s="63"/>
      <c r="K310" s="57"/>
      <c r="L310" s="51">
        <f t="shared" si="7"/>
        <v>12200000</v>
      </c>
      <c r="M310" s="40">
        <v>45473</v>
      </c>
      <c r="N310" s="53" t="s">
        <v>1626</v>
      </c>
      <c r="O310" s="50" t="s">
        <v>45</v>
      </c>
      <c r="P310" s="64">
        <v>0.44545454545454544</v>
      </c>
    </row>
    <row r="311" spans="2:16" x14ac:dyDescent="0.2">
      <c r="B311" s="39">
        <v>45357</v>
      </c>
      <c r="C311" s="32" t="s">
        <v>999</v>
      </c>
      <c r="D311" s="33" t="s">
        <v>1217</v>
      </c>
      <c r="E311" s="34" t="s">
        <v>519</v>
      </c>
      <c r="F311" s="41" t="s">
        <v>1425</v>
      </c>
      <c r="G311" s="40">
        <v>45359</v>
      </c>
      <c r="H311" s="42">
        <v>12400000</v>
      </c>
      <c r="I311" s="62"/>
      <c r="J311" s="63"/>
      <c r="K311" s="57"/>
      <c r="L311" s="51">
        <f t="shared" si="7"/>
        <v>12400000</v>
      </c>
      <c r="M311" s="40">
        <v>45473</v>
      </c>
      <c r="N311" s="53" t="s">
        <v>1627</v>
      </c>
      <c r="O311" s="50" t="s">
        <v>45</v>
      </c>
      <c r="P311" s="64">
        <v>0.46491228070175439</v>
      </c>
    </row>
    <row r="312" spans="2:16" x14ac:dyDescent="0.2">
      <c r="B312" s="39">
        <v>45357</v>
      </c>
      <c r="C312" s="32" t="s">
        <v>1000</v>
      </c>
      <c r="D312" s="33" t="s">
        <v>1218</v>
      </c>
      <c r="E312" s="34" t="s">
        <v>34</v>
      </c>
      <c r="F312" s="41" t="s">
        <v>1426</v>
      </c>
      <c r="G312" s="40">
        <v>45359</v>
      </c>
      <c r="H312" s="42">
        <v>14000000</v>
      </c>
      <c r="I312" s="62"/>
      <c r="J312" s="63"/>
      <c r="K312" s="57"/>
      <c r="L312" s="51">
        <f t="shared" si="7"/>
        <v>14000000</v>
      </c>
      <c r="M312" s="40">
        <v>45473</v>
      </c>
      <c r="N312" s="53" t="s">
        <v>1628</v>
      </c>
      <c r="O312" s="50" t="s">
        <v>45</v>
      </c>
      <c r="P312" s="64">
        <v>0.46491228070175439</v>
      </c>
    </row>
    <row r="313" spans="2:16" x14ac:dyDescent="0.2">
      <c r="B313" s="39">
        <v>45356</v>
      </c>
      <c r="C313" s="32" t="s">
        <v>1001</v>
      </c>
      <c r="D313" s="33" t="s">
        <v>1219</v>
      </c>
      <c r="E313" s="34" t="s">
        <v>34</v>
      </c>
      <c r="F313" s="41" t="s">
        <v>1427</v>
      </c>
      <c r="G313" s="40">
        <v>45362</v>
      </c>
      <c r="H313" s="42">
        <v>33150000</v>
      </c>
      <c r="I313" s="62"/>
      <c r="J313" s="63"/>
      <c r="K313" s="57"/>
      <c r="L313" s="51">
        <f t="shared" si="7"/>
        <v>33150000</v>
      </c>
      <c r="M313" s="40">
        <v>45473</v>
      </c>
      <c r="N313" s="46" t="s">
        <v>1629</v>
      </c>
      <c r="O313" s="50" t="s">
        <v>45</v>
      </c>
      <c r="P313" s="64">
        <v>0.45045045045045046</v>
      </c>
    </row>
    <row r="314" spans="2:16" x14ac:dyDescent="0.2">
      <c r="B314" s="39">
        <v>45357</v>
      </c>
      <c r="C314" s="32" t="s">
        <v>1002</v>
      </c>
      <c r="D314" s="33" t="s">
        <v>1220</v>
      </c>
      <c r="E314" s="34" t="s">
        <v>34</v>
      </c>
      <c r="F314" s="41" t="s">
        <v>1428</v>
      </c>
      <c r="G314" s="40">
        <v>45358</v>
      </c>
      <c r="H314" s="42">
        <v>24800000</v>
      </c>
      <c r="I314" s="62"/>
      <c r="J314" s="63"/>
      <c r="K314" s="57"/>
      <c r="L314" s="51">
        <f t="shared" si="7"/>
        <v>24800000</v>
      </c>
      <c r="M314" s="40">
        <v>45473</v>
      </c>
      <c r="N314" s="53" t="s">
        <v>1630</v>
      </c>
      <c r="O314" s="50" t="s">
        <v>45</v>
      </c>
      <c r="P314" s="64">
        <v>0.46956521739130436</v>
      </c>
    </row>
    <row r="315" spans="2:16" x14ac:dyDescent="0.2">
      <c r="B315" s="39">
        <v>45357</v>
      </c>
      <c r="C315" s="32" t="s">
        <v>1003</v>
      </c>
      <c r="D315" s="33" t="s">
        <v>1221</v>
      </c>
      <c r="E315" s="34" t="s">
        <v>519</v>
      </c>
      <c r="F315" s="41" t="s">
        <v>1429</v>
      </c>
      <c r="G315" s="40">
        <v>45358</v>
      </c>
      <c r="H315" s="42">
        <v>12920000</v>
      </c>
      <c r="I315" s="62"/>
      <c r="J315" s="63"/>
      <c r="K315" s="57"/>
      <c r="L315" s="51">
        <f t="shared" si="7"/>
        <v>12920000</v>
      </c>
      <c r="M315" s="40">
        <v>45473</v>
      </c>
      <c r="N315" s="53" t="s">
        <v>1631</v>
      </c>
      <c r="O315" s="50" t="s">
        <v>45</v>
      </c>
      <c r="P315" s="64">
        <v>0.46956521739130436</v>
      </c>
    </row>
    <row r="316" spans="2:16" x14ac:dyDescent="0.2">
      <c r="B316" s="39">
        <v>45357</v>
      </c>
      <c r="C316" s="32" t="s">
        <v>1004</v>
      </c>
      <c r="D316" s="33" t="s">
        <v>1222</v>
      </c>
      <c r="E316" s="34" t="s">
        <v>705</v>
      </c>
      <c r="F316" s="41" t="s">
        <v>1430</v>
      </c>
      <c r="G316" s="40">
        <v>45358</v>
      </c>
      <c r="H316" s="42">
        <v>294231136</v>
      </c>
      <c r="I316" s="62"/>
      <c r="J316" s="63"/>
      <c r="K316" s="57"/>
      <c r="L316" s="51">
        <f t="shared" si="7"/>
        <v>294231136</v>
      </c>
      <c r="M316" s="40">
        <v>45722</v>
      </c>
      <c r="N316" s="53" t="s">
        <v>1632</v>
      </c>
      <c r="O316" s="50" t="s">
        <v>45</v>
      </c>
      <c r="P316" s="64">
        <v>0.14835164835164835</v>
      </c>
    </row>
    <row r="317" spans="2:16" x14ac:dyDescent="0.2">
      <c r="B317" s="39">
        <v>45357</v>
      </c>
      <c r="C317" s="32" t="s">
        <v>1005</v>
      </c>
      <c r="D317" s="33" t="s">
        <v>1223</v>
      </c>
      <c r="E317" s="34" t="s">
        <v>519</v>
      </c>
      <c r="F317" s="41" t="s">
        <v>1431</v>
      </c>
      <c r="G317" s="40">
        <v>45362</v>
      </c>
      <c r="H317" s="42">
        <v>19200000</v>
      </c>
      <c r="I317" s="62"/>
      <c r="J317" s="63"/>
      <c r="K317" s="57"/>
      <c r="L317" s="51">
        <f t="shared" si="7"/>
        <v>19200000</v>
      </c>
      <c r="M317" s="40">
        <v>45473</v>
      </c>
      <c r="N317" s="46" t="s">
        <v>1633</v>
      </c>
      <c r="O317" s="50" t="s">
        <v>45</v>
      </c>
      <c r="P317" s="64">
        <v>0.45045045045045046</v>
      </c>
    </row>
    <row r="318" spans="2:16" x14ac:dyDescent="0.2">
      <c r="B318" s="39">
        <v>45357</v>
      </c>
      <c r="C318" s="32" t="s">
        <v>1006</v>
      </c>
      <c r="D318" s="33" t="s">
        <v>1224</v>
      </c>
      <c r="E318" s="34" t="s">
        <v>34</v>
      </c>
      <c r="F318" s="41" t="s">
        <v>1432</v>
      </c>
      <c r="G318" s="40">
        <v>45359</v>
      </c>
      <c r="H318" s="42">
        <v>36100000</v>
      </c>
      <c r="I318" s="62"/>
      <c r="J318" s="63"/>
      <c r="K318" s="57"/>
      <c r="L318" s="51">
        <f t="shared" si="7"/>
        <v>36100000</v>
      </c>
      <c r="M318" s="40">
        <v>45473</v>
      </c>
      <c r="N318" s="46" t="s">
        <v>1634</v>
      </c>
      <c r="O318" s="50" t="s">
        <v>45</v>
      </c>
      <c r="P318" s="64">
        <v>0.46491228070175439</v>
      </c>
    </row>
    <row r="319" spans="2:16" x14ac:dyDescent="0.2">
      <c r="B319" s="39">
        <v>45357</v>
      </c>
      <c r="C319" s="32" t="s">
        <v>1007</v>
      </c>
      <c r="D319" s="33" t="s">
        <v>1225</v>
      </c>
      <c r="E319" s="34" t="s">
        <v>34</v>
      </c>
      <c r="F319" s="41" t="s">
        <v>1433</v>
      </c>
      <c r="G319" s="40">
        <v>45358</v>
      </c>
      <c r="H319" s="42">
        <v>24918000</v>
      </c>
      <c r="I319" s="62"/>
      <c r="J319" s="63"/>
      <c r="K319" s="57"/>
      <c r="L319" s="51">
        <f t="shared" si="7"/>
        <v>24918000</v>
      </c>
      <c r="M319" s="40">
        <v>45473</v>
      </c>
      <c r="N319" s="46" t="s">
        <v>1635</v>
      </c>
      <c r="O319" s="50" t="s">
        <v>45</v>
      </c>
      <c r="P319" s="64">
        <v>0.46956521739130436</v>
      </c>
    </row>
    <row r="320" spans="2:16" x14ac:dyDescent="0.2">
      <c r="B320" s="39">
        <v>45358</v>
      </c>
      <c r="C320" s="32" t="s">
        <v>1008</v>
      </c>
      <c r="D320" s="33" t="s">
        <v>1226</v>
      </c>
      <c r="E320" s="34" t="s">
        <v>34</v>
      </c>
      <c r="F320" s="41" t="s">
        <v>1434</v>
      </c>
      <c r="G320" s="40">
        <v>45363</v>
      </c>
      <c r="H320" s="42">
        <v>24974240</v>
      </c>
      <c r="I320" s="62"/>
      <c r="J320" s="63"/>
      <c r="K320" s="57"/>
      <c r="L320" s="51">
        <f t="shared" si="7"/>
        <v>24974240</v>
      </c>
      <c r="M320" s="40">
        <v>45473</v>
      </c>
      <c r="N320" s="43" t="s">
        <v>1636</v>
      </c>
      <c r="O320" s="50" t="s">
        <v>45</v>
      </c>
      <c r="P320" s="64">
        <v>0.44545454545454544</v>
      </c>
    </row>
    <row r="321" spans="2:16" x14ac:dyDescent="0.2">
      <c r="B321" s="39">
        <v>45359</v>
      </c>
      <c r="C321" s="32" t="s">
        <v>1009</v>
      </c>
      <c r="D321" s="33" t="s">
        <v>1227</v>
      </c>
      <c r="E321" s="34" t="s">
        <v>34</v>
      </c>
      <c r="F321" s="41" t="s">
        <v>1388</v>
      </c>
      <c r="G321" s="40">
        <v>45362</v>
      </c>
      <c r="H321" s="51">
        <v>21200000</v>
      </c>
      <c r="I321" s="62"/>
      <c r="J321" s="63"/>
      <c r="K321" s="57"/>
      <c r="L321" s="51">
        <f t="shared" si="7"/>
        <v>21200000</v>
      </c>
      <c r="M321" s="40">
        <v>45473</v>
      </c>
      <c r="N321" s="43" t="s">
        <v>1637</v>
      </c>
      <c r="O321" s="50" t="s">
        <v>45</v>
      </c>
      <c r="P321" s="64">
        <v>0.45045045045045046</v>
      </c>
    </row>
    <row r="322" spans="2:16" x14ac:dyDescent="0.2">
      <c r="B322" s="39">
        <v>45357</v>
      </c>
      <c r="C322" s="32" t="s">
        <v>1010</v>
      </c>
      <c r="D322" s="33" t="s">
        <v>1228</v>
      </c>
      <c r="E322" s="34" t="s">
        <v>34</v>
      </c>
      <c r="F322" s="41" t="s">
        <v>1435</v>
      </c>
      <c r="G322" s="40">
        <v>45359</v>
      </c>
      <c r="H322" s="51">
        <v>26766667</v>
      </c>
      <c r="I322" s="62"/>
      <c r="J322" s="63"/>
      <c r="K322" s="57"/>
      <c r="L322" s="51">
        <f t="shared" si="7"/>
        <v>26766667</v>
      </c>
      <c r="M322" s="40">
        <v>45470</v>
      </c>
      <c r="N322" s="43" t="s">
        <v>1638</v>
      </c>
      <c r="O322" s="50" t="s">
        <v>45</v>
      </c>
      <c r="P322" s="64">
        <v>0.47747747747747749</v>
      </c>
    </row>
    <row r="323" spans="2:16" x14ac:dyDescent="0.2">
      <c r="B323" s="39">
        <v>45358</v>
      </c>
      <c r="C323" s="32" t="s">
        <v>1011</v>
      </c>
      <c r="D323" s="33" t="s">
        <v>1229</v>
      </c>
      <c r="E323" s="34" t="s">
        <v>519</v>
      </c>
      <c r="F323" s="41" t="s">
        <v>1436</v>
      </c>
      <c r="G323" s="40">
        <v>45363</v>
      </c>
      <c r="H323" s="51">
        <v>12240000</v>
      </c>
      <c r="I323" s="62"/>
      <c r="J323" s="63"/>
      <c r="K323" s="57"/>
      <c r="L323" s="51">
        <f t="shared" si="7"/>
        <v>12240000</v>
      </c>
      <c r="M323" s="40">
        <v>45473</v>
      </c>
      <c r="N323" s="43" t="s">
        <v>1639</v>
      </c>
      <c r="O323" s="50" t="s">
        <v>45</v>
      </c>
      <c r="P323" s="64">
        <v>0.44545454545454544</v>
      </c>
    </row>
    <row r="324" spans="2:16" x14ac:dyDescent="0.2">
      <c r="B324" s="39">
        <v>45358</v>
      </c>
      <c r="C324" s="32" t="s">
        <v>1012</v>
      </c>
      <c r="D324" s="33" t="s">
        <v>1230</v>
      </c>
      <c r="E324" s="34" t="s">
        <v>34</v>
      </c>
      <c r="F324" s="41" t="s">
        <v>1437</v>
      </c>
      <c r="G324" s="40">
        <v>45359</v>
      </c>
      <c r="H324" s="51">
        <v>23460000</v>
      </c>
      <c r="I324" s="62"/>
      <c r="J324" s="63"/>
      <c r="K324" s="57"/>
      <c r="L324" s="51">
        <f t="shared" si="7"/>
        <v>23460000</v>
      </c>
      <c r="M324" s="40">
        <v>45473</v>
      </c>
      <c r="N324" s="43" t="s">
        <v>1640</v>
      </c>
      <c r="O324" s="50" t="s">
        <v>45</v>
      </c>
      <c r="P324" s="64">
        <v>0.46491228070175439</v>
      </c>
    </row>
    <row r="325" spans="2:16" x14ac:dyDescent="0.2">
      <c r="B325" s="39">
        <v>45358</v>
      </c>
      <c r="C325" s="32" t="s">
        <v>1013</v>
      </c>
      <c r="D325" s="33" t="s">
        <v>1231</v>
      </c>
      <c r="E325" s="34" t="s">
        <v>34</v>
      </c>
      <c r="F325" s="41" t="s">
        <v>1438</v>
      </c>
      <c r="G325" s="40">
        <v>45362</v>
      </c>
      <c r="H325" s="51">
        <v>36153000</v>
      </c>
      <c r="I325" s="62"/>
      <c r="J325" s="63"/>
      <c r="K325" s="57"/>
      <c r="L325" s="51">
        <f t="shared" si="7"/>
        <v>36153000</v>
      </c>
      <c r="M325" s="40">
        <v>45473</v>
      </c>
      <c r="N325" s="43" t="s">
        <v>1641</v>
      </c>
      <c r="O325" s="50" t="s">
        <v>45</v>
      </c>
      <c r="P325" s="64">
        <v>0.45045045045045046</v>
      </c>
    </row>
    <row r="326" spans="2:16" x14ac:dyDescent="0.2">
      <c r="B326" s="39">
        <v>45359</v>
      </c>
      <c r="C326" s="32" t="s">
        <v>1014</v>
      </c>
      <c r="D326" s="33" t="s">
        <v>1232</v>
      </c>
      <c r="E326" s="34" t="s">
        <v>34</v>
      </c>
      <c r="F326" s="41" t="s">
        <v>1439</v>
      </c>
      <c r="G326" s="40">
        <v>45362</v>
      </c>
      <c r="H326" s="51">
        <v>19786300</v>
      </c>
      <c r="I326" s="62"/>
      <c r="J326" s="63"/>
      <c r="K326" s="57"/>
      <c r="L326" s="51">
        <f t="shared" si="7"/>
        <v>19786300</v>
      </c>
      <c r="M326" s="40">
        <v>45473</v>
      </c>
      <c r="N326" s="43" t="s">
        <v>1642</v>
      </c>
      <c r="O326" s="50" t="s">
        <v>45</v>
      </c>
      <c r="P326" s="64">
        <v>0.45045045045045046</v>
      </c>
    </row>
    <row r="327" spans="2:16" x14ac:dyDescent="0.2">
      <c r="B327" s="39">
        <v>45359</v>
      </c>
      <c r="C327" s="32" t="s">
        <v>1015</v>
      </c>
      <c r="D327" s="33" t="s">
        <v>1233</v>
      </c>
      <c r="E327" s="34" t="s">
        <v>34</v>
      </c>
      <c r="F327" s="41" t="s">
        <v>1440</v>
      </c>
      <c r="G327" s="40">
        <v>45366</v>
      </c>
      <c r="H327" s="42">
        <v>23175000</v>
      </c>
      <c r="I327" s="62"/>
      <c r="J327" s="63"/>
      <c r="K327" s="57"/>
      <c r="L327" s="51">
        <f t="shared" si="7"/>
        <v>23175000</v>
      </c>
      <c r="M327" s="40">
        <v>45457</v>
      </c>
      <c r="N327" s="53" t="s">
        <v>1643</v>
      </c>
      <c r="O327" s="50" t="s">
        <v>45</v>
      </c>
      <c r="P327" s="64">
        <v>0.50549450549450547</v>
      </c>
    </row>
    <row r="328" spans="2:16" x14ac:dyDescent="0.2">
      <c r="B328" s="39">
        <v>45358</v>
      </c>
      <c r="C328" s="32" t="s">
        <v>1016</v>
      </c>
      <c r="D328" s="33" t="s">
        <v>1234</v>
      </c>
      <c r="E328" s="34" t="s">
        <v>34</v>
      </c>
      <c r="F328" s="41" t="s">
        <v>1441</v>
      </c>
      <c r="G328" s="40">
        <v>45362</v>
      </c>
      <c r="H328" s="42">
        <v>29164200</v>
      </c>
      <c r="I328" s="62"/>
      <c r="J328" s="63"/>
      <c r="K328" s="57"/>
      <c r="L328" s="51">
        <f t="shared" si="7"/>
        <v>29164200</v>
      </c>
      <c r="M328" s="40">
        <v>45473</v>
      </c>
      <c r="N328" s="46" t="s">
        <v>1644</v>
      </c>
      <c r="O328" s="50" t="s">
        <v>45</v>
      </c>
      <c r="P328" s="64">
        <v>0.45045045045045046</v>
      </c>
    </row>
    <row r="329" spans="2:16" x14ac:dyDescent="0.2">
      <c r="B329" s="39">
        <v>45358</v>
      </c>
      <c r="C329" s="32" t="s">
        <v>1017</v>
      </c>
      <c r="D329" s="33" t="s">
        <v>1235</v>
      </c>
      <c r="E329" s="34" t="s">
        <v>34</v>
      </c>
      <c r="F329" s="41" t="s">
        <v>1442</v>
      </c>
      <c r="G329" s="40">
        <v>45362</v>
      </c>
      <c r="H329" s="42">
        <v>19961400</v>
      </c>
      <c r="I329" s="62"/>
      <c r="J329" s="63"/>
      <c r="K329" s="57"/>
      <c r="L329" s="51">
        <f t="shared" si="7"/>
        <v>19961400</v>
      </c>
      <c r="M329" s="40">
        <v>45473</v>
      </c>
      <c r="N329" s="46" t="s">
        <v>1645</v>
      </c>
      <c r="O329" s="50" t="s">
        <v>45</v>
      </c>
      <c r="P329" s="64">
        <v>0.45045045045045046</v>
      </c>
    </row>
    <row r="330" spans="2:16" x14ac:dyDescent="0.2">
      <c r="B330" s="39">
        <v>45360</v>
      </c>
      <c r="C330" s="32" t="s">
        <v>1018</v>
      </c>
      <c r="D330" s="33" t="s">
        <v>1236</v>
      </c>
      <c r="E330" s="34" t="s">
        <v>34</v>
      </c>
      <c r="F330" s="41" t="s">
        <v>1443</v>
      </c>
      <c r="G330" s="40">
        <v>45365</v>
      </c>
      <c r="H330" s="42">
        <v>19961400</v>
      </c>
      <c r="I330" s="62"/>
      <c r="J330" s="63"/>
      <c r="K330" s="57"/>
      <c r="L330" s="51">
        <f t="shared" si="7"/>
        <v>19961400</v>
      </c>
      <c r="M330" s="40">
        <v>45473</v>
      </c>
      <c r="N330" s="53" t="s">
        <v>1646</v>
      </c>
      <c r="O330" s="50" t="s">
        <v>45</v>
      </c>
      <c r="P330" s="64">
        <v>0.43518518518518517</v>
      </c>
    </row>
    <row r="331" spans="2:16" x14ac:dyDescent="0.2">
      <c r="B331" s="39">
        <v>45359</v>
      </c>
      <c r="C331" s="32" t="s">
        <v>1019</v>
      </c>
      <c r="D331" s="33" t="s">
        <v>1968</v>
      </c>
      <c r="E331" s="34" t="s">
        <v>519</v>
      </c>
      <c r="F331" s="41" t="s">
        <v>1444</v>
      </c>
      <c r="G331" s="40">
        <v>45362</v>
      </c>
      <c r="H331" s="42">
        <v>16573333</v>
      </c>
      <c r="I331" s="62"/>
      <c r="J331" s="63"/>
      <c r="K331" s="57"/>
      <c r="L331" s="51">
        <f t="shared" si="7"/>
        <v>16573333</v>
      </c>
      <c r="M331" s="40">
        <v>45473</v>
      </c>
      <c r="N331" s="53" t="s">
        <v>1647</v>
      </c>
      <c r="O331" s="50" t="s">
        <v>45</v>
      </c>
      <c r="P331" s="64">
        <v>0.45045045045045046</v>
      </c>
    </row>
    <row r="332" spans="2:16" x14ac:dyDescent="0.2">
      <c r="B332" s="39">
        <v>45359</v>
      </c>
      <c r="C332" s="32" t="s">
        <v>1020</v>
      </c>
      <c r="D332" s="33" t="s">
        <v>1237</v>
      </c>
      <c r="E332" s="34" t="s">
        <v>34</v>
      </c>
      <c r="F332" s="41" t="s">
        <v>1445</v>
      </c>
      <c r="G332" s="40">
        <v>45363</v>
      </c>
      <c r="H332" s="42">
        <v>35535000</v>
      </c>
      <c r="I332" s="62"/>
      <c r="J332" s="63"/>
      <c r="K332" s="57"/>
      <c r="L332" s="51">
        <f t="shared" si="7"/>
        <v>35535000</v>
      </c>
      <c r="M332" s="40">
        <v>45473</v>
      </c>
      <c r="N332" s="53" t="s">
        <v>1648</v>
      </c>
      <c r="O332" s="50" t="s">
        <v>45</v>
      </c>
      <c r="P332" s="64">
        <v>0.44545454545454544</v>
      </c>
    </row>
    <row r="333" spans="2:16" x14ac:dyDescent="0.2">
      <c r="B333" s="39">
        <v>45359</v>
      </c>
      <c r="C333" s="32" t="s">
        <v>1021</v>
      </c>
      <c r="D333" s="33" t="s">
        <v>1238</v>
      </c>
      <c r="E333" s="34" t="s">
        <v>34</v>
      </c>
      <c r="F333" s="41" t="s">
        <v>1446</v>
      </c>
      <c r="G333" s="40">
        <v>45362</v>
      </c>
      <c r="H333" s="42">
        <v>29164200</v>
      </c>
      <c r="I333" s="62"/>
      <c r="J333" s="63"/>
      <c r="K333" s="57"/>
      <c r="L333" s="51">
        <f t="shared" ref="L333:L396" si="8">H333+J333-K333</f>
        <v>29164200</v>
      </c>
      <c r="M333" s="40">
        <v>45473</v>
      </c>
      <c r="N333" s="53" t="s">
        <v>1649</v>
      </c>
      <c r="O333" s="50" t="s">
        <v>45</v>
      </c>
      <c r="P333" s="64">
        <v>0.45045045045045046</v>
      </c>
    </row>
    <row r="334" spans="2:16" x14ac:dyDescent="0.2">
      <c r="B334" s="39">
        <v>45360</v>
      </c>
      <c r="C334" s="32" t="s">
        <v>1022</v>
      </c>
      <c r="D334" s="33" t="s">
        <v>1239</v>
      </c>
      <c r="E334" s="34" t="s">
        <v>34</v>
      </c>
      <c r="F334" s="41" t="s">
        <v>1447</v>
      </c>
      <c r="G334" s="40">
        <v>45363</v>
      </c>
      <c r="H334" s="42">
        <v>33080000</v>
      </c>
      <c r="I334" s="62"/>
      <c r="J334" s="63"/>
      <c r="K334" s="42"/>
      <c r="L334" s="51">
        <f t="shared" si="8"/>
        <v>33080000</v>
      </c>
      <c r="M334" s="40">
        <v>45473</v>
      </c>
      <c r="N334" s="53" t="s">
        <v>1650</v>
      </c>
      <c r="O334" s="50" t="s">
        <v>45</v>
      </c>
      <c r="P334" s="64">
        <v>0.44545454545454544</v>
      </c>
    </row>
    <row r="335" spans="2:16" x14ac:dyDescent="0.2">
      <c r="B335" s="39">
        <v>45359</v>
      </c>
      <c r="C335" s="32" t="s">
        <v>1023</v>
      </c>
      <c r="D335" s="33" t="s">
        <v>1240</v>
      </c>
      <c r="E335" s="34" t="s">
        <v>34</v>
      </c>
      <c r="F335" s="41" t="s">
        <v>1448</v>
      </c>
      <c r="G335" s="40">
        <v>45362</v>
      </c>
      <c r="H335" s="42">
        <v>35022220</v>
      </c>
      <c r="I335" s="62"/>
      <c r="J335" s="63"/>
      <c r="K335" s="57"/>
      <c r="L335" s="51">
        <f t="shared" si="8"/>
        <v>35022220</v>
      </c>
      <c r="M335" s="40">
        <v>45473</v>
      </c>
      <c r="N335" s="53" t="s">
        <v>1651</v>
      </c>
      <c r="O335" s="50" t="s">
        <v>45</v>
      </c>
      <c r="P335" s="64">
        <v>0.45045045045045046</v>
      </c>
    </row>
    <row r="336" spans="2:16" x14ac:dyDescent="0.2">
      <c r="B336" s="39">
        <v>45366</v>
      </c>
      <c r="C336" s="32" t="s">
        <v>1024</v>
      </c>
      <c r="D336" s="33" t="s">
        <v>1241</v>
      </c>
      <c r="E336" s="34" t="s">
        <v>34</v>
      </c>
      <c r="F336" s="41" t="s">
        <v>1449</v>
      </c>
      <c r="G336" s="40">
        <v>45369</v>
      </c>
      <c r="H336" s="42">
        <v>31827000</v>
      </c>
      <c r="I336" s="62"/>
      <c r="J336" s="63"/>
      <c r="K336" s="57"/>
      <c r="L336" s="51">
        <f t="shared" si="8"/>
        <v>31827000</v>
      </c>
      <c r="M336" s="40">
        <v>45473</v>
      </c>
      <c r="N336" s="46" t="s">
        <v>1652</v>
      </c>
      <c r="O336" s="50" t="s">
        <v>45</v>
      </c>
      <c r="P336" s="64">
        <v>0.41346153846153844</v>
      </c>
    </row>
    <row r="337" spans="2:16" x14ac:dyDescent="0.2">
      <c r="B337" s="39">
        <v>45359</v>
      </c>
      <c r="C337" s="32" t="s">
        <v>1025</v>
      </c>
      <c r="D337" s="33" t="s">
        <v>1242</v>
      </c>
      <c r="E337" s="34" t="s">
        <v>519</v>
      </c>
      <c r="F337" s="41" t="s">
        <v>1450</v>
      </c>
      <c r="G337" s="40">
        <v>45363</v>
      </c>
      <c r="H337" s="42">
        <v>16480000</v>
      </c>
      <c r="I337" s="62"/>
      <c r="J337" s="63"/>
      <c r="K337" s="57"/>
      <c r="L337" s="51">
        <f t="shared" si="8"/>
        <v>16480000</v>
      </c>
      <c r="M337" s="40">
        <v>45467</v>
      </c>
      <c r="N337" s="53" t="s">
        <v>1653</v>
      </c>
      <c r="O337" s="50" t="s">
        <v>45</v>
      </c>
      <c r="P337" s="64">
        <v>0.47115384615384615</v>
      </c>
    </row>
    <row r="338" spans="2:16" x14ac:dyDescent="0.2">
      <c r="B338" s="39">
        <v>45362</v>
      </c>
      <c r="C338" s="32" t="s">
        <v>1026</v>
      </c>
      <c r="D338" s="33" t="s">
        <v>1243</v>
      </c>
      <c r="E338" s="34" t="s">
        <v>34</v>
      </c>
      <c r="F338" s="41" t="s">
        <v>1451</v>
      </c>
      <c r="G338" s="40">
        <v>45364</v>
      </c>
      <c r="H338" s="42">
        <v>24974240</v>
      </c>
      <c r="I338" s="62"/>
      <c r="J338" s="63"/>
      <c r="K338" s="57"/>
      <c r="L338" s="51">
        <f t="shared" si="8"/>
        <v>24974240</v>
      </c>
      <c r="M338" s="40">
        <v>45473</v>
      </c>
      <c r="N338" s="53" t="s">
        <v>1654</v>
      </c>
      <c r="O338" s="50" t="s">
        <v>45</v>
      </c>
      <c r="P338" s="64">
        <v>0.44036697247706424</v>
      </c>
    </row>
    <row r="339" spans="2:16" x14ac:dyDescent="0.2">
      <c r="B339" s="39">
        <v>45362</v>
      </c>
      <c r="C339" s="32" t="s">
        <v>1027</v>
      </c>
      <c r="D339" s="33" t="s">
        <v>1244</v>
      </c>
      <c r="E339" s="34" t="s">
        <v>34</v>
      </c>
      <c r="F339" s="41" t="s">
        <v>653</v>
      </c>
      <c r="G339" s="40">
        <v>45364</v>
      </c>
      <c r="H339" s="42">
        <v>24974240</v>
      </c>
      <c r="I339" s="62"/>
      <c r="J339" s="63"/>
      <c r="K339" s="57"/>
      <c r="L339" s="51">
        <f t="shared" si="8"/>
        <v>24974240</v>
      </c>
      <c r="M339" s="40">
        <v>45473</v>
      </c>
      <c r="N339" s="53" t="s">
        <v>1655</v>
      </c>
      <c r="O339" s="50" t="s">
        <v>45</v>
      </c>
      <c r="P339" s="64">
        <v>0.44036697247706424</v>
      </c>
    </row>
    <row r="340" spans="2:16" x14ac:dyDescent="0.2">
      <c r="B340" s="39">
        <v>45360</v>
      </c>
      <c r="C340" s="32" t="s">
        <v>1028</v>
      </c>
      <c r="D340" s="33" t="s">
        <v>1245</v>
      </c>
      <c r="E340" s="34" t="s">
        <v>34</v>
      </c>
      <c r="F340" s="41" t="s">
        <v>1452</v>
      </c>
      <c r="G340" s="40">
        <v>45363</v>
      </c>
      <c r="H340" s="42">
        <v>28416400</v>
      </c>
      <c r="I340" s="62"/>
      <c r="J340" s="63"/>
      <c r="K340" s="57"/>
      <c r="L340" s="51">
        <f t="shared" si="8"/>
        <v>28416400</v>
      </c>
      <c r="M340" s="40">
        <v>45473</v>
      </c>
      <c r="N340" s="53" t="s">
        <v>1656</v>
      </c>
      <c r="O340" s="50" t="s">
        <v>45</v>
      </c>
      <c r="P340" s="64">
        <v>0.44545454545454544</v>
      </c>
    </row>
    <row r="341" spans="2:16" x14ac:dyDescent="0.2">
      <c r="B341" s="39">
        <v>45359</v>
      </c>
      <c r="C341" s="32" t="s">
        <v>1029</v>
      </c>
      <c r="D341" s="33" t="s">
        <v>1246</v>
      </c>
      <c r="E341" s="34" t="s">
        <v>34</v>
      </c>
      <c r="F341" s="41" t="s">
        <v>1453</v>
      </c>
      <c r="G341" s="40">
        <v>45362</v>
      </c>
      <c r="H341" s="42">
        <v>24700000</v>
      </c>
      <c r="I341" s="62"/>
      <c r="J341" s="63"/>
      <c r="K341" s="57"/>
      <c r="L341" s="51">
        <f t="shared" si="8"/>
        <v>24700000</v>
      </c>
      <c r="M341" s="40">
        <v>45473</v>
      </c>
      <c r="N341" s="53" t="s">
        <v>1657</v>
      </c>
      <c r="O341" s="50" t="s">
        <v>45</v>
      </c>
      <c r="P341" s="64">
        <v>0.45045045045045046</v>
      </c>
    </row>
    <row r="342" spans="2:16" x14ac:dyDescent="0.2">
      <c r="B342" s="39">
        <v>45360</v>
      </c>
      <c r="C342" s="32" t="s">
        <v>1030</v>
      </c>
      <c r="D342" s="33" t="s">
        <v>1247</v>
      </c>
      <c r="E342" s="34" t="s">
        <v>34</v>
      </c>
      <c r="F342" s="41" t="s">
        <v>1454</v>
      </c>
      <c r="G342" s="40">
        <v>45364</v>
      </c>
      <c r="H342" s="42">
        <v>28167133</v>
      </c>
      <c r="I342" s="62"/>
      <c r="J342" s="63"/>
      <c r="K342" s="57"/>
      <c r="L342" s="51">
        <f t="shared" si="8"/>
        <v>28167133</v>
      </c>
      <c r="M342" s="40">
        <v>45473</v>
      </c>
      <c r="N342" s="53" t="s">
        <v>1658</v>
      </c>
      <c r="O342" s="50" t="s">
        <v>45</v>
      </c>
      <c r="P342" s="64">
        <v>0.44036697247706424</v>
      </c>
    </row>
    <row r="343" spans="2:16" x14ac:dyDescent="0.2">
      <c r="B343" s="39">
        <v>45362</v>
      </c>
      <c r="C343" s="32" t="s">
        <v>1031</v>
      </c>
      <c r="D343" s="33" t="s">
        <v>1248</v>
      </c>
      <c r="E343" s="34" t="s">
        <v>34</v>
      </c>
      <c r="F343" s="41" t="s">
        <v>1407</v>
      </c>
      <c r="G343" s="40">
        <v>45363</v>
      </c>
      <c r="H343" s="42">
        <v>26436667</v>
      </c>
      <c r="I343" s="62"/>
      <c r="J343" s="63"/>
      <c r="K343" s="57"/>
      <c r="L343" s="51">
        <f t="shared" si="8"/>
        <v>26436667</v>
      </c>
      <c r="M343" s="40">
        <v>45473</v>
      </c>
      <c r="N343" s="53" t="s">
        <v>1659</v>
      </c>
      <c r="O343" s="50" t="s">
        <v>45</v>
      </c>
      <c r="P343" s="64">
        <v>0.44545454545454544</v>
      </c>
    </row>
    <row r="344" spans="2:16" x14ac:dyDescent="0.2">
      <c r="B344" s="39">
        <v>45362</v>
      </c>
      <c r="C344" s="32" t="s">
        <v>1032</v>
      </c>
      <c r="D344" s="33" t="s">
        <v>1249</v>
      </c>
      <c r="E344" s="34" t="s">
        <v>34</v>
      </c>
      <c r="F344" s="41" t="s">
        <v>1407</v>
      </c>
      <c r="G344" s="40">
        <v>45363</v>
      </c>
      <c r="H344" s="42">
        <v>26436667</v>
      </c>
      <c r="I344" s="62"/>
      <c r="J344" s="63"/>
      <c r="K344" s="57"/>
      <c r="L344" s="51">
        <f t="shared" si="8"/>
        <v>26436667</v>
      </c>
      <c r="M344" s="40">
        <v>45473</v>
      </c>
      <c r="N344" s="53" t="s">
        <v>1660</v>
      </c>
      <c r="O344" s="50" t="s">
        <v>45</v>
      </c>
      <c r="P344" s="64">
        <v>0.44545454545454544</v>
      </c>
    </row>
    <row r="345" spans="2:16" x14ac:dyDescent="0.2">
      <c r="B345" s="39">
        <v>45363</v>
      </c>
      <c r="C345" s="32" t="s">
        <v>1033</v>
      </c>
      <c r="D345" s="33" t="s">
        <v>1250</v>
      </c>
      <c r="E345" s="34" t="s">
        <v>34</v>
      </c>
      <c r="F345" s="41" t="s">
        <v>1455</v>
      </c>
      <c r="G345" s="40">
        <v>45365</v>
      </c>
      <c r="H345" s="42">
        <v>26780000</v>
      </c>
      <c r="I345" s="62"/>
      <c r="J345" s="63"/>
      <c r="K345" s="42"/>
      <c r="L345" s="51">
        <f t="shared" si="8"/>
        <v>26780000</v>
      </c>
      <c r="M345" s="40">
        <v>45473</v>
      </c>
      <c r="N345" s="46" t="s">
        <v>1661</v>
      </c>
      <c r="O345" s="50" t="s">
        <v>45</v>
      </c>
      <c r="P345" s="64">
        <v>0.43518518518518517</v>
      </c>
    </row>
    <row r="346" spans="2:16" x14ac:dyDescent="0.2">
      <c r="B346" s="39">
        <v>45363</v>
      </c>
      <c r="C346" s="32" t="s">
        <v>1034</v>
      </c>
      <c r="D346" s="33" t="s">
        <v>1251</v>
      </c>
      <c r="E346" s="34" t="s">
        <v>34</v>
      </c>
      <c r="F346" s="41" t="s">
        <v>1456</v>
      </c>
      <c r="G346" s="40">
        <v>45365</v>
      </c>
      <c r="H346" s="42">
        <v>26780000</v>
      </c>
      <c r="I346" s="62"/>
      <c r="J346" s="63"/>
      <c r="K346" s="57"/>
      <c r="L346" s="51">
        <f t="shared" si="8"/>
        <v>26780000</v>
      </c>
      <c r="M346" s="40">
        <v>45473</v>
      </c>
      <c r="N346" s="46" t="s">
        <v>1662</v>
      </c>
      <c r="O346" s="50" t="s">
        <v>45</v>
      </c>
      <c r="P346" s="64">
        <v>0.43518518518518517</v>
      </c>
    </row>
    <row r="347" spans="2:16" x14ac:dyDescent="0.2">
      <c r="B347" s="39">
        <v>45363</v>
      </c>
      <c r="C347" s="32" t="s">
        <v>1035</v>
      </c>
      <c r="D347" s="33" t="s">
        <v>1252</v>
      </c>
      <c r="E347" s="34" t="s">
        <v>34</v>
      </c>
      <c r="F347" s="41" t="s">
        <v>1457</v>
      </c>
      <c r="G347" s="40">
        <v>45364</v>
      </c>
      <c r="H347" s="42">
        <v>37348868</v>
      </c>
      <c r="I347" s="62"/>
      <c r="J347" s="63"/>
      <c r="K347" s="57"/>
      <c r="L347" s="51">
        <f t="shared" si="8"/>
        <v>37348868</v>
      </c>
      <c r="M347" s="40">
        <v>45473</v>
      </c>
      <c r="N347" s="53" t="s">
        <v>1663</v>
      </c>
      <c r="O347" s="50" t="s">
        <v>45</v>
      </c>
      <c r="P347" s="64">
        <v>0.44036697247706424</v>
      </c>
    </row>
    <row r="348" spans="2:16" x14ac:dyDescent="0.2">
      <c r="B348" s="39">
        <v>45362</v>
      </c>
      <c r="C348" s="32" t="s">
        <v>1036</v>
      </c>
      <c r="D348" s="33" t="s">
        <v>1253</v>
      </c>
      <c r="E348" s="34" t="s">
        <v>34</v>
      </c>
      <c r="F348" s="41" t="s">
        <v>1458</v>
      </c>
      <c r="G348" s="40">
        <v>45364</v>
      </c>
      <c r="H348" s="42">
        <v>38000000</v>
      </c>
      <c r="I348" s="62"/>
      <c r="J348" s="63"/>
      <c r="K348" s="57"/>
      <c r="L348" s="51">
        <f t="shared" si="8"/>
        <v>38000000</v>
      </c>
      <c r="M348" s="40">
        <v>45473</v>
      </c>
      <c r="N348" s="53" t="s">
        <v>1664</v>
      </c>
      <c r="O348" s="50" t="s">
        <v>45</v>
      </c>
      <c r="P348" s="64">
        <v>0.44036697247706424</v>
      </c>
    </row>
    <row r="349" spans="2:16" x14ac:dyDescent="0.2">
      <c r="B349" s="39">
        <v>45363</v>
      </c>
      <c r="C349" s="32" t="s">
        <v>1037</v>
      </c>
      <c r="D349" s="33" t="s">
        <v>1254</v>
      </c>
      <c r="E349" s="34" t="s">
        <v>34</v>
      </c>
      <c r="F349" s="41" t="s">
        <v>1459</v>
      </c>
      <c r="G349" s="40">
        <v>45364</v>
      </c>
      <c r="H349" s="42">
        <v>34833333</v>
      </c>
      <c r="I349" s="62"/>
      <c r="J349" s="63"/>
      <c r="K349" s="57"/>
      <c r="L349" s="51">
        <f t="shared" si="8"/>
        <v>34833333</v>
      </c>
      <c r="M349" s="40">
        <v>45473</v>
      </c>
      <c r="N349" s="53" t="s">
        <v>1665</v>
      </c>
      <c r="O349" s="50" t="s">
        <v>45</v>
      </c>
      <c r="P349" s="64">
        <v>0.44036697247706424</v>
      </c>
    </row>
    <row r="350" spans="2:16" x14ac:dyDescent="0.2">
      <c r="B350" s="39">
        <v>45363</v>
      </c>
      <c r="C350" s="32" t="s">
        <v>1038</v>
      </c>
      <c r="D350" s="33" t="s">
        <v>1255</v>
      </c>
      <c r="E350" s="34" t="s">
        <v>519</v>
      </c>
      <c r="F350" s="41" t="s">
        <v>1460</v>
      </c>
      <c r="G350" s="40">
        <v>45364</v>
      </c>
      <c r="H350" s="42">
        <v>17658000</v>
      </c>
      <c r="I350" s="62"/>
      <c r="J350" s="63"/>
      <c r="K350" s="57"/>
      <c r="L350" s="51">
        <f t="shared" si="8"/>
        <v>17658000</v>
      </c>
      <c r="M350" s="40">
        <v>45473</v>
      </c>
      <c r="N350" s="46" t="s">
        <v>1666</v>
      </c>
      <c r="O350" s="50" t="s">
        <v>45</v>
      </c>
      <c r="P350" s="64">
        <v>0.44036697247706424</v>
      </c>
    </row>
    <row r="351" spans="2:16" x14ac:dyDescent="0.2">
      <c r="B351" s="39">
        <v>45365</v>
      </c>
      <c r="C351" s="32" t="s">
        <v>1039</v>
      </c>
      <c r="D351" s="33" t="s">
        <v>1256</v>
      </c>
      <c r="E351" s="34" t="s">
        <v>34</v>
      </c>
      <c r="F351" s="41" t="s">
        <v>1461</v>
      </c>
      <c r="G351" s="40">
        <v>45369</v>
      </c>
      <c r="H351" s="42">
        <v>25550000</v>
      </c>
      <c r="I351" s="62"/>
      <c r="J351" s="63"/>
      <c r="K351" s="57"/>
      <c r="L351" s="51">
        <f t="shared" si="8"/>
        <v>25550000</v>
      </c>
      <c r="M351" s="40">
        <v>45473</v>
      </c>
      <c r="N351" s="46" t="s">
        <v>1667</v>
      </c>
      <c r="O351" s="50" t="s">
        <v>45</v>
      </c>
      <c r="P351" s="64">
        <v>0.41346153846153844</v>
      </c>
    </row>
    <row r="352" spans="2:16" x14ac:dyDescent="0.2">
      <c r="B352" s="39">
        <v>45363</v>
      </c>
      <c r="C352" s="32" t="s">
        <v>1040</v>
      </c>
      <c r="D352" s="33" t="s">
        <v>1257</v>
      </c>
      <c r="E352" s="34" t="s">
        <v>34</v>
      </c>
      <c r="F352" s="41" t="s">
        <v>1462</v>
      </c>
      <c r="G352" s="40">
        <v>45365</v>
      </c>
      <c r="H352" s="42">
        <v>19261000</v>
      </c>
      <c r="I352" s="62"/>
      <c r="J352" s="63"/>
      <c r="K352" s="57"/>
      <c r="L352" s="51">
        <f t="shared" si="8"/>
        <v>19261000</v>
      </c>
      <c r="M352" s="40">
        <v>45473</v>
      </c>
      <c r="N352" s="46" t="s">
        <v>1668</v>
      </c>
      <c r="O352" s="50" t="s">
        <v>45</v>
      </c>
      <c r="P352" s="64">
        <v>0.43518518518518517</v>
      </c>
    </row>
    <row r="353" spans="2:16" x14ac:dyDescent="0.2">
      <c r="B353" s="39">
        <v>45363</v>
      </c>
      <c r="C353" s="32" t="s">
        <v>1041</v>
      </c>
      <c r="D353" s="33" t="s">
        <v>1258</v>
      </c>
      <c r="E353" s="34" t="s">
        <v>34</v>
      </c>
      <c r="F353" s="41" t="s">
        <v>1388</v>
      </c>
      <c r="G353" s="40">
        <v>45365</v>
      </c>
      <c r="H353" s="42">
        <v>30800000</v>
      </c>
      <c r="I353" s="62"/>
      <c r="J353" s="63"/>
      <c r="K353" s="57"/>
      <c r="L353" s="51">
        <f t="shared" si="8"/>
        <v>30800000</v>
      </c>
      <c r="M353" s="40">
        <v>45473</v>
      </c>
      <c r="N353" s="46" t="s">
        <v>1669</v>
      </c>
      <c r="O353" s="50" t="s">
        <v>45</v>
      </c>
      <c r="P353" s="64">
        <v>0.43518518518518517</v>
      </c>
    </row>
    <row r="354" spans="2:16" x14ac:dyDescent="0.2">
      <c r="B354" s="39">
        <v>45363</v>
      </c>
      <c r="C354" s="32" t="s">
        <v>1042</v>
      </c>
      <c r="D354" s="33" t="s">
        <v>1259</v>
      </c>
      <c r="E354" s="34" t="s">
        <v>34</v>
      </c>
      <c r="F354" s="41" t="s">
        <v>1463</v>
      </c>
      <c r="G354" s="40">
        <v>45370</v>
      </c>
      <c r="H354" s="42">
        <v>35020000</v>
      </c>
      <c r="I354" s="62"/>
      <c r="J354" s="63"/>
      <c r="K354" s="57"/>
      <c r="L354" s="51">
        <f t="shared" si="8"/>
        <v>35020000</v>
      </c>
      <c r="M354" s="40">
        <v>45473</v>
      </c>
      <c r="N354" s="46" t="s">
        <v>1670</v>
      </c>
      <c r="O354" s="50" t="s">
        <v>45</v>
      </c>
      <c r="P354" s="64">
        <v>0.40776699029126212</v>
      </c>
    </row>
    <row r="355" spans="2:16" x14ac:dyDescent="0.2">
      <c r="B355" s="39">
        <v>45365</v>
      </c>
      <c r="C355" s="32" t="s">
        <v>1043</v>
      </c>
      <c r="D355" s="33" t="s">
        <v>1260</v>
      </c>
      <c r="E355" s="34" t="s">
        <v>519</v>
      </c>
      <c r="F355" s="41" t="s">
        <v>1393</v>
      </c>
      <c r="G355" s="40">
        <v>45369</v>
      </c>
      <c r="H355" s="42">
        <v>12200000</v>
      </c>
      <c r="I355" s="62"/>
      <c r="J355" s="63"/>
      <c r="K355" s="57"/>
      <c r="L355" s="51">
        <f t="shared" si="8"/>
        <v>12200000</v>
      </c>
      <c r="M355" s="40">
        <v>45473</v>
      </c>
      <c r="N355" s="46" t="s">
        <v>1671</v>
      </c>
      <c r="O355" s="50" t="s">
        <v>45</v>
      </c>
      <c r="P355" s="64">
        <v>0.41346153846153844</v>
      </c>
    </row>
    <row r="356" spans="2:16" x14ac:dyDescent="0.2">
      <c r="B356" s="39">
        <v>45363</v>
      </c>
      <c r="C356" s="32" t="s">
        <v>1044</v>
      </c>
      <c r="D356" s="33" t="s">
        <v>1261</v>
      </c>
      <c r="E356" s="34" t="s">
        <v>34</v>
      </c>
      <c r="F356" s="41" t="s">
        <v>1464</v>
      </c>
      <c r="G356" s="40">
        <v>45365</v>
      </c>
      <c r="H356" s="51">
        <v>20249388</v>
      </c>
      <c r="I356" s="62"/>
      <c r="J356" s="63"/>
      <c r="K356" s="57"/>
      <c r="L356" s="51">
        <f t="shared" si="8"/>
        <v>20249388</v>
      </c>
      <c r="M356" s="40">
        <v>45473</v>
      </c>
      <c r="N356" s="43" t="s">
        <v>1672</v>
      </c>
      <c r="O356" s="50" t="s">
        <v>45</v>
      </c>
      <c r="P356" s="64">
        <v>0.43518518518518517</v>
      </c>
    </row>
    <row r="357" spans="2:16" x14ac:dyDescent="0.2">
      <c r="B357" s="39">
        <v>45364</v>
      </c>
      <c r="C357" s="32" t="s">
        <v>1045</v>
      </c>
      <c r="D357" s="33" t="s">
        <v>1262</v>
      </c>
      <c r="E357" s="34" t="s">
        <v>519</v>
      </c>
      <c r="F357" s="41" t="s">
        <v>1465</v>
      </c>
      <c r="G357" s="40">
        <v>45366</v>
      </c>
      <c r="H357" s="51">
        <v>14800000</v>
      </c>
      <c r="I357" s="62"/>
      <c r="J357" s="63"/>
      <c r="K357" s="57"/>
      <c r="L357" s="51">
        <f t="shared" si="8"/>
        <v>14800000</v>
      </c>
      <c r="M357" s="40">
        <v>45473</v>
      </c>
      <c r="N357" s="43" t="s">
        <v>1673</v>
      </c>
      <c r="O357" s="50" t="s">
        <v>45</v>
      </c>
      <c r="P357" s="64">
        <v>0.42990654205607476</v>
      </c>
    </row>
    <row r="358" spans="2:16" x14ac:dyDescent="0.2">
      <c r="B358" s="39">
        <v>45363</v>
      </c>
      <c r="C358" s="32" t="s">
        <v>1046</v>
      </c>
      <c r="D358" s="33" t="s">
        <v>1263</v>
      </c>
      <c r="E358" s="34" t="s">
        <v>34</v>
      </c>
      <c r="F358" s="41" t="s">
        <v>664</v>
      </c>
      <c r="G358" s="40">
        <v>45365</v>
      </c>
      <c r="H358" s="51">
        <v>34000000</v>
      </c>
      <c r="I358" s="62"/>
      <c r="J358" s="63"/>
      <c r="K358" s="57"/>
      <c r="L358" s="51">
        <f t="shared" si="8"/>
        <v>34000000</v>
      </c>
      <c r="M358" s="40">
        <v>45473</v>
      </c>
      <c r="N358" s="43" t="s">
        <v>1674</v>
      </c>
      <c r="O358" s="50" t="s">
        <v>45</v>
      </c>
      <c r="P358" s="64">
        <v>0.43518518518518517</v>
      </c>
    </row>
    <row r="359" spans="2:16" x14ac:dyDescent="0.2">
      <c r="B359" s="39">
        <v>45363</v>
      </c>
      <c r="C359" s="32" t="s">
        <v>1047</v>
      </c>
      <c r="D359" s="33" t="s">
        <v>1264</v>
      </c>
      <c r="E359" s="34" t="s">
        <v>34</v>
      </c>
      <c r="F359" s="41" t="s">
        <v>1466</v>
      </c>
      <c r="G359" s="40">
        <v>45377</v>
      </c>
      <c r="H359" s="51">
        <v>34833333</v>
      </c>
      <c r="I359" s="62"/>
      <c r="J359" s="63"/>
      <c r="K359" s="57"/>
      <c r="L359" s="51">
        <f t="shared" si="8"/>
        <v>34833333</v>
      </c>
      <c r="M359" s="40">
        <v>45473</v>
      </c>
      <c r="N359" s="43" t="s">
        <v>1675</v>
      </c>
      <c r="O359" s="50" t="s">
        <v>45</v>
      </c>
      <c r="P359" s="64">
        <v>0.36458333333333331</v>
      </c>
    </row>
    <row r="360" spans="2:16" x14ac:dyDescent="0.2">
      <c r="B360" s="39">
        <v>45363</v>
      </c>
      <c r="C360" s="32" t="s">
        <v>1048</v>
      </c>
      <c r="D360" s="33" t="s">
        <v>1265</v>
      </c>
      <c r="E360" s="34" t="s">
        <v>34</v>
      </c>
      <c r="F360" s="41" t="s">
        <v>1467</v>
      </c>
      <c r="G360" s="40">
        <v>45364</v>
      </c>
      <c r="H360" s="51">
        <v>26414333</v>
      </c>
      <c r="I360" s="62"/>
      <c r="J360" s="63"/>
      <c r="K360" s="57"/>
      <c r="L360" s="51">
        <f t="shared" si="8"/>
        <v>26414333</v>
      </c>
      <c r="M360" s="40">
        <v>45473</v>
      </c>
      <c r="N360" s="43" t="s">
        <v>1676</v>
      </c>
      <c r="O360" s="50" t="s">
        <v>45</v>
      </c>
      <c r="P360" s="64">
        <v>0.44036697247706424</v>
      </c>
    </row>
    <row r="361" spans="2:16" x14ac:dyDescent="0.2">
      <c r="B361" s="39">
        <v>45364</v>
      </c>
      <c r="C361" s="32" t="s">
        <v>1049</v>
      </c>
      <c r="D361" s="33" t="s">
        <v>1266</v>
      </c>
      <c r="E361" s="34" t="s">
        <v>34</v>
      </c>
      <c r="F361" s="41" t="s">
        <v>1468</v>
      </c>
      <c r="G361" s="40">
        <v>45365</v>
      </c>
      <c r="H361" s="51">
        <v>28840000</v>
      </c>
      <c r="I361" s="62"/>
      <c r="J361" s="63"/>
      <c r="K361" s="42"/>
      <c r="L361" s="51">
        <f t="shared" si="8"/>
        <v>28840000</v>
      </c>
      <c r="M361" s="40">
        <v>45473</v>
      </c>
      <c r="N361" s="43" t="s">
        <v>1677</v>
      </c>
      <c r="O361" s="50" t="s">
        <v>45</v>
      </c>
      <c r="P361" s="64">
        <v>0.43518518518518517</v>
      </c>
    </row>
    <row r="362" spans="2:16" x14ac:dyDescent="0.2">
      <c r="B362" s="39">
        <v>45364</v>
      </c>
      <c r="C362" s="32" t="s">
        <v>1050</v>
      </c>
      <c r="D362" s="33" t="s">
        <v>1267</v>
      </c>
      <c r="E362" s="34" t="s">
        <v>34</v>
      </c>
      <c r="F362" s="41" t="s">
        <v>1469</v>
      </c>
      <c r="G362" s="40">
        <v>45365</v>
      </c>
      <c r="H362" s="51">
        <v>36666667</v>
      </c>
      <c r="I362" s="62"/>
      <c r="J362" s="63"/>
      <c r="K362" s="42"/>
      <c r="L362" s="51">
        <f t="shared" si="8"/>
        <v>36666667</v>
      </c>
      <c r="M362" s="40">
        <v>45473</v>
      </c>
      <c r="N362" s="43" t="s">
        <v>1678</v>
      </c>
      <c r="O362" s="50" t="s">
        <v>45</v>
      </c>
      <c r="P362" s="64">
        <v>0.43518518518518517</v>
      </c>
    </row>
    <row r="363" spans="2:16" x14ac:dyDescent="0.2">
      <c r="B363" s="39">
        <v>45364</v>
      </c>
      <c r="C363" s="32" t="s">
        <v>1051</v>
      </c>
      <c r="D363" s="33" t="s">
        <v>1268</v>
      </c>
      <c r="E363" s="34" t="s">
        <v>34</v>
      </c>
      <c r="F363" s="41" t="s">
        <v>1470</v>
      </c>
      <c r="G363" s="40">
        <v>45364</v>
      </c>
      <c r="H363" s="51">
        <v>24000000</v>
      </c>
      <c r="I363" s="62"/>
      <c r="J363" s="63"/>
      <c r="K363" s="57"/>
      <c r="L363" s="51">
        <f t="shared" si="8"/>
        <v>24000000</v>
      </c>
      <c r="M363" s="40">
        <v>45473</v>
      </c>
      <c r="N363" s="43" t="s">
        <v>1679</v>
      </c>
      <c r="O363" s="50" t="s">
        <v>45</v>
      </c>
      <c r="P363" s="64">
        <v>0.44036697247706424</v>
      </c>
    </row>
    <row r="364" spans="2:16" x14ac:dyDescent="0.2">
      <c r="B364" s="39">
        <v>45364</v>
      </c>
      <c r="C364" s="32" t="s">
        <v>1052</v>
      </c>
      <c r="D364" s="33" t="s">
        <v>1269</v>
      </c>
      <c r="E364" s="34" t="s">
        <v>34</v>
      </c>
      <c r="F364" s="41" t="s">
        <v>1471</v>
      </c>
      <c r="G364" s="40">
        <v>45366</v>
      </c>
      <c r="H364" s="51">
        <v>19600000</v>
      </c>
      <c r="I364" s="62"/>
      <c r="J364" s="63"/>
      <c r="K364" s="57"/>
      <c r="L364" s="51">
        <f t="shared" si="8"/>
        <v>19600000</v>
      </c>
      <c r="M364" s="40">
        <v>45473</v>
      </c>
      <c r="N364" s="43" t="s">
        <v>1680</v>
      </c>
      <c r="O364" s="50" t="s">
        <v>45</v>
      </c>
      <c r="P364" s="64">
        <v>0.42990654205607476</v>
      </c>
    </row>
    <row r="365" spans="2:16" x14ac:dyDescent="0.2">
      <c r="B365" s="39">
        <v>45364</v>
      </c>
      <c r="C365" s="32" t="s">
        <v>1053</v>
      </c>
      <c r="D365" s="33" t="s">
        <v>1270</v>
      </c>
      <c r="E365" s="34" t="s">
        <v>519</v>
      </c>
      <c r="F365" s="41" t="s">
        <v>1472</v>
      </c>
      <c r="G365" s="40">
        <v>45366</v>
      </c>
      <c r="H365" s="51">
        <v>12950000</v>
      </c>
      <c r="I365" s="62"/>
      <c r="J365" s="63"/>
      <c r="K365" s="57"/>
      <c r="L365" s="51">
        <f t="shared" si="8"/>
        <v>12950000</v>
      </c>
      <c r="M365" s="40">
        <v>45472</v>
      </c>
      <c r="N365" s="43" t="s">
        <v>1681</v>
      </c>
      <c r="O365" s="50" t="s">
        <v>45</v>
      </c>
      <c r="P365" s="64">
        <v>0.43396226415094341</v>
      </c>
    </row>
    <row r="366" spans="2:16" x14ac:dyDescent="0.2">
      <c r="B366" s="39">
        <v>45364</v>
      </c>
      <c r="C366" s="32" t="s">
        <v>1054</v>
      </c>
      <c r="D366" s="33" t="s">
        <v>1271</v>
      </c>
      <c r="E366" s="34" t="s">
        <v>519</v>
      </c>
      <c r="F366" s="41" t="s">
        <v>1473</v>
      </c>
      <c r="G366" s="40">
        <v>45365</v>
      </c>
      <c r="H366" s="51">
        <v>12950000</v>
      </c>
      <c r="I366" s="62"/>
      <c r="J366" s="63"/>
      <c r="K366" s="57"/>
      <c r="L366" s="51">
        <f t="shared" si="8"/>
        <v>12950000</v>
      </c>
      <c r="M366" s="40">
        <v>45471</v>
      </c>
      <c r="N366" s="43" t="s">
        <v>1682</v>
      </c>
      <c r="O366" s="50" t="s">
        <v>45</v>
      </c>
      <c r="P366" s="64">
        <v>0.44339622641509435</v>
      </c>
    </row>
    <row r="367" spans="2:16" x14ac:dyDescent="0.2">
      <c r="B367" s="39">
        <v>45364</v>
      </c>
      <c r="C367" s="32" t="s">
        <v>1055</v>
      </c>
      <c r="D367" s="33" t="s">
        <v>1272</v>
      </c>
      <c r="E367" s="34" t="s">
        <v>519</v>
      </c>
      <c r="F367" s="41" t="s">
        <v>1472</v>
      </c>
      <c r="G367" s="40">
        <v>45366</v>
      </c>
      <c r="H367" s="51">
        <v>12950000</v>
      </c>
      <c r="I367" s="62"/>
      <c r="J367" s="63"/>
      <c r="K367" s="57"/>
      <c r="L367" s="51">
        <f t="shared" si="8"/>
        <v>12950000</v>
      </c>
      <c r="M367" s="40">
        <v>45472</v>
      </c>
      <c r="N367" s="43" t="s">
        <v>1683</v>
      </c>
      <c r="O367" s="50" t="s">
        <v>45</v>
      </c>
      <c r="P367" s="64">
        <v>0.43396226415094341</v>
      </c>
    </row>
    <row r="368" spans="2:16" x14ac:dyDescent="0.2">
      <c r="B368" s="39">
        <v>45364</v>
      </c>
      <c r="C368" s="32" t="s">
        <v>1056</v>
      </c>
      <c r="D368" s="33" t="s">
        <v>1273</v>
      </c>
      <c r="E368" s="34" t="s">
        <v>34</v>
      </c>
      <c r="F368" s="41" t="s">
        <v>703</v>
      </c>
      <c r="G368" s="40">
        <v>45366</v>
      </c>
      <c r="H368" s="51">
        <v>23432500</v>
      </c>
      <c r="I368" s="62"/>
      <c r="J368" s="63"/>
      <c r="K368" s="57"/>
      <c r="L368" s="51">
        <f t="shared" si="8"/>
        <v>23432500</v>
      </c>
      <c r="M368" s="40">
        <v>45472</v>
      </c>
      <c r="N368" s="43" t="s">
        <v>1684</v>
      </c>
      <c r="O368" s="50" t="s">
        <v>45</v>
      </c>
      <c r="P368" s="64">
        <v>0.43396226415094341</v>
      </c>
    </row>
    <row r="369" spans="2:16" x14ac:dyDescent="0.2">
      <c r="B369" s="39">
        <v>45364</v>
      </c>
      <c r="C369" s="32" t="s">
        <v>1057</v>
      </c>
      <c r="D369" s="33" t="s">
        <v>1274</v>
      </c>
      <c r="E369" s="34" t="s">
        <v>34</v>
      </c>
      <c r="F369" s="41" t="s">
        <v>1394</v>
      </c>
      <c r="G369" s="40">
        <v>45370</v>
      </c>
      <c r="H369" s="51">
        <v>23432500</v>
      </c>
      <c r="I369" s="62"/>
      <c r="J369" s="63"/>
      <c r="K369" s="57"/>
      <c r="L369" s="51">
        <f t="shared" si="8"/>
        <v>23432500</v>
      </c>
      <c r="M369" s="40">
        <v>45473</v>
      </c>
      <c r="N369" s="43" t="s">
        <v>1685</v>
      </c>
      <c r="O369" s="50" t="s">
        <v>45</v>
      </c>
      <c r="P369" s="64">
        <v>0.40776699029126212</v>
      </c>
    </row>
    <row r="370" spans="2:16" x14ac:dyDescent="0.2">
      <c r="B370" s="39">
        <v>45364</v>
      </c>
      <c r="C370" s="32" t="s">
        <v>1058</v>
      </c>
      <c r="D370" s="33" t="s">
        <v>1275</v>
      </c>
      <c r="E370" s="34" t="s">
        <v>34</v>
      </c>
      <c r="F370" s="41" t="s">
        <v>1474</v>
      </c>
      <c r="G370" s="40">
        <v>45365</v>
      </c>
      <c r="H370" s="51">
        <v>23980000</v>
      </c>
      <c r="I370" s="62"/>
      <c r="J370" s="63"/>
      <c r="K370" s="57"/>
      <c r="L370" s="51">
        <f t="shared" si="8"/>
        <v>23980000</v>
      </c>
      <c r="M370" s="40">
        <v>45473</v>
      </c>
      <c r="N370" s="43" t="s">
        <v>1686</v>
      </c>
      <c r="O370" s="50" t="s">
        <v>45</v>
      </c>
      <c r="P370" s="64">
        <v>0.43518518518518517</v>
      </c>
    </row>
    <row r="371" spans="2:16" x14ac:dyDescent="0.2">
      <c r="B371" s="39">
        <v>45364</v>
      </c>
      <c r="C371" s="32" t="s">
        <v>1059</v>
      </c>
      <c r="D371" s="33" t="s">
        <v>1276</v>
      </c>
      <c r="E371" s="34" t="s">
        <v>34</v>
      </c>
      <c r="F371" s="41" t="s">
        <v>1475</v>
      </c>
      <c r="G371" s="40">
        <v>45366</v>
      </c>
      <c r="H371" s="51">
        <v>34608000</v>
      </c>
      <c r="I371" s="62"/>
      <c r="J371" s="63"/>
      <c r="K371" s="57"/>
      <c r="L371" s="51">
        <f t="shared" si="8"/>
        <v>34608000</v>
      </c>
      <c r="M371" s="40">
        <v>45463</v>
      </c>
      <c r="N371" s="43" t="s">
        <v>1687</v>
      </c>
      <c r="O371" s="50" t="s">
        <v>45</v>
      </c>
      <c r="P371" s="64">
        <v>0.47422680412371132</v>
      </c>
    </row>
    <row r="372" spans="2:16" x14ac:dyDescent="0.2">
      <c r="B372" s="39">
        <v>45364</v>
      </c>
      <c r="C372" s="32" t="s">
        <v>1060</v>
      </c>
      <c r="D372" s="33" t="s">
        <v>1277</v>
      </c>
      <c r="E372" s="34" t="s">
        <v>34</v>
      </c>
      <c r="F372" s="41" t="s">
        <v>1476</v>
      </c>
      <c r="G372" s="40">
        <v>45370</v>
      </c>
      <c r="H372" s="51">
        <v>32960000</v>
      </c>
      <c r="I372" s="62"/>
      <c r="J372" s="63"/>
      <c r="K372" s="57"/>
      <c r="L372" s="51">
        <f t="shared" si="8"/>
        <v>32960000</v>
      </c>
      <c r="M372" s="40">
        <v>45473</v>
      </c>
      <c r="N372" s="43" t="s">
        <v>1688</v>
      </c>
      <c r="O372" s="50" t="s">
        <v>45</v>
      </c>
      <c r="P372" s="64">
        <v>0.40776699029126212</v>
      </c>
    </row>
    <row r="373" spans="2:16" x14ac:dyDescent="0.2">
      <c r="B373" s="39">
        <v>45366</v>
      </c>
      <c r="C373" s="32" t="s">
        <v>1061</v>
      </c>
      <c r="D373" s="33" t="s">
        <v>1278</v>
      </c>
      <c r="E373" s="34" t="s">
        <v>34</v>
      </c>
      <c r="F373" s="41" t="s">
        <v>1477</v>
      </c>
      <c r="G373" s="40">
        <v>45373</v>
      </c>
      <c r="H373" s="51">
        <v>37348868</v>
      </c>
      <c r="I373" s="62"/>
      <c r="J373" s="63"/>
      <c r="K373" s="57"/>
      <c r="L373" s="51">
        <f t="shared" si="8"/>
        <v>37348868</v>
      </c>
      <c r="M373" s="40">
        <v>45473</v>
      </c>
      <c r="N373" s="43" t="s">
        <v>1689</v>
      </c>
      <c r="O373" s="50" t="s">
        <v>45</v>
      </c>
      <c r="P373" s="64">
        <v>0.39</v>
      </c>
    </row>
    <row r="374" spans="2:16" x14ac:dyDescent="0.2">
      <c r="B374" s="39">
        <v>45364</v>
      </c>
      <c r="C374" s="32" t="s">
        <v>1062</v>
      </c>
      <c r="D374" s="33" t="s">
        <v>1279</v>
      </c>
      <c r="E374" s="34" t="s">
        <v>34</v>
      </c>
      <c r="F374" s="41" t="s">
        <v>1381</v>
      </c>
      <c r="G374" s="40">
        <v>45366</v>
      </c>
      <c r="H374" s="51">
        <v>12200000</v>
      </c>
      <c r="I374" s="62"/>
      <c r="J374" s="63"/>
      <c r="K374" s="57"/>
      <c r="L374" s="51">
        <f t="shared" si="8"/>
        <v>12200000</v>
      </c>
      <c r="M374" s="40">
        <v>45473</v>
      </c>
      <c r="N374" s="43" t="s">
        <v>1690</v>
      </c>
      <c r="O374" s="50" t="s">
        <v>45</v>
      </c>
      <c r="P374" s="64">
        <v>0.42990654205607476</v>
      </c>
    </row>
    <row r="375" spans="2:16" x14ac:dyDescent="0.2">
      <c r="B375" s="39">
        <v>45364</v>
      </c>
      <c r="C375" s="32" t="s">
        <v>1063</v>
      </c>
      <c r="D375" s="33" t="s">
        <v>1280</v>
      </c>
      <c r="E375" s="34" t="s">
        <v>519</v>
      </c>
      <c r="F375" s="41" t="s">
        <v>1393</v>
      </c>
      <c r="G375" s="40">
        <v>45366</v>
      </c>
      <c r="H375" s="51">
        <v>12200000</v>
      </c>
      <c r="I375" s="62"/>
      <c r="J375" s="63"/>
      <c r="K375" s="57"/>
      <c r="L375" s="51">
        <f t="shared" si="8"/>
        <v>12200000</v>
      </c>
      <c r="M375" s="40">
        <v>45473</v>
      </c>
      <c r="N375" s="43" t="s">
        <v>1691</v>
      </c>
      <c r="O375" s="50" t="s">
        <v>45</v>
      </c>
      <c r="P375" s="64">
        <v>0.42990654205607476</v>
      </c>
    </row>
    <row r="376" spans="2:16" x14ac:dyDescent="0.2">
      <c r="B376" s="39">
        <v>45365</v>
      </c>
      <c r="C376" s="54" t="s">
        <v>1064</v>
      </c>
      <c r="D376" s="33" t="s">
        <v>1281</v>
      </c>
      <c r="E376" s="34" t="s">
        <v>34</v>
      </c>
      <c r="F376" s="41" t="s">
        <v>1478</v>
      </c>
      <c r="G376" s="40">
        <v>45366</v>
      </c>
      <c r="H376" s="51">
        <v>28840000</v>
      </c>
      <c r="I376" s="62"/>
      <c r="J376" s="63"/>
      <c r="K376" s="57"/>
      <c r="L376" s="51">
        <f t="shared" si="8"/>
        <v>28840000</v>
      </c>
      <c r="M376" s="40">
        <v>45473</v>
      </c>
      <c r="N376" s="43" t="s">
        <v>1692</v>
      </c>
      <c r="O376" s="50" t="s">
        <v>45</v>
      </c>
      <c r="P376" s="64">
        <v>0.42990654205607476</v>
      </c>
    </row>
    <row r="377" spans="2:16" x14ac:dyDescent="0.2">
      <c r="B377" s="39">
        <v>45365</v>
      </c>
      <c r="C377" s="54" t="s">
        <v>1065</v>
      </c>
      <c r="D377" s="33" t="s">
        <v>1282</v>
      </c>
      <c r="E377" s="34" t="s">
        <v>34</v>
      </c>
      <c r="F377" s="41" t="s">
        <v>1479</v>
      </c>
      <c r="G377" s="40">
        <v>45366</v>
      </c>
      <c r="H377" s="51">
        <v>28840000</v>
      </c>
      <c r="I377" s="62"/>
      <c r="J377" s="63"/>
      <c r="K377" s="57"/>
      <c r="L377" s="51">
        <f t="shared" si="8"/>
        <v>28840000</v>
      </c>
      <c r="M377" s="40">
        <v>45473</v>
      </c>
      <c r="N377" s="43" t="s">
        <v>1693</v>
      </c>
      <c r="O377" s="50" t="s">
        <v>45</v>
      </c>
      <c r="P377" s="64">
        <v>0.42990654205607476</v>
      </c>
    </row>
    <row r="378" spans="2:16" x14ac:dyDescent="0.2">
      <c r="B378" s="39">
        <v>45366</v>
      </c>
      <c r="C378" s="54" t="s">
        <v>1066</v>
      </c>
      <c r="D378" s="33" t="s">
        <v>1283</v>
      </c>
      <c r="E378" s="34" t="s">
        <v>34</v>
      </c>
      <c r="F378" s="41" t="s">
        <v>1480</v>
      </c>
      <c r="G378" s="40">
        <v>45373</v>
      </c>
      <c r="H378" s="51">
        <v>19600000</v>
      </c>
      <c r="I378" s="62"/>
      <c r="J378" s="63"/>
      <c r="K378" s="57"/>
      <c r="L378" s="51">
        <f t="shared" si="8"/>
        <v>19600000</v>
      </c>
      <c r="M378" s="40">
        <v>45473</v>
      </c>
      <c r="N378" s="43" t="s">
        <v>1694</v>
      </c>
      <c r="O378" s="50" t="s">
        <v>45</v>
      </c>
      <c r="P378" s="64">
        <v>0.39</v>
      </c>
    </row>
    <row r="379" spans="2:16" x14ac:dyDescent="0.2">
      <c r="B379" s="39">
        <v>45365</v>
      </c>
      <c r="C379" s="54" t="s">
        <v>1067</v>
      </c>
      <c r="D379" s="33" t="s">
        <v>1284</v>
      </c>
      <c r="E379" s="34" t="s">
        <v>34</v>
      </c>
      <c r="F379" s="41" t="s">
        <v>1481</v>
      </c>
      <c r="G379" s="40">
        <v>45369</v>
      </c>
      <c r="H379" s="51">
        <v>22000000</v>
      </c>
      <c r="I379" s="62"/>
      <c r="J379" s="63"/>
      <c r="K379" s="57"/>
      <c r="L379" s="51">
        <f t="shared" si="8"/>
        <v>22000000</v>
      </c>
      <c r="M379" s="40">
        <v>45473</v>
      </c>
      <c r="N379" s="43" t="s">
        <v>1695</v>
      </c>
      <c r="O379" s="50" t="s">
        <v>45</v>
      </c>
      <c r="P379" s="64">
        <v>0.41346153846153844</v>
      </c>
    </row>
    <row r="380" spans="2:16" x14ac:dyDescent="0.2">
      <c r="B380" s="39">
        <v>45365</v>
      </c>
      <c r="C380" s="54" t="s">
        <v>1068</v>
      </c>
      <c r="D380" s="33" t="s">
        <v>1285</v>
      </c>
      <c r="E380" s="34" t="s">
        <v>34</v>
      </c>
      <c r="F380" s="41" t="s">
        <v>1482</v>
      </c>
      <c r="G380" s="40">
        <v>45366</v>
      </c>
      <c r="H380" s="51">
        <v>28000000</v>
      </c>
      <c r="I380" s="62"/>
      <c r="J380" s="63"/>
      <c r="K380" s="57"/>
      <c r="L380" s="51">
        <f t="shared" si="8"/>
        <v>28000000</v>
      </c>
      <c r="M380" s="40">
        <v>45473</v>
      </c>
      <c r="N380" s="43" t="s">
        <v>1696</v>
      </c>
      <c r="O380" s="50" t="s">
        <v>45</v>
      </c>
      <c r="P380" s="64">
        <v>0.42990654205607476</v>
      </c>
    </row>
    <row r="381" spans="2:16" x14ac:dyDescent="0.2">
      <c r="B381" s="39">
        <v>45365</v>
      </c>
      <c r="C381" s="54" t="s">
        <v>1069</v>
      </c>
      <c r="D381" s="33" t="s">
        <v>1286</v>
      </c>
      <c r="E381" s="34" t="s">
        <v>34</v>
      </c>
      <c r="F381" s="41" t="s">
        <v>1483</v>
      </c>
      <c r="G381" s="40">
        <v>45369</v>
      </c>
      <c r="H381" s="51">
        <v>23183333</v>
      </c>
      <c r="I381" s="62"/>
      <c r="J381" s="63"/>
      <c r="K381" s="57"/>
      <c r="L381" s="51">
        <f t="shared" si="8"/>
        <v>23183333</v>
      </c>
      <c r="M381" s="40">
        <v>45473</v>
      </c>
      <c r="N381" s="43" t="s">
        <v>1697</v>
      </c>
      <c r="O381" s="50" t="s">
        <v>45</v>
      </c>
      <c r="P381" s="64">
        <v>0.41346153846153844</v>
      </c>
    </row>
    <row r="382" spans="2:16" x14ac:dyDescent="0.2">
      <c r="B382" s="39">
        <v>45366</v>
      </c>
      <c r="C382" s="54" t="s">
        <v>1070</v>
      </c>
      <c r="D382" s="33" t="s">
        <v>1287</v>
      </c>
      <c r="E382" s="34" t="s">
        <v>34</v>
      </c>
      <c r="F382" s="41" t="s">
        <v>1484</v>
      </c>
      <c r="G382" s="40">
        <v>45369</v>
      </c>
      <c r="H382" s="51">
        <v>23183333</v>
      </c>
      <c r="I382" s="62"/>
      <c r="J382" s="63"/>
      <c r="K382" s="57"/>
      <c r="L382" s="51">
        <f t="shared" si="8"/>
        <v>23183333</v>
      </c>
      <c r="M382" s="40">
        <v>45473</v>
      </c>
      <c r="N382" s="43" t="s">
        <v>1698</v>
      </c>
      <c r="O382" s="50" t="s">
        <v>45</v>
      </c>
      <c r="P382" s="64">
        <v>0.41346153846153844</v>
      </c>
    </row>
    <row r="383" spans="2:16" x14ac:dyDescent="0.2">
      <c r="B383" s="39">
        <v>45366</v>
      </c>
      <c r="C383" s="54" t="s">
        <v>1071</v>
      </c>
      <c r="D383" s="33" t="s">
        <v>1288</v>
      </c>
      <c r="E383" s="34" t="s">
        <v>34</v>
      </c>
      <c r="F383" s="41" t="s">
        <v>1485</v>
      </c>
      <c r="G383" s="40">
        <v>45370</v>
      </c>
      <c r="H383" s="51">
        <v>23183333</v>
      </c>
      <c r="I383" s="62"/>
      <c r="J383" s="63"/>
      <c r="K383" s="57"/>
      <c r="L383" s="51">
        <f t="shared" si="8"/>
        <v>23183333</v>
      </c>
      <c r="M383" s="40">
        <v>45473</v>
      </c>
      <c r="N383" s="43" t="s">
        <v>1699</v>
      </c>
      <c r="O383" s="50" t="s">
        <v>45</v>
      </c>
      <c r="P383" s="64">
        <v>0.40776699029126212</v>
      </c>
    </row>
    <row r="384" spans="2:16" x14ac:dyDescent="0.2">
      <c r="B384" s="39">
        <v>45365</v>
      </c>
      <c r="C384" s="54" t="s">
        <v>1072</v>
      </c>
      <c r="D384" s="33" t="s">
        <v>1289</v>
      </c>
      <c r="E384" s="34" t="s">
        <v>34</v>
      </c>
      <c r="F384" s="41" t="s">
        <v>1486</v>
      </c>
      <c r="G384" s="40">
        <v>45366</v>
      </c>
      <c r="H384" s="51">
        <v>23183333</v>
      </c>
      <c r="I384" s="62"/>
      <c r="J384" s="63"/>
      <c r="K384" s="57"/>
      <c r="L384" s="51">
        <f t="shared" si="8"/>
        <v>23183333</v>
      </c>
      <c r="M384" s="40">
        <v>45473</v>
      </c>
      <c r="N384" s="43" t="s">
        <v>1700</v>
      </c>
      <c r="O384" s="50" t="s">
        <v>45</v>
      </c>
      <c r="P384" s="64">
        <v>0.42990654205607476</v>
      </c>
    </row>
    <row r="385" spans="2:16" x14ac:dyDescent="0.2">
      <c r="B385" s="39">
        <v>45366</v>
      </c>
      <c r="C385" s="54" t="s">
        <v>1073</v>
      </c>
      <c r="D385" s="33" t="s">
        <v>1290</v>
      </c>
      <c r="E385" s="34" t="s">
        <v>34</v>
      </c>
      <c r="F385" s="41" t="s">
        <v>1487</v>
      </c>
      <c r="G385" s="40">
        <v>45369</v>
      </c>
      <c r="H385" s="51">
        <v>37348868</v>
      </c>
      <c r="I385" s="62"/>
      <c r="J385" s="63"/>
      <c r="K385" s="57"/>
      <c r="L385" s="51">
        <f t="shared" si="8"/>
        <v>37348868</v>
      </c>
      <c r="M385" s="40">
        <v>45473</v>
      </c>
      <c r="N385" s="43" t="s">
        <v>1701</v>
      </c>
      <c r="O385" s="50" t="s">
        <v>45</v>
      </c>
      <c r="P385" s="64">
        <v>0.41346153846153844</v>
      </c>
    </row>
    <row r="386" spans="2:16" x14ac:dyDescent="0.2">
      <c r="B386" s="39">
        <v>45366</v>
      </c>
      <c r="C386" s="54" t="s">
        <v>1074</v>
      </c>
      <c r="D386" s="33" t="s">
        <v>1291</v>
      </c>
      <c r="E386" s="34" t="s">
        <v>34</v>
      </c>
      <c r="F386" s="41" t="s">
        <v>1488</v>
      </c>
      <c r="G386" s="40">
        <v>45370</v>
      </c>
      <c r="H386" s="51">
        <v>30000000</v>
      </c>
      <c r="I386" s="62"/>
      <c r="J386" s="63"/>
      <c r="K386" s="57"/>
      <c r="L386" s="51">
        <f t="shared" si="8"/>
        <v>30000000</v>
      </c>
      <c r="M386" s="40">
        <v>45473</v>
      </c>
      <c r="N386" s="43" t="s">
        <v>1702</v>
      </c>
      <c r="O386" s="50" t="s">
        <v>45</v>
      </c>
      <c r="P386" s="64">
        <v>0.40776699029126212</v>
      </c>
    </row>
    <row r="387" spans="2:16" x14ac:dyDescent="0.2">
      <c r="B387" s="39">
        <v>45366</v>
      </c>
      <c r="C387" s="54" t="s">
        <v>1075</v>
      </c>
      <c r="D387" s="33" t="s">
        <v>1292</v>
      </c>
      <c r="E387" s="34" t="s">
        <v>34</v>
      </c>
      <c r="F387" s="41" t="s">
        <v>1489</v>
      </c>
      <c r="G387" s="40">
        <v>45369</v>
      </c>
      <c r="H387" s="51">
        <v>27419333</v>
      </c>
      <c r="I387" s="62"/>
      <c r="J387" s="63"/>
      <c r="K387" s="57"/>
      <c r="L387" s="51">
        <f t="shared" si="8"/>
        <v>27419333</v>
      </c>
      <c r="M387" s="40">
        <v>45473</v>
      </c>
      <c r="N387" s="43" t="s">
        <v>1703</v>
      </c>
      <c r="O387" s="50" t="s">
        <v>45</v>
      </c>
      <c r="P387" s="64">
        <v>0.41346153846153844</v>
      </c>
    </row>
    <row r="388" spans="2:16" x14ac:dyDescent="0.2">
      <c r="B388" s="39">
        <v>45366</v>
      </c>
      <c r="C388" s="54" t="s">
        <v>1076</v>
      </c>
      <c r="D388" s="33" t="s">
        <v>1293</v>
      </c>
      <c r="E388" s="34" t="s">
        <v>34</v>
      </c>
      <c r="F388" s="41" t="s">
        <v>1394</v>
      </c>
      <c r="G388" s="40">
        <v>45369</v>
      </c>
      <c r="H388" s="51">
        <v>23432500</v>
      </c>
      <c r="I388" s="62"/>
      <c r="J388" s="63"/>
      <c r="K388" s="57"/>
      <c r="L388" s="51">
        <f t="shared" si="8"/>
        <v>23432500</v>
      </c>
      <c r="M388" s="40">
        <v>45473</v>
      </c>
      <c r="N388" s="43" t="s">
        <v>1704</v>
      </c>
      <c r="O388" s="50" t="s">
        <v>45</v>
      </c>
      <c r="P388" s="64">
        <v>0.41346153846153844</v>
      </c>
    </row>
    <row r="389" spans="2:16" x14ac:dyDescent="0.2">
      <c r="B389" s="39">
        <v>45377</v>
      </c>
      <c r="C389" s="54" t="s">
        <v>1077</v>
      </c>
      <c r="D389" s="33" t="s">
        <v>1294</v>
      </c>
      <c r="E389" s="34" t="s">
        <v>34</v>
      </c>
      <c r="F389" s="33" t="s">
        <v>1490</v>
      </c>
      <c r="G389" s="40">
        <v>45383</v>
      </c>
      <c r="H389" s="51">
        <v>26766667</v>
      </c>
      <c r="I389" s="62"/>
      <c r="J389" s="63"/>
      <c r="K389" s="57"/>
      <c r="L389" s="51">
        <f t="shared" si="8"/>
        <v>26766667</v>
      </c>
      <c r="M389" s="40">
        <v>45473</v>
      </c>
      <c r="N389" s="53" t="s">
        <v>1705</v>
      </c>
      <c r="O389" s="50" t="s">
        <v>45</v>
      </c>
      <c r="P389" s="64">
        <v>0.32222222222222224</v>
      </c>
    </row>
    <row r="390" spans="2:16" x14ac:dyDescent="0.2">
      <c r="B390" s="39">
        <v>45366</v>
      </c>
      <c r="C390" s="54" t="s">
        <v>1078</v>
      </c>
      <c r="D390" s="33" t="s">
        <v>1295</v>
      </c>
      <c r="E390" s="34" t="s">
        <v>34</v>
      </c>
      <c r="F390" s="41" t="s">
        <v>1491</v>
      </c>
      <c r="G390" s="40">
        <v>45371</v>
      </c>
      <c r="H390" s="51">
        <v>34968500</v>
      </c>
      <c r="I390" s="62"/>
      <c r="J390" s="63"/>
      <c r="K390" s="57"/>
      <c r="L390" s="51">
        <f t="shared" si="8"/>
        <v>34968500</v>
      </c>
      <c r="M390" s="40">
        <v>45469</v>
      </c>
      <c r="N390" s="43" t="s">
        <v>1706</v>
      </c>
      <c r="O390" s="50" t="s">
        <v>45</v>
      </c>
      <c r="P390" s="64">
        <v>0.41836734693877553</v>
      </c>
    </row>
    <row r="391" spans="2:16" x14ac:dyDescent="0.2">
      <c r="B391" s="39">
        <v>45365</v>
      </c>
      <c r="C391" s="54" t="s">
        <v>1079</v>
      </c>
      <c r="D391" s="33" t="s">
        <v>1296</v>
      </c>
      <c r="E391" s="34" t="s">
        <v>34</v>
      </c>
      <c r="F391" s="41" t="s">
        <v>1492</v>
      </c>
      <c r="G391" s="40">
        <v>45366</v>
      </c>
      <c r="H391" s="51">
        <v>27419333</v>
      </c>
      <c r="I391" s="62"/>
      <c r="J391" s="63"/>
      <c r="K391" s="57"/>
      <c r="L391" s="51">
        <f t="shared" si="8"/>
        <v>27419333</v>
      </c>
      <c r="M391" s="40">
        <v>45473</v>
      </c>
      <c r="N391" s="43" t="s">
        <v>1707</v>
      </c>
      <c r="O391" s="50" t="s">
        <v>45</v>
      </c>
      <c r="P391" s="64">
        <v>0.42990654205607476</v>
      </c>
    </row>
    <row r="392" spans="2:16" x14ac:dyDescent="0.2">
      <c r="B392" s="39">
        <v>45365</v>
      </c>
      <c r="C392" s="54" t="s">
        <v>1080</v>
      </c>
      <c r="D392" s="33" t="s">
        <v>1297</v>
      </c>
      <c r="E392" s="34" t="s">
        <v>34</v>
      </c>
      <c r="F392" s="41" t="s">
        <v>1493</v>
      </c>
      <c r="G392" s="40">
        <v>45369</v>
      </c>
      <c r="H392" s="51">
        <v>34650000</v>
      </c>
      <c r="I392" s="62"/>
      <c r="J392" s="63"/>
      <c r="K392" s="57"/>
      <c r="L392" s="51">
        <f t="shared" si="8"/>
        <v>34650000</v>
      </c>
      <c r="M392" s="40">
        <v>45473</v>
      </c>
      <c r="N392" s="43" t="s">
        <v>1708</v>
      </c>
      <c r="O392" s="50" t="s">
        <v>45</v>
      </c>
      <c r="P392" s="64">
        <v>0.41346153846153844</v>
      </c>
    </row>
    <row r="393" spans="2:16" x14ac:dyDescent="0.2">
      <c r="B393" s="39">
        <v>45366</v>
      </c>
      <c r="C393" s="54" t="s">
        <v>1081</v>
      </c>
      <c r="D393" s="33" t="s">
        <v>1298</v>
      </c>
      <c r="E393" s="34" t="s">
        <v>519</v>
      </c>
      <c r="F393" s="41" t="s">
        <v>1494</v>
      </c>
      <c r="G393" s="40">
        <v>45369</v>
      </c>
      <c r="H393" s="51">
        <v>12250000</v>
      </c>
      <c r="I393" s="62"/>
      <c r="J393" s="63"/>
      <c r="K393" s="57"/>
      <c r="L393" s="51">
        <f t="shared" si="8"/>
        <v>12250000</v>
      </c>
      <c r="M393" s="40">
        <v>45473</v>
      </c>
      <c r="N393" s="43" t="s">
        <v>1709</v>
      </c>
      <c r="O393" s="50" t="s">
        <v>45</v>
      </c>
      <c r="P393" s="64">
        <v>0.41346153846153844</v>
      </c>
    </row>
    <row r="394" spans="2:16" x14ac:dyDescent="0.2">
      <c r="B394" s="39">
        <v>45366</v>
      </c>
      <c r="C394" s="32" t="s">
        <v>1082</v>
      </c>
      <c r="D394" s="33" t="s">
        <v>1299</v>
      </c>
      <c r="E394" s="34" t="s">
        <v>34</v>
      </c>
      <c r="F394" s="41" t="s">
        <v>1495</v>
      </c>
      <c r="G394" s="40">
        <v>45370</v>
      </c>
      <c r="H394" s="51">
        <v>23980000</v>
      </c>
      <c r="I394" s="62"/>
      <c r="J394" s="63"/>
      <c r="K394" s="57"/>
      <c r="L394" s="51">
        <f t="shared" si="8"/>
        <v>23980000</v>
      </c>
      <c r="M394" s="40">
        <v>45473</v>
      </c>
      <c r="N394" s="43" t="s">
        <v>1710</v>
      </c>
      <c r="O394" s="50" t="s">
        <v>45</v>
      </c>
      <c r="P394" s="64">
        <v>0.40776699029126212</v>
      </c>
    </row>
    <row r="395" spans="2:16" x14ac:dyDescent="0.2">
      <c r="B395" s="39">
        <v>45369</v>
      </c>
      <c r="C395" s="32" t="s">
        <v>1083</v>
      </c>
      <c r="D395" s="33" t="s">
        <v>1300</v>
      </c>
      <c r="E395" s="34" t="s">
        <v>34</v>
      </c>
      <c r="F395" s="41" t="s">
        <v>1496</v>
      </c>
      <c r="G395" s="40">
        <v>45371</v>
      </c>
      <c r="H395" s="51">
        <v>21000000</v>
      </c>
      <c r="I395" s="62"/>
      <c r="J395" s="63"/>
      <c r="K395" s="57"/>
      <c r="L395" s="51">
        <f t="shared" si="8"/>
        <v>21000000</v>
      </c>
      <c r="M395" s="40">
        <v>45473</v>
      </c>
      <c r="N395" s="53" t="s">
        <v>1711</v>
      </c>
      <c r="O395" s="50" t="s">
        <v>45</v>
      </c>
      <c r="P395" s="64">
        <v>0.40196078431372551</v>
      </c>
    </row>
    <row r="396" spans="2:16" x14ac:dyDescent="0.2">
      <c r="B396" s="39">
        <v>45369</v>
      </c>
      <c r="C396" s="32" t="s">
        <v>1084</v>
      </c>
      <c r="D396" s="33" t="s">
        <v>1301</v>
      </c>
      <c r="E396" s="34" t="s">
        <v>34</v>
      </c>
      <c r="F396" s="41" t="s">
        <v>1497</v>
      </c>
      <c r="G396" s="40">
        <v>45372</v>
      </c>
      <c r="H396" s="42">
        <v>21341600</v>
      </c>
      <c r="I396" s="62"/>
      <c r="J396" s="63"/>
      <c r="K396" s="57"/>
      <c r="L396" s="51">
        <f t="shared" si="8"/>
        <v>21341600</v>
      </c>
      <c r="M396" s="40">
        <v>45457</v>
      </c>
      <c r="N396" s="53" t="s">
        <v>1712</v>
      </c>
      <c r="O396" s="50" t="s">
        <v>45</v>
      </c>
      <c r="P396" s="64">
        <v>0.47058823529411764</v>
      </c>
    </row>
    <row r="397" spans="2:16" x14ac:dyDescent="0.2">
      <c r="B397" s="39">
        <v>45369</v>
      </c>
      <c r="C397" s="32" t="s">
        <v>1085</v>
      </c>
      <c r="D397" s="33" t="s">
        <v>1302</v>
      </c>
      <c r="E397" s="34" t="s">
        <v>34</v>
      </c>
      <c r="F397" s="41" t="s">
        <v>1498</v>
      </c>
      <c r="G397" s="40">
        <v>45371</v>
      </c>
      <c r="H397" s="42">
        <v>30204750</v>
      </c>
      <c r="I397" s="62"/>
      <c r="J397" s="63"/>
      <c r="K397" s="57"/>
      <c r="L397" s="51">
        <f t="shared" ref="L397:L460" si="9">H397+J397-K397</f>
        <v>30204750</v>
      </c>
      <c r="M397" s="40">
        <v>45457</v>
      </c>
      <c r="N397" s="53" t="s">
        <v>1713</v>
      </c>
      <c r="O397" s="50" t="s">
        <v>45</v>
      </c>
      <c r="P397" s="64">
        <v>0.47674418604651164</v>
      </c>
    </row>
    <row r="398" spans="2:16" x14ac:dyDescent="0.2">
      <c r="B398" s="39">
        <v>45369</v>
      </c>
      <c r="C398" s="32" t="s">
        <v>1086</v>
      </c>
      <c r="D398" s="33" t="s">
        <v>1303</v>
      </c>
      <c r="E398" s="34" t="s">
        <v>34</v>
      </c>
      <c r="F398" s="41" t="s">
        <v>1499</v>
      </c>
      <c r="G398" s="40">
        <v>45371</v>
      </c>
      <c r="H398" s="42">
        <v>24600000</v>
      </c>
      <c r="I398" s="62"/>
      <c r="J398" s="63"/>
      <c r="K398" s="57"/>
      <c r="L398" s="51">
        <f t="shared" si="9"/>
        <v>24600000</v>
      </c>
      <c r="M398" s="40">
        <v>45462</v>
      </c>
      <c r="N398" s="53" t="s">
        <v>1714</v>
      </c>
      <c r="O398" s="50" t="s">
        <v>45</v>
      </c>
      <c r="P398" s="64">
        <v>0.45054945054945056</v>
      </c>
    </row>
    <row r="399" spans="2:16" x14ac:dyDescent="0.2">
      <c r="B399" s="39">
        <v>45369</v>
      </c>
      <c r="C399" s="32" t="s">
        <v>1087</v>
      </c>
      <c r="D399" s="33" t="s">
        <v>1304</v>
      </c>
      <c r="E399" s="34" t="s">
        <v>34</v>
      </c>
      <c r="F399" s="41" t="s">
        <v>664</v>
      </c>
      <c r="G399" s="40">
        <v>45373</v>
      </c>
      <c r="H399" s="42">
        <v>34000000</v>
      </c>
      <c r="I399" s="62"/>
      <c r="J399" s="63"/>
      <c r="K399" s="57"/>
      <c r="L399" s="51">
        <f t="shared" si="9"/>
        <v>34000000</v>
      </c>
      <c r="M399" s="40">
        <v>45473</v>
      </c>
      <c r="N399" s="53" t="s">
        <v>1715</v>
      </c>
      <c r="O399" s="50" t="s">
        <v>45</v>
      </c>
      <c r="P399" s="64">
        <v>0.39</v>
      </c>
    </row>
    <row r="400" spans="2:16" x14ac:dyDescent="0.2">
      <c r="B400" s="39">
        <v>45369</v>
      </c>
      <c r="C400" s="32" t="s">
        <v>1088</v>
      </c>
      <c r="D400" s="33" t="s">
        <v>1305</v>
      </c>
      <c r="E400" s="34" t="s">
        <v>34</v>
      </c>
      <c r="F400" s="41" t="s">
        <v>1500</v>
      </c>
      <c r="G400" s="40">
        <v>45373</v>
      </c>
      <c r="H400" s="42">
        <v>22890000</v>
      </c>
      <c r="I400" s="62"/>
      <c r="J400" s="63"/>
      <c r="K400" s="57"/>
      <c r="L400" s="51">
        <f t="shared" si="9"/>
        <v>22890000</v>
      </c>
      <c r="M400" s="40">
        <v>45473</v>
      </c>
      <c r="N400" s="53" t="s">
        <v>1716</v>
      </c>
      <c r="O400" s="50" t="s">
        <v>45</v>
      </c>
      <c r="P400" s="64">
        <v>0.39</v>
      </c>
    </row>
    <row r="401" spans="2:16" x14ac:dyDescent="0.2">
      <c r="B401" s="39">
        <v>45366</v>
      </c>
      <c r="C401" s="32" t="s">
        <v>1089</v>
      </c>
      <c r="D401" s="33" t="s">
        <v>1306</v>
      </c>
      <c r="E401" s="34" t="s">
        <v>519</v>
      </c>
      <c r="F401" s="41" t="s">
        <v>1501</v>
      </c>
      <c r="G401" s="40">
        <v>45370</v>
      </c>
      <c r="H401" s="42">
        <v>17661600</v>
      </c>
      <c r="I401" s="62"/>
      <c r="J401" s="63"/>
      <c r="K401" s="57"/>
      <c r="L401" s="51">
        <f t="shared" si="9"/>
        <v>17661600</v>
      </c>
      <c r="M401" s="40">
        <v>45473</v>
      </c>
      <c r="N401" s="53" t="s">
        <v>1717</v>
      </c>
      <c r="O401" s="50" t="s">
        <v>45</v>
      </c>
      <c r="P401" s="64">
        <v>0.40776699029126212</v>
      </c>
    </row>
    <row r="402" spans="2:16" x14ac:dyDescent="0.2">
      <c r="B402" s="39">
        <v>45366</v>
      </c>
      <c r="C402" s="32" t="s">
        <v>1090</v>
      </c>
      <c r="D402" s="33" t="s">
        <v>1307</v>
      </c>
      <c r="E402" s="34" t="s">
        <v>34</v>
      </c>
      <c r="F402" s="41" t="s">
        <v>1502</v>
      </c>
      <c r="G402" s="40">
        <v>45370</v>
      </c>
      <c r="H402" s="42">
        <v>12000000</v>
      </c>
      <c r="I402" s="62"/>
      <c r="J402" s="63"/>
      <c r="K402" s="57"/>
      <c r="L402" s="51">
        <f t="shared" si="9"/>
        <v>12000000</v>
      </c>
      <c r="M402" s="40">
        <v>45461</v>
      </c>
      <c r="N402" s="53" t="s">
        <v>1718</v>
      </c>
      <c r="O402" s="50" t="s">
        <v>45</v>
      </c>
      <c r="P402" s="64">
        <v>0.46153846153846156</v>
      </c>
    </row>
    <row r="403" spans="2:16" x14ac:dyDescent="0.2">
      <c r="B403" s="39">
        <v>45369</v>
      </c>
      <c r="C403" s="32" t="s">
        <v>1091</v>
      </c>
      <c r="D403" s="33" t="s">
        <v>1308</v>
      </c>
      <c r="E403" s="34" t="s">
        <v>34</v>
      </c>
      <c r="F403" s="41" t="s">
        <v>1503</v>
      </c>
      <c r="G403" s="40">
        <v>45371</v>
      </c>
      <c r="H403" s="42">
        <v>49000000</v>
      </c>
      <c r="I403" s="62"/>
      <c r="J403" s="63"/>
      <c r="K403" s="57"/>
      <c r="L403" s="51">
        <f t="shared" si="9"/>
        <v>49000000</v>
      </c>
      <c r="M403" s="40">
        <v>45473</v>
      </c>
      <c r="N403" s="53" t="s">
        <v>1719</v>
      </c>
      <c r="O403" s="50" t="s">
        <v>45</v>
      </c>
      <c r="P403" s="64">
        <v>0.40196078431372551</v>
      </c>
    </row>
    <row r="404" spans="2:16" x14ac:dyDescent="0.2">
      <c r="B404" s="39">
        <v>45369</v>
      </c>
      <c r="C404" s="32" t="s">
        <v>1092</v>
      </c>
      <c r="D404" s="33" t="s">
        <v>1309</v>
      </c>
      <c r="E404" s="34" t="s">
        <v>34</v>
      </c>
      <c r="F404" s="41" t="s">
        <v>1504</v>
      </c>
      <c r="G404" s="40">
        <v>45370</v>
      </c>
      <c r="H404" s="42">
        <v>23183333</v>
      </c>
      <c r="I404" s="62"/>
      <c r="J404" s="63"/>
      <c r="K404" s="57"/>
      <c r="L404" s="51">
        <f t="shared" si="9"/>
        <v>23183333</v>
      </c>
      <c r="M404" s="40">
        <v>45473</v>
      </c>
      <c r="N404" s="53" t="s">
        <v>1720</v>
      </c>
      <c r="O404" s="50" t="s">
        <v>45</v>
      </c>
      <c r="P404" s="64">
        <v>0.40776699029126212</v>
      </c>
    </row>
    <row r="405" spans="2:16" x14ac:dyDescent="0.2">
      <c r="B405" s="39">
        <v>45369</v>
      </c>
      <c r="C405" s="32" t="s">
        <v>1093</v>
      </c>
      <c r="D405" s="33" t="s">
        <v>1310</v>
      </c>
      <c r="E405" s="34" t="s">
        <v>34</v>
      </c>
      <c r="F405" s="41" t="s">
        <v>1505</v>
      </c>
      <c r="G405" s="40">
        <v>45370</v>
      </c>
      <c r="H405" s="42">
        <v>23183333</v>
      </c>
      <c r="I405" s="62"/>
      <c r="J405" s="63"/>
      <c r="K405" s="57"/>
      <c r="L405" s="51">
        <f t="shared" si="9"/>
        <v>23183333</v>
      </c>
      <c r="M405" s="40">
        <v>45473</v>
      </c>
      <c r="N405" s="53" t="s">
        <v>1721</v>
      </c>
      <c r="O405" s="50" t="s">
        <v>45</v>
      </c>
      <c r="P405" s="64">
        <v>0.40776699029126212</v>
      </c>
    </row>
    <row r="406" spans="2:16" x14ac:dyDescent="0.2">
      <c r="B406" s="39">
        <v>45369</v>
      </c>
      <c r="C406" s="32" t="s">
        <v>1094</v>
      </c>
      <c r="D406" s="33" t="s">
        <v>1311</v>
      </c>
      <c r="E406" s="34" t="s">
        <v>34</v>
      </c>
      <c r="F406" s="41" t="s">
        <v>1506</v>
      </c>
      <c r="G406" s="40">
        <v>45371</v>
      </c>
      <c r="H406" s="42">
        <v>50000000</v>
      </c>
      <c r="I406" s="62"/>
      <c r="J406" s="63"/>
      <c r="K406" s="57"/>
      <c r="L406" s="51">
        <f t="shared" si="9"/>
        <v>50000000</v>
      </c>
      <c r="M406" s="40">
        <v>45473</v>
      </c>
      <c r="N406" s="53" t="s">
        <v>1722</v>
      </c>
      <c r="O406" s="50" t="s">
        <v>45</v>
      </c>
      <c r="P406" s="64">
        <v>0.40196078431372551</v>
      </c>
    </row>
    <row r="407" spans="2:16" x14ac:dyDescent="0.2">
      <c r="B407" s="39">
        <v>45369</v>
      </c>
      <c r="C407" s="32" t="s">
        <v>1095</v>
      </c>
      <c r="D407" s="33" t="s">
        <v>1312</v>
      </c>
      <c r="E407" s="34" t="s">
        <v>34</v>
      </c>
      <c r="F407" s="41" t="s">
        <v>1507</v>
      </c>
      <c r="G407" s="40">
        <v>45371</v>
      </c>
      <c r="H407" s="42">
        <v>48000000</v>
      </c>
      <c r="I407" s="62"/>
      <c r="J407" s="63"/>
      <c r="K407" s="57"/>
      <c r="L407" s="51">
        <f t="shared" si="9"/>
        <v>48000000</v>
      </c>
      <c r="M407" s="40">
        <v>45473</v>
      </c>
      <c r="N407" s="53" t="s">
        <v>1723</v>
      </c>
      <c r="O407" s="50" t="s">
        <v>45</v>
      </c>
      <c r="P407" s="64">
        <v>0.40196078431372551</v>
      </c>
    </row>
    <row r="408" spans="2:16" x14ac:dyDescent="0.2">
      <c r="B408" s="39">
        <v>45366</v>
      </c>
      <c r="C408" s="32" t="s">
        <v>1096</v>
      </c>
      <c r="D408" s="33" t="s">
        <v>1313</v>
      </c>
      <c r="E408" s="34" t="s">
        <v>34</v>
      </c>
      <c r="F408" s="41" t="s">
        <v>1508</v>
      </c>
      <c r="G408" s="40">
        <v>45371</v>
      </c>
      <c r="H408" s="42">
        <v>22513333</v>
      </c>
      <c r="I408" s="62"/>
      <c r="J408" s="63"/>
      <c r="K408" s="57"/>
      <c r="L408" s="51">
        <f t="shared" si="9"/>
        <v>22513333</v>
      </c>
      <c r="M408" s="40">
        <v>45473</v>
      </c>
      <c r="N408" s="53" t="s">
        <v>1724</v>
      </c>
      <c r="O408" s="50" t="s">
        <v>45</v>
      </c>
      <c r="P408" s="64">
        <v>0.40196078431372551</v>
      </c>
    </row>
    <row r="409" spans="2:16" x14ac:dyDescent="0.2">
      <c r="B409" s="39">
        <v>45366</v>
      </c>
      <c r="C409" s="32" t="s">
        <v>1097</v>
      </c>
      <c r="D409" s="33" t="s">
        <v>1314</v>
      </c>
      <c r="E409" s="34" t="s">
        <v>34</v>
      </c>
      <c r="F409" s="41" t="s">
        <v>1509</v>
      </c>
      <c r="G409" s="40">
        <v>45369</v>
      </c>
      <c r="H409" s="42">
        <v>36666667</v>
      </c>
      <c r="I409" s="62"/>
      <c r="J409" s="63"/>
      <c r="K409" s="57"/>
      <c r="L409" s="51">
        <f t="shared" si="9"/>
        <v>36666667</v>
      </c>
      <c r="M409" s="40">
        <v>45473</v>
      </c>
      <c r="N409" s="53" t="s">
        <v>1725</v>
      </c>
      <c r="O409" s="50" t="s">
        <v>45</v>
      </c>
      <c r="P409" s="64">
        <v>0.41346153846153844</v>
      </c>
    </row>
    <row r="410" spans="2:16" x14ac:dyDescent="0.2">
      <c r="B410" s="39">
        <v>45369</v>
      </c>
      <c r="C410" s="32" t="s">
        <v>1098</v>
      </c>
      <c r="D410" s="33" t="s">
        <v>1315</v>
      </c>
      <c r="E410" s="34" t="s">
        <v>519</v>
      </c>
      <c r="F410" s="41" t="s">
        <v>1510</v>
      </c>
      <c r="G410" s="40">
        <v>45371</v>
      </c>
      <c r="H410" s="42">
        <v>17120000</v>
      </c>
      <c r="I410" s="62"/>
      <c r="J410" s="63"/>
      <c r="K410" s="57"/>
      <c r="L410" s="51">
        <f t="shared" si="9"/>
        <v>17120000</v>
      </c>
      <c r="M410" s="40">
        <v>45473</v>
      </c>
      <c r="N410" s="53" t="s">
        <v>1726</v>
      </c>
      <c r="O410" s="50" t="s">
        <v>45</v>
      </c>
      <c r="P410" s="64">
        <v>0.40196078431372551</v>
      </c>
    </row>
    <row r="411" spans="2:16" x14ac:dyDescent="0.2">
      <c r="B411" s="39">
        <v>45369</v>
      </c>
      <c r="C411" s="32" t="s">
        <v>1099</v>
      </c>
      <c r="D411" s="33" t="s">
        <v>1316</v>
      </c>
      <c r="E411" s="34" t="s">
        <v>34</v>
      </c>
      <c r="F411" s="41" t="s">
        <v>1511</v>
      </c>
      <c r="G411" s="40">
        <v>45371</v>
      </c>
      <c r="H411" s="42">
        <v>61216333</v>
      </c>
      <c r="I411" s="62"/>
      <c r="J411" s="63"/>
      <c r="K411" s="57"/>
      <c r="L411" s="51">
        <f t="shared" si="9"/>
        <v>61216333</v>
      </c>
      <c r="M411" s="40">
        <v>45473</v>
      </c>
      <c r="N411" s="46" t="s">
        <v>1727</v>
      </c>
      <c r="O411" s="50" t="s">
        <v>45</v>
      </c>
      <c r="P411" s="64">
        <v>0.40196078431372551</v>
      </c>
    </row>
    <row r="412" spans="2:16" x14ac:dyDescent="0.2">
      <c r="B412" s="39">
        <v>45369</v>
      </c>
      <c r="C412" s="32" t="s">
        <v>1100</v>
      </c>
      <c r="D412" s="33" t="s">
        <v>1317</v>
      </c>
      <c r="E412" s="34" t="s">
        <v>34</v>
      </c>
      <c r="F412" s="41" t="s">
        <v>1512</v>
      </c>
      <c r="G412" s="40">
        <v>45372</v>
      </c>
      <c r="H412" s="42">
        <v>21630000</v>
      </c>
      <c r="I412" s="62"/>
      <c r="J412" s="63"/>
      <c r="K412" s="57"/>
      <c r="L412" s="51">
        <f t="shared" si="9"/>
        <v>21630000</v>
      </c>
      <c r="M412" s="40">
        <v>45473</v>
      </c>
      <c r="N412" s="46" t="s">
        <v>1728</v>
      </c>
      <c r="O412" s="50" t="s">
        <v>45</v>
      </c>
      <c r="P412" s="64">
        <v>0.39603960396039606</v>
      </c>
    </row>
    <row r="413" spans="2:16" x14ac:dyDescent="0.2">
      <c r="B413" s="39">
        <v>45369</v>
      </c>
      <c r="C413" s="32" t="s">
        <v>1101</v>
      </c>
      <c r="D413" s="33" t="s">
        <v>1318</v>
      </c>
      <c r="E413" s="34" t="s">
        <v>34</v>
      </c>
      <c r="F413" s="41" t="s">
        <v>1513</v>
      </c>
      <c r="G413" s="40">
        <v>45372</v>
      </c>
      <c r="H413" s="42">
        <v>30800000</v>
      </c>
      <c r="I413" s="62"/>
      <c r="J413" s="63"/>
      <c r="K413" s="57"/>
      <c r="L413" s="51">
        <f t="shared" si="9"/>
        <v>30800000</v>
      </c>
      <c r="M413" s="40">
        <v>45473</v>
      </c>
      <c r="N413" s="46" t="s">
        <v>1729</v>
      </c>
      <c r="O413" s="50" t="s">
        <v>45</v>
      </c>
      <c r="P413" s="64">
        <v>0.39603960396039606</v>
      </c>
    </row>
    <row r="414" spans="2:16" x14ac:dyDescent="0.2">
      <c r="B414" s="39">
        <v>45370</v>
      </c>
      <c r="C414" s="32" t="s">
        <v>1102</v>
      </c>
      <c r="D414" s="33" t="s">
        <v>1319</v>
      </c>
      <c r="E414" s="34" t="s">
        <v>519</v>
      </c>
      <c r="F414" s="41" t="s">
        <v>1514</v>
      </c>
      <c r="G414" s="40">
        <v>45372</v>
      </c>
      <c r="H414" s="42">
        <v>11200000</v>
      </c>
      <c r="I414" s="62"/>
      <c r="J414" s="63"/>
      <c r="K414" s="57"/>
      <c r="L414" s="51">
        <f t="shared" si="9"/>
        <v>11200000</v>
      </c>
      <c r="M414" s="40">
        <v>45473</v>
      </c>
      <c r="N414" s="53" t="s">
        <v>1730</v>
      </c>
      <c r="O414" s="50" t="s">
        <v>45</v>
      </c>
      <c r="P414" s="64">
        <v>0.39603960396039606</v>
      </c>
    </row>
    <row r="415" spans="2:16" x14ac:dyDescent="0.2">
      <c r="B415" s="39">
        <v>45371</v>
      </c>
      <c r="C415" s="32" t="s">
        <v>1103</v>
      </c>
      <c r="D415" s="33" t="s">
        <v>1320</v>
      </c>
      <c r="E415" s="34" t="s">
        <v>34</v>
      </c>
      <c r="F415" s="41" t="s">
        <v>1515</v>
      </c>
      <c r="G415" s="40">
        <v>45373</v>
      </c>
      <c r="H415" s="42">
        <v>32136000</v>
      </c>
      <c r="I415" s="62"/>
      <c r="J415" s="63"/>
      <c r="K415" s="57"/>
      <c r="L415" s="51">
        <f t="shared" si="9"/>
        <v>32136000</v>
      </c>
      <c r="M415" s="40">
        <v>45473</v>
      </c>
      <c r="N415" s="53" t="s">
        <v>1731</v>
      </c>
      <c r="O415" s="50" t="s">
        <v>45</v>
      </c>
      <c r="P415" s="64">
        <v>0.39</v>
      </c>
    </row>
    <row r="416" spans="2:16" x14ac:dyDescent="0.2">
      <c r="B416" s="39">
        <v>45371</v>
      </c>
      <c r="C416" s="32" t="s">
        <v>1104</v>
      </c>
      <c r="D416" s="33" t="s">
        <v>1321</v>
      </c>
      <c r="E416" s="34" t="s">
        <v>34</v>
      </c>
      <c r="F416" s="41" t="s">
        <v>1516</v>
      </c>
      <c r="G416" s="40">
        <v>45377</v>
      </c>
      <c r="H416" s="42">
        <v>27037500</v>
      </c>
      <c r="I416" s="62"/>
      <c r="J416" s="63"/>
      <c r="K416" s="42"/>
      <c r="L416" s="51">
        <f t="shared" si="9"/>
        <v>27037500</v>
      </c>
      <c r="M416" s="40">
        <v>45473</v>
      </c>
      <c r="N416" s="53" t="s">
        <v>1732</v>
      </c>
      <c r="O416" s="50" t="s">
        <v>45</v>
      </c>
      <c r="P416" s="64">
        <v>0.36458333333333331</v>
      </c>
    </row>
    <row r="417" spans="2:16" x14ac:dyDescent="0.2">
      <c r="B417" s="39">
        <v>45369</v>
      </c>
      <c r="C417" s="32" t="s">
        <v>1105</v>
      </c>
      <c r="D417" s="33" t="s">
        <v>1322</v>
      </c>
      <c r="E417" s="34" t="s">
        <v>34</v>
      </c>
      <c r="F417" s="41" t="s">
        <v>1517</v>
      </c>
      <c r="G417" s="40">
        <v>45373</v>
      </c>
      <c r="H417" s="42">
        <v>26522500</v>
      </c>
      <c r="I417" s="62"/>
      <c r="J417" s="63"/>
      <c r="K417" s="57"/>
      <c r="L417" s="51">
        <f t="shared" si="9"/>
        <v>26522500</v>
      </c>
      <c r="M417" s="40">
        <v>45473</v>
      </c>
      <c r="N417" s="46" t="s">
        <v>1733</v>
      </c>
      <c r="O417" s="50" t="s">
        <v>45</v>
      </c>
      <c r="P417" s="64">
        <v>0.39</v>
      </c>
    </row>
    <row r="418" spans="2:16" x14ac:dyDescent="0.2">
      <c r="B418" s="39">
        <v>45370</v>
      </c>
      <c r="C418" s="32" t="s">
        <v>1106</v>
      </c>
      <c r="D418" s="33" t="s">
        <v>1323</v>
      </c>
      <c r="E418" s="34" t="s">
        <v>34</v>
      </c>
      <c r="F418" s="41" t="s">
        <v>1518</v>
      </c>
      <c r="G418" s="40">
        <v>45372</v>
      </c>
      <c r="H418" s="42">
        <v>31442600</v>
      </c>
      <c r="I418" s="62"/>
      <c r="J418" s="63"/>
      <c r="K418" s="57"/>
      <c r="L418" s="51">
        <f t="shared" si="9"/>
        <v>31442600</v>
      </c>
      <c r="M418" s="40">
        <v>45473</v>
      </c>
      <c r="N418" s="53" t="s">
        <v>1734</v>
      </c>
      <c r="O418" s="50" t="s">
        <v>45</v>
      </c>
      <c r="P418" s="64">
        <v>0.39603960396039606</v>
      </c>
    </row>
    <row r="419" spans="2:16" x14ac:dyDescent="0.2">
      <c r="B419" s="39">
        <v>45370</v>
      </c>
      <c r="C419" s="32" t="s">
        <v>1107</v>
      </c>
      <c r="D419" s="33" t="s">
        <v>1324</v>
      </c>
      <c r="E419" s="34" t="s">
        <v>34</v>
      </c>
      <c r="F419" s="41" t="s">
        <v>1519</v>
      </c>
      <c r="G419" s="40">
        <v>45371</v>
      </c>
      <c r="H419" s="42">
        <v>36800000</v>
      </c>
      <c r="I419" s="62"/>
      <c r="J419" s="63"/>
      <c r="K419" s="57"/>
      <c r="L419" s="51">
        <f t="shared" si="9"/>
        <v>36800000</v>
      </c>
      <c r="M419" s="40">
        <v>45473</v>
      </c>
      <c r="N419" s="46" t="s">
        <v>1735</v>
      </c>
      <c r="O419" s="50" t="s">
        <v>45</v>
      </c>
      <c r="P419" s="64">
        <v>0.40196078431372551</v>
      </c>
    </row>
    <row r="420" spans="2:16" x14ac:dyDescent="0.2">
      <c r="B420" s="39">
        <v>45370</v>
      </c>
      <c r="C420" s="32" t="s">
        <v>1108</v>
      </c>
      <c r="D420" s="33" t="s">
        <v>1325</v>
      </c>
      <c r="E420" s="34" t="s">
        <v>34</v>
      </c>
      <c r="F420" s="41" t="s">
        <v>1520</v>
      </c>
      <c r="G420" s="40">
        <v>45371</v>
      </c>
      <c r="H420" s="42">
        <v>21200000</v>
      </c>
      <c r="I420" s="62"/>
      <c r="J420" s="63"/>
      <c r="K420" s="57"/>
      <c r="L420" s="51">
        <f t="shared" si="9"/>
        <v>21200000</v>
      </c>
      <c r="M420" s="40">
        <v>45473</v>
      </c>
      <c r="N420" s="46" t="s">
        <v>1736</v>
      </c>
      <c r="O420" s="50" t="s">
        <v>45</v>
      </c>
      <c r="P420" s="64">
        <v>0.40196078431372551</v>
      </c>
    </row>
    <row r="421" spans="2:16" x14ac:dyDescent="0.2">
      <c r="B421" s="39">
        <v>45369</v>
      </c>
      <c r="C421" s="32" t="s">
        <v>1109</v>
      </c>
      <c r="D421" s="33" t="s">
        <v>1326</v>
      </c>
      <c r="E421" s="34" t="s">
        <v>34</v>
      </c>
      <c r="F421" s="41" t="s">
        <v>1521</v>
      </c>
      <c r="G421" s="40">
        <v>45371</v>
      </c>
      <c r="H421" s="42">
        <v>28980000</v>
      </c>
      <c r="I421" s="62"/>
      <c r="J421" s="63"/>
      <c r="K421" s="57"/>
      <c r="L421" s="51">
        <f t="shared" si="9"/>
        <v>28980000</v>
      </c>
      <c r="M421" s="40">
        <v>45473</v>
      </c>
      <c r="N421" s="46" t="s">
        <v>1737</v>
      </c>
      <c r="O421" s="50" t="s">
        <v>45</v>
      </c>
      <c r="P421" s="64">
        <v>0.40196078431372551</v>
      </c>
    </row>
    <row r="422" spans="2:16" x14ac:dyDescent="0.2">
      <c r="B422" s="39">
        <v>45369</v>
      </c>
      <c r="C422" s="32" t="s">
        <v>1110</v>
      </c>
      <c r="D422" s="33" t="s">
        <v>1327</v>
      </c>
      <c r="E422" s="34" t="s">
        <v>34</v>
      </c>
      <c r="F422" s="41" t="s">
        <v>1522</v>
      </c>
      <c r="G422" s="40">
        <v>45371</v>
      </c>
      <c r="H422" s="42">
        <v>24500000</v>
      </c>
      <c r="I422" s="62"/>
      <c r="J422" s="63"/>
      <c r="K422" s="57"/>
      <c r="L422" s="51">
        <f t="shared" si="9"/>
        <v>24500000</v>
      </c>
      <c r="M422" s="40">
        <v>45473</v>
      </c>
      <c r="N422" s="46" t="s">
        <v>1738</v>
      </c>
      <c r="O422" s="50" t="s">
        <v>45</v>
      </c>
      <c r="P422" s="64">
        <v>0.40196078431372551</v>
      </c>
    </row>
    <row r="423" spans="2:16" x14ac:dyDescent="0.2">
      <c r="B423" s="39">
        <v>45369</v>
      </c>
      <c r="C423" s="32" t="s">
        <v>1111</v>
      </c>
      <c r="D423" s="33" t="s">
        <v>1328</v>
      </c>
      <c r="E423" s="34" t="s">
        <v>34</v>
      </c>
      <c r="F423" s="41" t="s">
        <v>1523</v>
      </c>
      <c r="G423" s="40">
        <v>45371</v>
      </c>
      <c r="H423" s="42">
        <v>29849400</v>
      </c>
      <c r="I423" s="62"/>
      <c r="J423" s="63"/>
      <c r="K423" s="57"/>
      <c r="L423" s="51">
        <f t="shared" si="9"/>
        <v>29849400</v>
      </c>
      <c r="M423" s="40">
        <v>45473</v>
      </c>
      <c r="N423" s="46" t="s">
        <v>1739</v>
      </c>
      <c r="O423" s="50" t="s">
        <v>45</v>
      </c>
      <c r="P423" s="64">
        <v>0.40196078431372551</v>
      </c>
    </row>
    <row r="424" spans="2:16" x14ac:dyDescent="0.2">
      <c r="B424" s="39">
        <v>45369</v>
      </c>
      <c r="C424" s="32" t="s">
        <v>1112</v>
      </c>
      <c r="D424" s="33" t="s">
        <v>1329</v>
      </c>
      <c r="E424" s="34" t="s">
        <v>34</v>
      </c>
      <c r="F424" s="41" t="s">
        <v>1487</v>
      </c>
      <c r="G424" s="40">
        <v>45371</v>
      </c>
      <c r="H424" s="42">
        <v>37348868</v>
      </c>
      <c r="I424" s="62"/>
      <c r="J424" s="63"/>
      <c r="K424" s="57"/>
      <c r="L424" s="51">
        <f t="shared" si="9"/>
        <v>37348868</v>
      </c>
      <c r="M424" s="40">
        <v>45473</v>
      </c>
      <c r="N424" s="46" t="s">
        <v>1740</v>
      </c>
      <c r="O424" s="50" t="s">
        <v>45</v>
      </c>
      <c r="P424" s="64">
        <v>0.40196078431372551</v>
      </c>
    </row>
    <row r="425" spans="2:16" x14ac:dyDescent="0.2">
      <c r="B425" s="39">
        <v>45370</v>
      </c>
      <c r="C425" s="32" t="s">
        <v>1113</v>
      </c>
      <c r="D425" s="33" t="s">
        <v>1330</v>
      </c>
      <c r="E425" s="34" t="s">
        <v>34</v>
      </c>
      <c r="F425" s="41" t="s">
        <v>1524</v>
      </c>
      <c r="G425" s="40">
        <v>45372</v>
      </c>
      <c r="H425" s="42">
        <v>46280000</v>
      </c>
      <c r="I425" s="62"/>
      <c r="J425" s="63"/>
      <c r="K425" s="57"/>
      <c r="L425" s="51">
        <f t="shared" si="9"/>
        <v>46280000</v>
      </c>
      <c r="M425" s="40">
        <v>45473</v>
      </c>
      <c r="N425" s="53" t="s">
        <v>1741</v>
      </c>
      <c r="O425" s="50" t="s">
        <v>45</v>
      </c>
      <c r="P425" s="64">
        <v>0.39603960396039606</v>
      </c>
    </row>
    <row r="426" spans="2:16" x14ac:dyDescent="0.2">
      <c r="B426" s="39">
        <v>45371</v>
      </c>
      <c r="C426" s="32" t="s">
        <v>1114</v>
      </c>
      <c r="D426" s="33" t="s">
        <v>1331</v>
      </c>
      <c r="E426" s="34" t="s">
        <v>34</v>
      </c>
      <c r="F426" s="41" t="s">
        <v>1525</v>
      </c>
      <c r="G426" s="40">
        <v>45373</v>
      </c>
      <c r="H426" s="42">
        <v>58000000</v>
      </c>
      <c r="I426" s="62"/>
      <c r="J426" s="63"/>
      <c r="K426" s="42"/>
      <c r="L426" s="51">
        <f t="shared" si="9"/>
        <v>58000000</v>
      </c>
      <c r="M426" s="40">
        <v>45473</v>
      </c>
      <c r="N426" s="53" t="s">
        <v>1742</v>
      </c>
      <c r="O426" s="50" t="s">
        <v>45</v>
      </c>
      <c r="P426" s="64">
        <v>0.39</v>
      </c>
    </row>
    <row r="427" spans="2:16" x14ac:dyDescent="0.2">
      <c r="B427" s="39">
        <v>45370</v>
      </c>
      <c r="C427" s="32" t="s">
        <v>1115</v>
      </c>
      <c r="D427" s="33" t="s">
        <v>1332</v>
      </c>
      <c r="E427" s="34" t="s">
        <v>34</v>
      </c>
      <c r="F427" s="41" t="s">
        <v>1526</v>
      </c>
      <c r="G427" s="40">
        <v>45377</v>
      </c>
      <c r="H427" s="42">
        <v>18550000</v>
      </c>
      <c r="I427" s="62"/>
      <c r="J427" s="63"/>
      <c r="K427" s="57"/>
      <c r="L427" s="51">
        <f t="shared" si="9"/>
        <v>18550000</v>
      </c>
      <c r="M427" s="40">
        <v>45473</v>
      </c>
      <c r="N427" s="53" t="s">
        <v>1743</v>
      </c>
      <c r="O427" s="50" t="s">
        <v>45</v>
      </c>
      <c r="P427" s="64">
        <v>0.36458333333333331</v>
      </c>
    </row>
    <row r="428" spans="2:16" x14ac:dyDescent="0.2">
      <c r="B428" s="39">
        <v>45370</v>
      </c>
      <c r="C428" s="32" t="s">
        <v>1116</v>
      </c>
      <c r="D428" s="33" t="s">
        <v>1333</v>
      </c>
      <c r="E428" s="34" t="s">
        <v>34</v>
      </c>
      <c r="F428" s="41" t="s">
        <v>1527</v>
      </c>
      <c r="G428" s="40">
        <v>45372</v>
      </c>
      <c r="H428" s="42">
        <v>25500000</v>
      </c>
      <c r="I428" s="62"/>
      <c r="J428" s="63"/>
      <c r="K428" s="57"/>
      <c r="L428" s="51">
        <f t="shared" si="9"/>
        <v>25500000</v>
      </c>
      <c r="M428" s="40">
        <v>45463</v>
      </c>
      <c r="N428" s="53" t="s">
        <v>1744</v>
      </c>
      <c r="O428" s="50" t="s">
        <v>45</v>
      </c>
      <c r="P428" s="64">
        <v>0.43956043956043955</v>
      </c>
    </row>
    <row r="429" spans="2:16" x14ac:dyDescent="0.2">
      <c r="B429" s="39">
        <v>45370</v>
      </c>
      <c r="C429" s="32" t="s">
        <v>1117</v>
      </c>
      <c r="D429" s="33" t="s">
        <v>1334</v>
      </c>
      <c r="E429" s="34" t="s">
        <v>34</v>
      </c>
      <c r="F429" s="41" t="s">
        <v>1528</v>
      </c>
      <c r="G429" s="40">
        <v>45371</v>
      </c>
      <c r="H429" s="42">
        <v>18000000</v>
      </c>
      <c r="I429" s="62"/>
      <c r="J429" s="63"/>
      <c r="K429" s="57"/>
      <c r="L429" s="51">
        <f t="shared" si="9"/>
        <v>18000000</v>
      </c>
      <c r="M429" s="40">
        <v>45431</v>
      </c>
      <c r="N429" s="53" t="s">
        <v>1745</v>
      </c>
      <c r="O429" s="50" t="s">
        <v>45</v>
      </c>
      <c r="P429" s="64">
        <v>0.68333333333333335</v>
      </c>
    </row>
    <row r="430" spans="2:16" x14ac:dyDescent="0.2">
      <c r="B430" s="39">
        <v>45370</v>
      </c>
      <c r="C430" s="32" t="s">
        <v>1118</v>
      </c>
      <c r="D430" s="33" t="s">
        <v>1335</v>
      </c>
      <c r="E430" s="34" t="s">
        <v>34</v>
      </c>
      <c r="F430" s="41" t="s">
        <v>1529</v>
      </c>
      <c r="G430" s="40">
        <v>45372</v>
      </c>
      <c r="H430" s="42">
        <v>27419333</v>
      </c>
      <c r="I430" s="62"/>
      <c r="J430" s="63"/>
      <c r="K430" s="42"/>
      <c r="L430" s="51">
        <f t="shared" si="9"/>
        <v>27419333</v>
      </c>
      <c r="M430" s="40">
        <v>45394</v>
      </c>
      <c r="N430" s="53" t="s">
        <v>1746</v>
      </c>
      <c r="O430" s="50" t="s">
        <v>45</v>
      </c>
      <c r="P430" s="64">
        <v>1.8181818181818181</v>
      </c>
    </row>
    <row r="431" spans="2:16" x14ac:dyDescent="0.2">
      <c r="B431" s="39">
        <v>45370</v>
      </c>
      <c r="C431" s="32" t="s">
        <v>1119</v>
      </c>
      <c r="D431" s="33" t="s">
        <v>1336</v>
      </c>
      <c r="E431" s="34" t="s">
        <v>34</v>
      </c>
      <c r="F431" s="41" t="s">
        <v>1530</v>
      </c>
      <c r="G431" s="40">
        <v>45378</v>
      </c>
      <c r="H431" s="42">
        <v>24974240</v>
      </c>
      <c r="I431" s="62"/>
      <c r="J431" s="63"/>
      <c r="K431" s="57"/>
      <c r="L431" s="51">
        <f t="shared" si="9"/>
        <v>24974240</v>
      </c>
      <c r="M431" s="40">
        <v>45473</v>
      </c>
      <c r="N431" s="53" t="s">
        <v>1747</v>
      </c>
      <c r="O431" s="50" t="s">
        <v>45</v>
      </c>
      <c r="P431" s="64">
        <v>0.35789473684210527</v>
      </c>
    </row>
    <row r="432" spans="2:16" x14ac:dyDescent="0.2">
      <c r="B432" s="39">
        <v>45370</v>
      </c>
      <c r="C432" s="32" t="s">
        <v>1120</v>
      </c>
      <c r="D432" s="33" t="s">
        <v>1337</v>
      </c>
      <c r="E432" s="34" t="s">
        <v>34</v>
      </c>
      <c r="F432" s="41" t="s">
        <v>1531</v>
      </c>
      <c r="G432" s="40">
        <v>45373</v>
      </c>
      <c r="H432" s="42">
        <v>50190000</v>
      </c>
      <c r="I432" s="62"/>
      <c r="J432" s="63"/>
      <c r="K432" s="57"/>
      <c r="L432" s="51">
        <f t="shared" si="9"/>
        <v>50190000</v>
      </c>
      <c r="M432" s="40">
        <v>45473</v>
      </c>
      <c r="N432" s="53" t="s">
        <v>1748</v>
      </c>
      <c r="O432" s="50" t="s">
        <v>45</v>
      </c>
      <c r="P432" s="64">
        <v>0.39</v>
      </c>
    </row>
    <row r="433" spans="2:16" x14ac:dyDescent="0.2">
      <c r="B433" s="39">
        <v>45370</v>
      </c>
      <c r="C433" s="32" t="s">
        <v>1121</v>
      </c>
      <c r="D433" s="33" t="s">
        <v>1338</v>
      </c>
      <c r="E433" s="34" t="s">
        <v>34</v>
      </c>
      <c r="F433" s="41" t="s">
        <v>1532</v>
      </c>
      <c r="G433" s="40">
        <v>45372</v>
      </c>
      <c r="H433" s="42">
        <v>27419333</v>
      </c>
      <c r="I433" s="62"/>
      <c r="J433" s="63"/>
      <c r="K433" s="57"/>
      <c r="L433" s="51">
        <f t="shared" si="9"/>
        <v>27419333</v>
      </c>
      <c r="M433" s="40">
        <v>45473</v>
      </c>
      <c r="N433" s="53" t="s">
        <v>1749</v>
      </c>
      <c r="O433" s="50" t="s">
        <v>45</v>
      </c>
      <c r="P433" s="64">
        <v>0.39603960396039606</v>
      </c>
    </row>
    <row r="434" spans="2:16" x14ac:dyDescent="0.2">
      <c r="B434" s="39">
        <v>45370</v>
      </c>
      <c r="C434" s="32" t="s">
        <v>1122</v>
      </c>
      <c r="D434" s="33" t="s">
        <v>1339</v>
      </c>
      <c r="E434" s="34" t="s">
        <v>34</v>
      </c>
      <c r="F434" s="41" t="s">
        <v>1533</v>
      </c>
      <c r="G434" s="40">
        <v>45373</v>
      </c>
      <c r="H434" s="42">
        <v>33990000</v>
      </c>
      <c r="I434" s="62"/>
      <c r="J434" s="63"/>
      <c r="K434" s="57"/>
      <c r="L434" s="51">
        <f t="shared" si="9"/>
        <v>33990000</v>
      </c>
      <c r="M434" s="40">
        <v>45473</v>
      </c>
      <c r="N434" s="53" t="s">
        <v>1750</v>
      </c>
      <c r="O434" s="50" t="s">
        <v>45</v>
      </c>
      <c r="P434" s="64">
        <v>0.39</v>
      </c>
    </row>
    <row r="435" spans="2:16" x14ac:dyDescent="0.2">
      <c r="B435" s="39">
        <v>45370</v>
      </c>
      <c r="C435" s="32" t="s">
        <v>1123</v>
      </c>
      <c r="D435" s="33" t="s">
        <v>1340</v>
      </c>
      <c r="E435" s="34" t="s">
        <v>34</v>
      </c>
      <c r="F435" s="41" t="s">
        <v>1534</v>
      </c>
      <c r="G435" s="40">
        <v>45373</v>
      </c>
      <c r="H435" s="42">
        <v>33000000</v>
      </c>
      <c r="I435" s="62"/>
      <c r="J435" s="63"/>
      <c r="K435" s="57"/>
      <c r="L435" s="51">
        <f t="shared" si="9"/>
        <v>33000000</v>
      </c>
      <c r="M435" s="40">
        <v>45473</v>
      </c>
      <c r="N435" s="53" t="s">
        <v>1751</v>
      </c>
      <c r="O435" s="50" t="s">
        <v>45</v>
      </c>
      <c r="P435" s="64">
        <v>0.39</v>
      </c>
    </row>
    <row r="436" spans="2:16" x14ac:dyDescent="0.2">
      <c r="B436" s="39">
        <v>45371</v>
      </c>
      <c r="C436" s="32" t="s">
        <v>1124</v>
      </c>
      <c r="D436" s="33" t="s">
        <v>1341</v>
      </c>
      <c r="E436" s="34" t="s">
        <v>34</v>
      </c>
      <c r="F436" s="41" t="s">
        <v>1535</v>
      </c>
      <c r="G436" s="40">
        <v>45372</v>
      </c>
      <c r="H436" s="42">
        <v>31666666</v>
      </c>
      <c r="I436" s="62"/>
      <c r="J436" s="63"/>
      <c r="K436" s="57"/>
      <c r="L436" s="51">
        <f t="shared" si="9"/>
        <v>31666666</v>
      </c>
      <c r="M436" s="40">
        <v>45473</v>
      </c>
      <c r="N436" s="53" t="s">
        <v>1752</v>
      </c>
      <c r="O436" s="50" t="s">
        <v>45</v>
      </c>
      <c r="P436" s="64">
        <v>0.39603960396039606</v>
      </c>
    </row>
    <row r="437" spans="2:16" x14ac:dyDescent="0.2">
      <c r="B437" s="39">
        <v>45371</v>
      </c>
      <c r="C437" s="32" t="s">
        <v>1125</v>
      </c>
      <c r="D437" s="33" t="s">
        <v>1342</v>
      </c>
      <c r="E437" s="34" t="s">
        <v>519</v>
      </c>
      <c r="F437" s="41" t="s">
        <v>1536</v>
      </c>
      <c r="G437" s="40">
        <v>45373</v>
      </c>
      <c r="H437" s="42">
        <v>11000000</v>
      </c>
      <c r="I437" s="62"/>
      <c r="J437" s="63"/>
      <c r="K437" s="57"/>
      <c r="L437" s="51">
        <f t="shared" si="9"/>
        <v>11000000</v>
      </c>
      <c r="M437" s="40">
        <v>45473</v>
      </c>
      <c r="N437" s="53" t="s">
        <v>1753</v>
      </c>
      <c r="O437" s="50" t="s">
        <v>45</v>
      </c>
      <c r="P437" s="64">
        <v>0.39</v>
      </c>
    </row>
    <row r="438" spans="2:16" x14ac:dyDescent="0.2">
      <c r="B438" s="39">
        <v>45370</v>
      </c>
      <c r="C438" s="32" t="s">
        <v>1126</v>
      </c>
      <c r="D438" s="33" t="s">
        <v>1343</v>
      </c>
      <c r="E438" s="34" t="s">
        <v>519</v>
      </c>
      <c r="F438" s="41" t="s">
        <v>1537</v>
      </c>
      <c r="G438" s="40">
        <v>45371</v>
      </c>
      <c r="H438" s="42">
        <v>13666666</v>
      </c>
      <c r="I438" s="62"/>
      <c r="J438" s="63"/>
      <c r="K438" s="57"/>
      <c r="L438" s="51">
        <f t="shared" si="9"/>
        <v>13666666</v>
      </c>
      <c r="M438" s="40">
        <v>45472</v>
      </c>
      <c r="N438" s="53" t="s">
        <v>1754</v>
      </c>
      <c r="O438" s="50" t="s">
        <v>45</v>
      </c>
      <c r="P438" s="64">
        <v>0.40594059405940597</v>
      </c>
    </row>
    <row r="439" spans="2:16" x14ac:dyDescent="0.2">
      <c r="B439" s="39">
        <v>45370</v>
      </c>
      <c r="C439" s="32" t="s">
        <v>1127</v>
      </c>
      <c r="D439" s="33" t="s">
        <v>1344</v>
      </c>
      <c r="E439" s="34" t="s">
        <v>34</v>
      </c>
      <c r="F439" s="41" t="s">
        <v>1538</v>
      </c>
      <c r="G439" s="40">
        <v>45371</v>
      </c>
      <c r="H439" s="55">
        <v>19261000</v>
      </c>
      <c r="I439" s="62"/>
      <c r="J439" s="63"/>
      <c r="K439" s="57"/>
      <c r="L439" s="51">
        <f t="shared" si="9"/>
        <v>19261000</v>
      </c>
      <c r="M439" s="40">
        <v>45473</v>
      </c>
      <c r="N439" s="53" t="s">
        <v>1755</v>
      </c>
      <c r="O439" s="50" t="s">
        <v>45</v>
      </c>
      <c r="P439" s="64">
        <v>0.40196078431372551</v>
      </c>
    </row>
    <row r="440" spans="2:16" x14ac:dyDescent="0.2">
      <c r="B440" s="39">
        <v>45372</v>
      </c>
      <c r="C440" s="32" t="s">
        <v>1128</v>
      </c>
      <c r="D440" s="33" t="s">
        <v>1345</v>
      </c>
      <c r="E440" s="34" t="s">
        <v>34</v>
      </c>
      <c r="F440" s="41" t="s">
        <v>1539</v>
      </c>
      <c r="G440" s="40">
        <v>45378</v>
      </c>
      <c r="H440" s="56">
        <v>19261000</v>
      </c>
      <c r="I440" s="62"/>
      <c r="J440" s="63"/>
      <c r="K440" s="57"/>
      <c r="L440" s="51">
        <f t="shared" si="9"/>
        <v>19261000</v>
      </c>
      <c r="M440" s="40">
        <v>45473</v>
      </c>
      <c r="N440" s="53" t="s">
        <v>1756</v>
      </c>
      <c r="O440" s="50" t="s">
        <v>45</v>
      </c>
      <c r="P440" s="64">
        <v>0.35789473684210527</v>
      </c>
    </row>
    <row r="441" spans="2:16" x14ac:dyDescent="0.2">
      <c r="B441" s="39">
        <v>45372</v>
      </c>
      <c r="C441" s="32" t="s">
        <v>1129</v>
      </c>
      <c r="D441" s="33" t="s">
        <v>1346</v>
      </c>
      <c r="E441" s="34" t="s">
        <v>34</v>
      </c>
      <c r="F441" s="33" t="s">
        <v>1540</v>
      </c>
      <c r="G441" s="40">
        <v>45378</v>
      </c>
      <c r="H441" s="55">
        <v>19261000</v>
      </c>
      <c r="I441" s="62"/>
      <c r="J441" s="63"/>
      <c r="K441" s="57"/>
      <c r="L441" s="51">
        <f t="shared" si="9"/>
        <v>19261000</v>
      </c>
      <c r="M441" s="40">
        <v>45473</v>
      </c>
      <c r="N441" s="53" t="s">
        <v>1757</v>
      </c>
      <c r="O441" s="50" t="s">
        <v>45</v>
      </c>
      <c r="P441" s="64">
        <v>0.35789473684210527</v>
      </c>
    </row>
    <row r="442" spans="2:16" x14ac:dyDescent="0.2">
      <c r="B442" s="39">
        <v>45371</v>
      </c>
      <c r="C442" s="32" t="s">
        <v>1130</v>
      </c>
      <c r="D442" s="33" t="s">
        <v>1347</v>
      </c>
      <c r="E442" s="34" t="s">
        <v>34</v>
      </c>
      <c r="F442" s="41" t="s">
        <v>1541</v>
      </c>
      <c r="G442" s="40">
        <v>45372</v>
      </c>
      <c r="H442" s="42">
        <v>27419333</v>
      </c>
      <c r="I442" s="62"/>
      <c r="J442" s="63"/>
      <c r="K442" s="57"/>
      <c r="L442" s="51">
        <f t="shared" si="9"/>
        <v>27419333</v>
      </c>
      <c r="M442" s="40">
        <v>45473</v>
      </c>
      <c r="N442" s="53" t="s">
        <v>1758</v>
      </c>
      <c r="O442" s="50" t="s">
        <v>45</v>
      </c>
      <c r="P442" s="64">
        <v>0.39603960396039606</v>
      </c>
    </row>
    <row r="443" spans="2:16" x14ac:dyDescent="0.2">
      <c r="B443" s="39">
        <v>45372</v>
      </c>
      <c r="C443" s="32" t="s">
        <v>1131</v>
      </c>
      <c r="D443" s="33" t="s">
        <v>1348</v>
      </c>
      <c r="E443" s="34" t="s">
        <v>34</v>
      </c>
      <c r="F443" s="41" t="s">
        <v>1542</v>
      </c>
      <c r="G443" s="40">
        <v>45383</v>
      </c>
      <c r="H443" s="56">
        <v>27466667</v>
      </c>
      <c r="I443" s="62"/>
      <c r="J443" s="63"/>
      <c r="K443" s="57"/>
      <c r="L443" s="51">
        <f t="shared" si="9"/>
        <v>27466667</v>
      </c>
      <c r="M443" s="40">
        <v>45473</v>
      </c>
      <c r="N443" s="53" t="s">
        <v>1759</v>
      </c>
      <c r="O443" s="50" t="s">
        <v>45</v>
      </c>
      <c r="P443" s="64">
        <v>0.32222222222222224</v>
      </c>
    </row>
    <row r="444" spans="2:16" x14ac:dyDescent="0.2">
      <c r="B444" s="39">
        <v>45371</v>
      </c>
      <c r="C444" s="32" t="s">
        <v>1132</v>
      </c>
      <c r="D444" s="33" t="s">
        <v>1349</v>
      </c>
      <c r="E444" s="34" t="s">
        <v>519</v>
      </c>
      <c r="F444" s="41" t="s">
        <v>1473</v>
      </c>
      <c r="G444" s="40">
        <v>45373</v>
      </c>
      <c r="H444" s="42">
        <v>12210000</v>
      </c>
      <c r="I444" s="62"/>
      <c r="J444" s="63"/>
      <c r="K444" s="57"/>
      <c r="L444" s="51">
        <f t="shared" si="9"/>
        <v>12210000</v>
      </c>
      <c r="M444" s="40">
        <v>45473</v>
      </c>
      <c r="N444" s="53" t="s">
        <v>1760</v>
      </c>
      <c r="O444" s="50" t="s">
        <v>45</v>
      </c>
      <c r="P444" s="64">
        <v>0.39</v>
      </c>
    </row>
    <row r="445" spans="2:16" x14ac:dyDescent="0.2">
      <c r="B445" s="39">
        <v>45371</v>
      </c>
      <c r="C445" s="32" t="s">
        <v>1133</v>
      </c>
      <c r="D445" s="33" t="s">
        <v>1350</v>
      </c>
      <c r="E445" s="34" t="s">
        <v>34</v>
      </c>
      <c r="F445" s="41" t="s">
        <v>1543</v>
      </c>
      <c r="G445" s="40">
        <v>45373</v>
      </c>
      <c r="H445" s="42">
        <v>47800000</v>
      </c>
      <c r="I445" s="62"/>
      <c r="J445" s="63"/>
      <c r="K445" s="57"/>
      <c r="L445" s="51">
        <f t="shared" si="9"/>
        <v>47800000</v>
      </c>
      <c r="M445" s="40">
        <v>45473</v>
      </c>
      <c r="N445" s="53" t="s">
        <v>1761</v>
      </c>
      <c r="O445" s="50" t="s">
        <v>45</v>
      </c>
      <c r="P445" s="64">
        <v>0.39</v>
      </c>
    </row>
    <row r="446" spans="2:16" x14ac:dyDescent="0.2">
      <c r="B446" s="39">
        <v>45371</v>
      </c>
      <c r="C446" s="32" t="s">
        <v>1134</v>
      </c>
      <c r="D446" s="33" t="s">
        <v>1351</v>
      </c>
      <c r="E446" s="34" t="s">
        <v>34</v>
      </c>
      <c r="F446" s="41" t="s">
        <v>1544</v>
      </c>
      <c r="G446" s="40">
        <v>45373</v>
      </c>
      <c r="H446" s="42">
        <v>32445000</v>
      </c>
      <c r="I446" s="62"/>
      <c r="J446" s="63"/>
      <c r="K446" s="57"/>
      <c r="L446" s="51">
        <f t="shared" si="9"/>
        <v>32445000</v>
      </c>
      <c r="M446" s="40">
        <v>45473</v>
      </c>
      <c r="N446" s="53" t="s">
        <v>1762</v>
      </c>
      <c r="O446" s="50" t="s">
        <v>45</v>
      </c>
      <c r="P446" s="64">
        <v>0.39</v>
      </c>
    </row>
    <row r="447" spans="2:16" x14ac:dyDescent="0.2">
      <c r="B447" s="39">
        <v>45371</v>
      </c>
      <c r="C447" s="32" t="s">
        <v>1135</v>
      </c>
      <c r="D447" s="33" t="s">
        <v>1352</v>
      </c>
      <c r="E447" s="34" t="s">
        <v>34</v>
      </c>
      <c r="F447" s="41" t="s">
        <v>1545</v>
      </c>
      <c r="G447" s="40">
        <v>45373</v>
      </c>
      <c r="H447" s="42">
        <v>22434000</v>
      </c>
      <c r="I447" s="62"/>
      <c r="J447" s="63"/>
      <c r="K447" s="57"/>
      <c r="L447" s="51">
        <f t="shared" si="9"/>
        <v>22434000</v>
      </c>
      <c r="M447" s="40">
        <v>45464</v>
      </c>
      <c r="N447" s="53" t="s">
        <v>1763</v>
      </c>
      <c r="O447" s="50" t="s">
        <v>45</v>
      </c>
      <c r="P447" s="64">
        <v>0.42857142857142855</v>
      </c>
    </row>
    <row r="448" spans="2:16" x14ac:dyDescent="0.2">
      <c r="B448" s="39">
        <v>45372</v>
      </c>
      <c r="C448" s="32" t="s">
        <v>1136</v>
      </c>
      <c r="D448" s="33" t="s">
        <v>1353</v>
      </c>
      <c r="E448" s="34" t="s">
        <v>34</v>
      </c>
      <c r="F448" s="41" t="s">
        <v>1546</v>
      </c>
      <c r="G448" s="40">
        <v>45377</v>
      </c>
      <c r="H448" s="56">
        <v>27419333</v>
      </c>
      <c r="I448" s="62"/>
      <c r="J448" s="63"/>
      <c r="K448" s="57"/>
      <c r="L448" s="51">
        <f t="shared" si="9"/>
        <v>27419333</v>
      </c>
      <c r="M448" s="40">
        <v>45473</v>
      </c>
      <c r="N448" s="53" t="s">
        <v>1764</v>
      </c>
      <c r="O448" s="50" t="s">
        <v>45</v>
      </c>
      <c r="P448" s="64">
        <v>0.36458333333333331</v>
      </c>
    </row>
    <row r="449" spans="2:16" x14ac:dyDescent="0.2">
      <c r="B449" s="39">
        <v>45371</v>
      </c>
      <c r="C449" s="32" t="s">
        <v>1137</v>
      </c>
      <c r="D449" s="33" t="s">
        <v>1354</v>
      </c>
      <c r="E449" s="34" t="s">
        <v>34</v>
      </c>
      <c r="F449" s="41" t="s">
        <v>1547</v>
      </c>
      <c r="G449" s="40">
        <v>45372</v>
      </c>
      <c r="H449" s="42">
        <v>19261000</v>
      </c>
      <c r="I449" s="62"/>
      <c r="J449" s="63"/>
      <c r="K449" s="57"/>
      <c r="L449" s="51">
        <f t="shared" si="9"/>
        <v>19261000</v>
      </c>
      <c r="M449" s="40">
        <v>45473</v>
      </c>
      <c r="N449" s="53" t="s">
        <v>1765</v>
      </c>
      <c r="O449" s="50" t="s">
        <v>45</v>
      </c>
      <c r="P449" s="64">
        <v>0.39603960396039606</v>
      </c>
    </row>
    <row r="450" spans="2:16" x14ac:dyDescent="0.2">
      <c r="B450" s="39">
        <v>45371</v>
      </c>
      <c r="C450" s="32" t="s">
        <v>1138</v>
      </c>
      <c r="D450" s="33" t="s">
        <v>1355</v>
      </c>
      <c r="E450" s="34" t="s">
        <v>34</v>
      </c>
      <c r="F450" s="41" t="s">
        <v>1548</v>
      </c>
      <c r="G450" s="40">
        <v>45373</v>
      </c>
      <c r="H450" s="42">
        <v>24805494</v>
      </c>
      <c r="I450" s="62"/>
      <c r="J450" s="63"/>
      <c r="K450" s="56"/>
      <c r="L450" s="51">
        <f t="shared" si="9"/>
        <v>24805494</v>
      </c>
      <c r="M450" s="40">
        <v>45473</v>
      </c>
      <c r="N450" s="53" t="s">
        <v>1766</v>
      </c>
      <c r="O450" s="50" t="s">
        <v>45</v>
      </c>
      <c r="P450" s="64">
        <v>0.39</v>
      </c>
    </row>
    <row r="451" spans="2:16" x14ac:dyDescent="0.2">
      <c r="B451" s="39">
        <v>45371</v>
      </c>
      <c r="C451" s="32" t="s">
        <v>1139</v>
      </c>
      <c r="D451" s="33" t="s">
        <v>1356</v>
      </c>
      <c r="E451" s="34" t="s">
        <v>34</v>
      </c>
      <c r="F451" s="41" t="s">
        <v>1549</v>
      </c>
      <c r="G451" s="40">
        <v>45372</v>
      </c>
      <c r="H451" s="42">
        <v>18730680</v>
      </c>
      <c r="I451" s="62"/>
      <c r="J451" s="63"/>
      <c r="K451" s="57"/>
      <c r="L451" s="51">
        <f t="shared" si="9"/>
        <v>18730680</v>
      </c>
      <c r="M451" s="40">
        <v>45473</v>
      </c>
      <c r="N451" s="53" t="s">
        <v>1767</v>
      </c>
      <c r="O451" s="50" t="s">
        <v>45</v>
      </c>
      <c r="P451" s="64">
        <v>0.39603960396039606</v>
      </c>
    </row>
    <row r="452" spans="2:16" x14ac:dyDescent="0.2">
      <c r="B452" s="39">
        <v>45371</v>
      </c>
      <c r="C452" s="32" t="s">
        <v>1140</v>
      </c>
      <c r="D452" s="33" t="s">
        <v>1357</v>
      </c>
      <c r="E452" s="34" t="s">
        <v>34</v>
      </c>
      <c r="F452" s="41" t="s">
        <v>1550</v>
      </c>
      <c r="G452" s="40">
        <v>45373</v>
      </c>
      <c r="H452" s="42">
        <v>27123333</v>
      </c>
      <c r="I452" s="62"/>
      <c r="J452" s="63"/>
      <c r="K452" s="57"/>
      <c r="L452" s="51">
        <f t="shared" si="9"/>
        <v>27123333</v>
      </c>
      <c r="M452" s="40">
        <v>45473</v>
      </c>
      <c r="N452" s="53" t="s">
        <v>1768</v>
      </c>
      <c r="O452" s="50" t="s">
        <v>45</v>
      </c>
      <c r="P452" s="64">
        <v>0.39</v>
      </c>
    </row>
    <row r="453" spans="2:16" x14ac:dyDescent="0.2">
      <c r="B453" s="39">
        <v>45372</v>
      </c>
      <c r="C453" s="32" t="s">
        <v>1141</v>
      </c>
      <c r="D453" s="33" t="s">
        <v>1358</v>
      </c>
      <c r="E453" s="34" t="s">
        <v>34</v>
      </c>
      <c r="F453" s="41" t="s">
        <v>1551</v>
      </c>
      <c r="G453" s="40">
        <v>45373</v>
      </c>
      <c r="H453" s="42">
        <v>24926667</v>
      </c>
      <c r="I453" s="62"/>
      <c r="J453" s="63"/>
      <c r="K453" s="57"/>
      <c r="L453" s="51">
        <f t="shared" si="9"/>
        <v>24926667</v>
      </c>
      <c r="M453" s="40">
        <v>45473</v>
      </c>
      <c r="N453" s="53" t="s">
        <v>1769</v>
      </c>
      <c r="O453" s="50" t="s">
        <v>45</v>
      </c>
      <c r="P453" s="64">
        <v>0.39</v>
      </c>
    </row>
    <row r="454" spans="2:16" x14ac:dyDescent="0.2">
      <c r="B454" s="39">
        <v>45377</v>
      </c>
      <c r="C454" s="32" t="s">
        <v>1142</v>
      </c>
      <c r="D454" s="33" t="s">
        <v>1359</v>
      </c>
      <c r="E454" s="34" t="s">
        <v>34</v>
      </c>
      <c r="F454" s="33" t="s">
        <v>1552</v>
      </c>
      <c r="G454" s="40">
        <v>45383</v>
      </c>
      <c r="H454" s="42">
        <v>30800000</v>
      </c>
      <c r="I454" s="62"/>
      <c r="J454" s="63"/>
      <c r="K454" s="57"/>
      <c r="L454" s="51">
        <f t="shared" si="9"/>
        <v>30800000</v>
      </c>
      <c r="M454" s="40">
        <v>45473</v>
      </c>
      <c r="N454" s="53" t="s">
        <v>1770</v>
      </c>
      <c r="O454" s="50" t="s">
        <v>45</v>
      </c>
      <c r="P454" s="64">
        <v>0.32222222222222224</v>
      </c>
    </row>
    <row r="455" spans="2:16" x14ac:dyDescent="0.2">
      <c r="B455" s="39">
        <v>45373</v>
      </c>
      <c r="C455" s="32" t="s">
        <v>1143</v>
      </c>
      <c r="D455" s="33" t="s">
        <v>1360</v>
      </c>
      <c r="E455" s="34" t="s">
        <v>34</v>
      </c>
      <c r="F455" s="33" t="s">
        <v>1553</v>
      </c>
      <c r="G455" s="40">
        <v>45379</v>
      </c>
      <c r="H455" s="42">
        <v>26656667</v>
      </c>
      <c r="I455" s="62"/>
      <c r="J455" s="63"/>
      <c r="K455" s="57"/>
      <c r="L455" s="51">
        <f t="shared" si="9"/>
        <v>26656667</v>
      </c>
      <c r="M455" s="40">
        <v>45473</v>
      </c>
      <c r="N455" s="53" t="s">
        <v>1771</v>
      </c>
      <c r="O455" s="50" t="s">
        <v>45</v>
      </c>
      <c r="P455" s="64">
        <v>0.35106382978723405</v>
      </c>
    </row>
    <row r="456" spans="2:16" x14ac:dyDescent="0.2">
      <c r="B456" s="39">
        <v>45372</v>
      </c>
      <c r="C456" s="32" t="s">
        <v>1144</v>
      </c>
      <c r="D456" s="33" t="s">
        <v>1361</v>
      </c>
      <c r="E456" s="34" t="s">
        <v>34</v>
      </c>
      <c r="F456" s="33" t="s">
        <v>1554</v>
      </c>
      <c r="G456" s="40">
        <v>45378</v>
      </c>
      <c r="H456" s="42">
        <v>17150000</v>
      </c>
      <c r="I456" s="62"/>
      <c r="J456" s="63"/>
      <c r="K456" s="42"/>
      <c r="L456" s="51">
        <f t="shared" si="9"/>
        <v>17150000</v>
      </c>
      <c r="M456" s="40">
        <v>45473</v>
      </c>
      <c r="N456" s="53" t="s">
        <v>1772</v>
      </c>
      <c r="O456" s="50" t="s">
        <v>45</v>
      </c>
      <c r="P456" s="64">
        <v>0.35789473684210527</v>
      </c>
    </row>
    <row r="457" spans="2:16" x14ac:dyDescent="0.2">
      <c r="B457" s="39">
        <v>45372</v>
      </c>
      <c r="C457" s="32" t="s">
        <v>1145</v>
      </c>
      <c r="D457" s="33" t="s">
        <v>1362</v>
      </c>
      <c r="E457" s="34" t="s">
        <v>34</v>
      </c>
      <c r="F457" s="41" t="s">
        <v>1555</v>
      </c>
      <c r="G457" s="40">
        <v>45377</v>
      </c>
      <c r="H457" s="42">
        <v>29333333</v>
      </c>
      <c r="I457" s="62"/>
      <c r="J457" s="63"/>
      <c r="K457" s="57"/>
      <c r="L457" s="51">
        <f t="shared" si="9"/>
        <v>29333333</v>
      </c>
      <c r="M457" s="40">
        <v>45473</v>
      </c>
      <c r="N457" s="53" t="s">
        <v>1773</v>
      </c>
      <c r="O457" s="50" t="s">
        <v>45</v>
      </c>
      <c r="P457" s="64">
        <v>0.36458333333333331</v>
      </c>
    </row>
    <row r="458" spans="2:16" x14ac:dyDescent="0.2">
      <c r="B458" s="39">
        <v>45372</v>
      </c>
      <c r="C458" s="32" t="s">
        <v>1146</v>
      </c>
      <c r="D458" s="33" t="s">
        <v>1363</v>
      </c>
      <c r="E458" s="34" t="s">
        <v>34</v>
      </c>
      <c r="F458" s="41" t="s">
        <v>1556</v>
      </c>
      <c r="G458" s="40">
        <v>45378</v>
      </c>
      <c r="H458" s="42">
        <v>19261000</v>
      </c>
      <c r="I458" s="62"/>
      <c r="J458" s="63"/>
      <c r="K458" s="57"/>
      <c r="L458" s="51">
        <f t="shared" si="9"/>
        <v>19261000</v>
      </c>
      <c r="M458" s="40">
        <v>45473</v>
      </c>
      <c r="N458" s="46" t="s">
        <v>1774</v>
      </c>
      <c r="O458" s="50" t="s">
        <v>45</v>
      </c>
      <c r="P458" s="64">
        <v>0.35789473684210527</v>
      </c>
    </row>
    <row r="459" spans="2:16" x14ac:dyDescent="0.2">
      <c r="B459" s="39">
        <v>45373</v>
      </c>
      <c r="C459" s="32" t="s">
        <v>1147</v>
      </c>
      <c r="D459" s="33" t="s">
        <v>1364</v>
      </c>
      <c r="E459" s="34" t="s">
        <v>34</v>
      </c>
      <c r="F459" s="33" t="s">
        <v>1557</v>
      </c>
      <c r="G459" s="40">
        <v>45378</v>
      </c>
      <c r="H459" s="42">
        <v>19261000</v>
      </c>
      <c r="I459" s="62"/>
      <c r="J459" s="63"/>
      <c r="K459" s="57"/>
      <c r="L459" s="51">
        <f t="shared" si="9"/>
        <v>19261000</v>
      </c>
      <c r="M459" s="40">
        <v>45473</v>
      </c>
      <c r="N459" s="53" t="s">
        <v>1775</v>
      </c>
      <c r="O459" s="50" t="s">
        <v>45</v>
      </c>
      <c r="P459" s="64">
        <v>0.35789473684210527</v>
      </c>
    </row>
    <row r="460" spans="2:16" x14ac:dyDescent="0.2">
      <c r="B460" s="39">
        <v>45373</v>
      </c>
      <c r="C460" s="32" t="s">
        <v>1148</v>
      </c>
      <c r="D460" s="33" t="s">
        <v>1365</v>
      </c>
      <c r="E460" s="34" t="s">
        <v>34</v>
      </c>
      <c r="F460" s="41" t="s">
        <v>1558</v>
      </c>
      <c r="G460" s="40">
        <v>45377</v>
      </c>
      <c r="H460" s="42">
        <v>35000000</v>
      </c>
      <c r="I460" s="62"/>
      <c r="J460" s="63"/>
      <c r="K460" s="42"/>
      <c r="L460" s="51">
        <f t="shared" si="9"/>
        <v>35000000</v>
      </c>
      <c r="M460" s="40">
        <v>45473</v>
      </c>
      <c r="N460" s="46" t="s">
        <v>1776</v>
      </c>
      <c r="O460" s="50" t="s">
        <v>45</v>
      </c>
      <c r="P460" s="64">
        <v>0.36458333333333331</v>
      </c>
    </row>
    <row r="461" spans="2:16" x14ac:dyDescent="0.2">
      <c r="B461" s="39">
        <v>45373</v>
      </c>
      <c r="C461" s="32" t="s">
        <v>1149</v>
      </c>
      <c r="D461" s="33" t="s">
        <v>1366</v>
      </c>
      <c r="E461" s="34" t="s">
        <v>34</v>
      </c>
      <c r="F461" s="41" t="s">
        <v>1559</v>
      </c>
      <c r="G461" s="40">
        <v>45377</v>
      </c>
      <c r="H461" s="42">
        <v>17334900</v>
      </c>
      <c r="I461" s="62"/>
      <c r="J461" s="63"/>
      <c r="K461" s="57"/>
      <c r="L461" s="51">
        <f t="shared" ref="L461:L524" si="10">H461+J461-K461</f>
        <v>17334900</v>
      </c>
      <c r="M461" s="40">
        <v>45473</v>
      </c>
      <c r="N461" s="53" t="s">
        <v>1777</v>
      </c>
      <c r="O461" s="50" t="s">
        <v>45</v>
      </c>
      <c r="P461" s="64">
        <v>0.36458333333333331</v>
      </c>
    </row>
    <row r="462" spans="2:16" x14ac:dyDescent="0.2">
      <c r="B462" s="39">
        <v>45374</v>
      </c>
      <c r="C462" s="32" t="s">
        <v>1150</v>
      </c>
      <c r="D462" s="33" t="s">
        <v>1367</v>
      </c>
      <c r="E462" s="34" t="s">
        <v>34</v>
      </c>
      <c r="F462" s="33" t="s">
        <v>1560</v>
      </c>
      <c r="G462" s="40">
        <v>45378</v>
      </c>
      <c r="H462" s="42">
        <v>21852460</v>
      </c>
      <c r="I462" s="62"/>
      <c r="J462" s="63"/>
      <c r="K462" s="57"/>
      <c r="L462" s="51">
        <f t="shared" si="10"/>
        <v>21852460</v>
      </c>
      <c r="M462" s="40">
        <v>45473</v>
      </c>
      <c r="N462" s="53" t="s">
        <v>1778</v>
      </c>
      <c r="O462" s="50" t="s">
        <v>45</v>
      </c>
      <c r="P462" s="64">
        <v>0.35789473684210527</v>
      </c>
    </row>
    <row r="463" spans="2:16" x14ac:dyDescent="0.2">
      <c r="B463" s="39">
        <v>45373</v>
      </c>
      <c r="C463" s="32" t="s">
        <v>1151</v>
      </c>
      <c r="D463" s="33" t="s">
        <v>1368</v>
      </c>
      <c r="E463" s="34" t="s">
        <v>34</v>
      </c>
      <c r="F463" s="33" t="s">
        <v>1561</v>
      </c>
      <c r="G463" s="40">
        <v>45378</v>
      </c>
      <c r="H463" s="42">
        <v>30083333</v>
      </c>
      <c r="I463" s="62"/>
      <c r="J463" s="63"/>
      <c r="K463" s="57"/>
      <c r="L463" s="51">
        <f t="shared" si="10"/>
        <v>30083333</v>
      </c>
      <c r="M463" s="40">
        <v>45473</v>
      </c>
      <c r="N463" s="46" t="s">
        <v>1779</v>
      </c>
      <c r="O463" s="50" t="s">
        <v>45</v>
      </c>
      <c r="P463" s="64">
        <v>0.35789473684210527</v>
      </c>
    </row>
    <row r="464" spans="2:16" x14ac:dyDescent="0.2">
      <c r="B464" s="39">
        <v>45373</v>
      </c>
      <c r="C464" s="32" t="s">
        <v>1152</v>
      </c>
      <c r="D464" s="33" t="s">
        <v>1369</v>
      </c>
      <c r="E464" s="34" t="s">
        <v>34</v>
      </c>
      <c r="F464" s="41" t="s">
        <v>1562</v>
      </c>
      <c r="G464" s="40">
        <v>45377</v>
      </c>
      <c r="H464" s="42">
        <v>18730680</v>
      </c>
      <c r="I464" s="62"/>
      <c r="J464" s="63"/>
      <c r="K464" s="57"/>
      <c r="L464" s="51">
        <f t="shared" si="10"/>
        <v>18730680</v>
      </c>
      <c r="M464" s="40">
        <v>45468</v>
      </c>
      <c r="N464" s="53" t="s">
        <v>1780</v>
      </c>
      <c r="O464" s="50" t="s">
        <v>45</v>
      </c>
      <c r="P464" s="64">
        <v>0.38461538461538464</v>
      </c>
    </row>
    <row r="465" spans="2:16" x14ac:dyDescent="0.2">
      <c r="B465" s="39">
        <v>45378</v>
      </c>
      <c r="C465" s="32" t="s">
        <v>1153</v>
      </c>
      <c r="D465" s="33" t="s">
        <v>1370</v>
      </c>
      <c r="E465" s="34" t="s">
        <v>34</v>
      </c>
      <c r="F465" s="33" t="s">
        <v>1563</v>
      </c>
      <c r="G465" s="40">
        <v>45384</v>
      </c>
      <c r="H465" s="42">
        <v>14420000</v>
      </c>
      <c r="I465" s="62"/>
      <c r="J465" s="63"/>
      <c r="K465" s="57"/>
      <c r="L465" s="51">
        <f t="shared" si="10"/>
        <v>14420000</v>
      </c>
      <c r="M465" s="40">
        <v>45444</v>
      </c>
      <c r="N465" s="53" t="s">
        <v>1781</v>
      </c>
      <c r="O465" s="50" t="s">
        <v>45</v>
      </c>
      <c r="P465" s="64">
        <v>0.46666666666666667</v>
      </c>
    </row>
    <row r="466" spans="2:16" x14ac:dyDescent="0.2">
      <c r="B466" s="39">
        <v>45373</v>
      </c>
      <c r="C466" s="32" t="s">
        <v>1154</v>
      </c>
      <c r="D466" s="33" t="s">
        <v>1371</v>
      </c>
      <c r="E466" s="34" t="s">
        <v>34</v>
      </c>
      <c r="F466" s="33" t="s">
        <v>659</v>
      </c>
      <c r="G466" s="40">
        <v>45378</v>
      </c>
      <c r="H466" s="42">
        <v>25666667</v>
      </c>
      <c r="I466" s="62"/>
      <c r="J466" s="63"/>
      <c r="K466" s="57"/>
      <c r="L466" s="51">
        <f t="shared" si="10"/>
        <v>25666667</v>
      </c>
      <c r="M466" s="40">
        <v>45473</v>
      </c>
      <c r="N466" s="53" t="s">
        <v>1782</v>
      </c>
      <c r="O466" s="50" t="s">
        <v>45</v>
      </c>
      <c r="P466" s="64">
        <v>0.35789473684210527</v>
      </c>
    </row>
    <row r="467" spans="2:16" x14ac:dyDescent="0.2">
      <c r="B467" s="39">
        <v>45374</v>
      </c>
      <c r="C467" s="32" t="s">
        <v>1155</v>
      </c>
      <c r="D467" s="33" t="s">
        <v>1372</v>
      </c>
      <c r="E467" s="34" t="s">
        <v>34</v>
      </c>
      <c r="F467" s="33" t="s">
        <v>1564</v>
      </c>
      <c r="G467" s="40">
        <v>45378</v>
      </c>
      <c r="H467" s="42">
        <v>24000000</v>
      </c>
      <c r="I467" s="62"/>
      <c r="J467" s="63"/>
      <c r="K467" s="57"/>
      <c r="L467" s="51">
        <f t="shared" si="10"/>
        <v>24000000</v>
      </c>
      <c r="M467" s="40">
        <v>45469</v>
      </c>
      <c r="N467" s="53" t="s">
        <v>1783</v>
      </c>
      <c r="O467" s="50" t="s">
        <v>45</v>
      </c>
      <c r="P467" s="64">
        <v>0.37362637362637363</v>
      </c>
    </row>
    <row r="468" spans="2:16" x14ac:dyDescent="0.2">
      <c r="B468" s="39">
        <v>45373</v>
      </c>
      <c r="C468" s="32" t="s">
        <v>1156</v>
      </c>
      <c r="D468" s="33" t="s">
        <v>1373</v>
      </c>
      <c r="E468" s="34" t="s">
        <v>34</v>
      </c>
      <c r="F468" s="33" t="s">
        <v>1565</v>
      </c>
      <c r="G468" s="40">
        <v>45378</v>
      </c>
      <c r="H468" s="42">
        <v>24233333</v>
      </c>
      <c r="I468" s="62"/>
      <c r="J468" s="63"/>
      <c r="K468" s="57"/>
      <c r="L468" s="51">
        <f t="shared" si="10"/>
        <v>24233333</v>
      </c>
      <c r="M468" s="40">
        <v>45473</v>
      </c>
      <c r="N468" s="53" t="s">
        <v>1784</v>
      </c>
      <c r="O468" s="50" t="s">
        <v>45</v>
      </c>
      <c r="P468" s="64">
        <v>0.35789473684210527</v>
      </c>
    </row>
    <row r="469" spans="2:16" x14ac:dyDescent="0.2">
      <c r="B469" s="39">
        <v>45373</v>
      </c>
      <c r="C469" s="32" t="s">
        <v>1157</v>
      </c>
      <c r="D469" s="33" t="s">
        <v>1374</v>
      </c>
      <c r="E469" s="34" t="s">
        <v>34</v>
      </c>
      <c r="F469" s="33" t="s">
        <v>1566</v>
      </c>
      <c r="G469" s="40">
        <v>45378</v>
      </c>
      <c r="H469" s="42">
        <v>17510000</v>
      </c>
      <c r="I469" s="62"/>
      <c r="J469" s="63"/>
      <c r="K469" s="57"/>
      <c r="L469" s="51">
        <f t="shared" si="10"/>
        <v>17510000</v>
      </c>
      <c r="M469" s="40">
        <v>45473</v>
      </c>
      <c r="N469" s="53" t="s">
        <v>1785</v>
      </c>
      <c r="O469" s="50" t="s">
        <v>45</v>
      </c>
      <c r="P469" s="64">
        <v>0.35789473684210527</v>
      </c>
    </row>
    <row r="470" spans="2:16" x14ac:dyDescent="0.2">
      <c r="B470" s="39">
        <v>45377</v>
      </c>
      <c r="C470" s="32" t="s">
        <v>1158</v>
      </c>
      <c r="D470" s="33" t="s">
        <v>1375</v>
      </c>
      <c r="E470" s="34" t="s">
        <v>34</v>
      </c>
      <c r="F470" s="33" t="s">
        <v>1567</v>
      </c>
      <c r="G470" s="40">
        <v>45378</v>
      </c>
      <c r="H470" s="42">
        <v>18730680</v>
      </c>
      <c r="I470" s="62"/>
      <c r="J470" s="63"/>
      <c r="K470" s="57"/>
      <c r="L470" s="51">
        <f t="shared" si="10"/>
        <v>18730680</v>
      </c>
      <c r="M470" s="40">
        <v>45473</v>
      </c>
      <c r="N470" s="53" t="s">
        <v>1786</v>
      </c>
      <c r="O470" s="50" t="s">
        <v>45</v>
      </c>
      <c r="P470" s="64">
        <v>0.35789473684210527</v>
      </c>
    </row>
    <row r="471" spans="2:16" x14ac:dyDescent="0.2">
      <c r="B471" s="39">
        <v>45378</v>
      </c>
      <c r="C471" s="32" t="s">
        <v>1791</v>
      </c>
      <c r="D471" s="33" t="s">
        <v>1969</v>
      </c>
      <c r="E471" s="34" t="s">
        <v>34</v>
      </c>
      <c r="F471" s="41" t="s">
        <v>2145</v>
      </c>
      <c r="G471" s="40">
        <v>45385</v>
      </c>
      <c r="H471" s="42">
        <v>27419333</v>
      </c>
      <c r="I471" s="62"/>
      <c r="J471" s="63"/>
      <c r="K471" s="57"/>
      <c r="L471" s="51">
        <f t="shared" si="10"/>
        <v>27419333</v>
      </c>
      <c r="M471" s="40">
        <v>45473</v>
      </c>
      <c r="N471" s="53" t="s">
        <v>2300</v>
      </c>
      <c r="O471" s="50" t="s">
        <v>45</v>
      </c>
      <c r="P471" s="64">
        <v>0.30681818181818182</v>
      </c>
    </row>
    <row r="472" spans="2:16" x14ac:dyDescent="0.2">
      <c r="B472" s="39">
        <v>45378</v>
      </c>
      <c r="C472" s="32" t="s">
        <v>1792</v>
      </c>
      <c r="D472" s="33" t="s">
        <v>1970</v>
      </c>
      <c r="E472" s="34" t="s">
        <v>34</v>
      </c>
      <c r="F472" s="41" t="s">
        <v>2146</v>
      </c>
      <c r="G472" s="40">
        <v>45385</v>
      </c>
      <c r="H472" s="42">
        <v>27419333</v>
      </c>
      <c r="I472" s="62"/>
      <c r="J472" s="63"/>
      <c r="K472" s="57"/>
      <c r="L472" s="51">
        <f t="shared" si="10"/>
        <v>27419333</v>
      </c>
      <c r="M472" s="40">
        <v>45473</v>
      </c>
      <c r="N472" s="53" t="s">
        <v>2301</v>
      </c>
      <c r="O472" s="50" t="s">
        <v>45</v>
      </c>
      <c r="P472" s="64">
        <v>0.30681818181818182</v>
      </c>
    </row>
    <row r="473" spans="2:16" x14ac:dyDescent="0.2">
      <c r="B473" s="39">
        <v>45377</v>
      </c>
      <c r="C473" s="32" t="s">
        <v>1159</v>
      </c>
      <c r="D473" s="33" t="s">
        <v>1376</v>
      </c>
      <c r="E473" s="34" t="s">
        <v>34</v>
      </c>
      <c r="F473" s="33" t="s">
        <v>1568</v>
      </c>
      <c r="G473" s="40">
        <v>45383</v>
      </c>
      <c r="H473" s="42">
        <v>19261000</v>
      </c>
      <c r="I473" s="62"/>
      <c r="J473" s="63"/>
      <c r="K473" s="57"/>
      <c r="L473" s="51">
        <f t="shared" si="10"/>
        <v>19261000</v>
      </c>
      <c r="M473" s="40">
        <v>45473</v>
      </c>
      <c r="N473" s="53" t="s">
        <v>1787</v>
      </c>
      <c r="O473" s="50" t="s">
        <v>45</v>
      </c>
      <c r="P473" s="64">
        <v>0.32222222222222224</v>
      </c>
    </row>
    <row r="474" spans="2:16" x14ac:dyDescent="0.2">
      <c r="B474" s="39">
        <v>45378</v>
      </c>
      <c r="C474" s="32" t="s">
        <v>1160</v>
      </c>
      <c r="D474" s="33" t="s">
        <v>1377</v>
      </c>
      <c r="E474" s="34" t="s">
        <v>34</v>
      </c>
      <c r="F474" s="33" t="s">
        <v>1569</v>
      </c>
      <c r="G474" s="40">
        <v>45383</v>
      </c>
      <c r="H474" s="42">
        <v>31209000</v>
      </c>
      <c r="I474" s="62"/>
      <c r="J474" s="63"/>
      <c r="K474" s="57"/>
      <c r="L474" s="51">
        <f t="shared" si="10"/>
        <v>31209000</v>
      </c>
      <c r="M474" s="40">
        <v>45484</v>
      </c>
      <c r="N474" s="53" t="s">
        <v>1788</v>
      </c>
      <c r="O474" s="50" t="s">
        <v>45</v>
      </c>
      <c r="P474" s="64">
        <v>0.28712871287128711</v>
      </c>
    </row>
    <row r="475" spans="2:16" x14ac:dyDescent="0.2">
      <c r="B475" s="39">
        <v>45378</v>
      </c>
      <c r="C475" s="32" t="s">
        <v>1161</v>
      </c>
      <c r="D475" s="33" t="s">
        <v>1378</v>
      </c>
      <c r="E475" s="34" t="s">
        <v>519</v>
      </c>
      <c r="F475" s="33" t="s">
        <v>1570</v>
      </c>
      <c r="G475" s="40">
        <v>45383</v>
      </c>
      <c r="H475" s="42">
        <v>13333333</v>
      </c>
      <c r="I475" s="62"/>
      <c r="J475" s="63"/>
      <c r="K475" s="57"/>
      <c r="L475" s="51">
        <f t="shared" si="10"/>
        <v>13333333</v>
      </c>
      <c r="M475" s="40">
        <v>45473</v>
      </c>
      <c r="N475" s="53" t="s">
        <v>1789</v>
      </c>
      <c r="O475" s="50" t="s">
        <v>45</v>
      </c>
      <c r="P475" s="64">
        <v>0.32222222222222224</v>
      </c>
    </row>
    <row r="476" spans="2:16" x14ac:dyDescent="0.2">
      <c r="B476" s="39">
        <v>45378</v>
      </c>
      <c r="C476" s="32" t="s">
        <v>1793</v>
      </c>
      <c r="D476" s="33" t="s">
        <v>1971</v>
      </c>
      <c r="E476" s="34" t="s">
        <v>34</v>
      </c>
      <c r="F476" s="33" t="s">
        <v>2147</v>
      </c>
      <c r="G476" s="40">
        <v>45386</v>
      </c>
      <c r="H476" s="42">
        <v>30204750</v>
      </c>
      <c r="I476" s="62"/>
      <c r="J476" s="63"/>
      <c r="K476" s="57"/>
      <c r="L476" s="51">
        <f t="shared" si="10"/>
        <v>30204750</v>
      </c>
      <c r="M476" s="40">
        <v>45471</v>
      </c>
      <c r="N476" s="53" t="s">
        <v>2302</v>
      </c>
      <c r="O476" s="50" t="s">
        <v>45</v>
      </c>
      <c r="P476" s="64">
        <v>0.30588235294117649</v>
      </c>
    </row>
    <row r="477" spans="2:16" x14ac:dyDescent="0.2">
      <c r="B477" s="39">
        <v>45383</v>
      </c>
      <c r="C477" s="32" t="s">
        <v>1794</v>
      </c>
      <c r="D477" s="33" t="s">
        <v>1972</v>
      </c>
      <c r="E477" s="34" t="s">
        <v>34</v>
      </c>
      <c r="F477" s="33" t="s">
        <v>2148</v>
      </c>
      <c r="G477" s="40">
        <v>45384</v>
      </c>
      <c r="H477" s="42">
        <v>41166667</v>
      </c>
      <c r="I477" s="62"/>
      <c r="J477" s="63"/>
      <c r="K477" s="57"/>
      <c r="L477" s="51">
        <f t="shared" si="10"/>
        <v>41166667</v>
      </c>
      <c r="M477" s="40">
        <v>45473</v>
      </c>
      <c r="N477" s="53" t="s">
        <v>2303</v>
      </c>
      <c r="O477" s="50" t="s">
        <v>45</v>
      </c>
      <c r="P477" s="64">
        <v>0.3146067415730337</v>
      </c>
    </row>
    <row r="478" spans="2:16" x14ac:dyDescent="0.2">
      <c r="B478" s="39">
        <v>45378</v>
      </c>
      <c r="C478" s="32" t="s">
        <v>1795</v>
      </c>
      <c r="D478" s="33" t="s">
        <v>1973</v>
      </c>
      <c r="E478" s="34" t="s">
        <v>34</v>
      </c>
      <c r="F478" s="33" t="s">
        <v>2149</v>
      </c>
      <c r="G478" s="40">
        <v>45384</v>
      </c>
      <c r="H478" s="42">
        <v>29355000</v>
      </c>
      <c r="I478" s="62"/>
      <c r="J478" s="63"/>
      <c r="K478" s="57"/>
      <c r="L478" s="51">
        <f t="shared" si="10"/>
        <v>29355000</v>
      </c>
      <c r="M478" s="40">
        <v>45473</v>
      </c>
      <c r="N478" s="53" t="s">
        <v>2304</v>
      </c>
      <c r="O478" s="50" t="s">
        <v>45</v>
      </c>
      <c r="P478" s="64">
        <v>0.3146067415730337</v>
      </c>
    </row>
    <row r="479" spans="2:16" x14ac:dyDescent="0.2">
      <c r="B479" s="39">
        <v>45378</v>
      </c>
      <c r="C479" s="32" t="s">
        <v>1796</v>
      </c>
      <c r="D479" s="33" t="s">
        <v>1974</v>
      </c>
      <c r="E479" s="34" t="s">
        <v>34</v>
      </c>
      <c r="F479" s="33" t="s">
        <v>2150</v>
      </c>
      <c r="G479" s="40">
        <v>45387</v>
      </c>
      <c r="H479" s="42">
        <v>38144333</v>
      </c>
      <c r="I479" s="62"/>
      <c r="J479" s="63"/>
      <c r="K479" s="57"/>
      <c r="L479" s="51">
        <f t="shared" si="10"/>
        <v>38144333</v>
      </c>
      <c r="M479" s="40">
        <v>45473</v>
      </c>
      <c r="N479" s="53" t="s">
        <v>2305</v>
      </c>
      <c r="O479" s="50" t="s">
        <v>45</v>
      </c>
      <c r="P479" s="64">
        <v>0.29069767441860467</v>
      </c>
    </row>
    <row r="480" spans="2:16" x14ac:dyDescent="0.2">
      <c r="B480" s="39">
        <v>45384</v>
      </c>
      <c r="C480" s="32" t="s">
        <v>1797</v>
      </c>
      <c r="D480" s="33" t="s">
        <v>1975</v>
      </c>
      <c r="E480" s="34" t="s">
        <v>34</v>
      </c>
      <c r="F480" s="33" t="s">
        <v>2151</v>
      </c>
      <c r="G480" s="40">
        <v>45387</v>
      </c>
      <c r="H480" s="42">
        <v>19982000</v>
      </c>
      <c r="I480" s="62"/>
      <c r="J480" s="63"/>
      <c r="K480" s="57"/>
      <c r="L480" s="51">
        <f t="shared" si="10"/>
        <v>19982000</v>
      </c>
      <c r="M480" s="40">
        <v>45473</v>
      </c>
      <c r="N480" s="53" t="s">
        <v>2306</v>
      </c>
      <c r="O480" s="50" t="s">
        <v>45</v>
      </c>
      <c r="P480" s="64">
        <v>0.29069767441860467</v>
      </c>
    </row>
    <row r="481" spans="2:16" x14ac:dyDescent="0.2">
      <c r="B481" s="39">
        <v>45385</v>
      </c>
      <c r="C481" s="32" t="s">
        <v>1798</v>
      </c>
      <c r="D481" s="33" t="s">
        <v>1976</v>
      </c>
      <c r="E481" s="34" t="s">
        <v>519</v>
      </c>
      <c r="F481" s="33" t="s">
        <v>2152</v>
      </c>
      <c r="G481" s="40">
        <v>45387</v>
      </c>
      <c r="H481" s="42">
        <v>9223333</v>
      </c>
      <c r="I481" s="62"/>
      <c r="J481" s="63"/>
      <c r="K481" s="57"/>
      <c r="L481" s="51">
        <f t="shared" si="10"/>
        <v>9223333</v>
      </c>
      <c r="M481" s="40">
        <v>45473</v>
      </c>
      <c r="N481" s="53" t="s">
        <v>2307</v>
      </c>
      <c r="O481" s="50" t="s">
        <v>45</v>
      </c>
      <c r="P481" s="64">
        <v>0.29069767441860467</v>
      </c>
    </row>
    <row r="482" spans="2:16" x14ac:dyDescent="0.2">
      <c r="B482" s="39">
        <v>45384</v>
      </c>
      <c r="C482" s="32" t="s">
        <v>1799</v>
      </c>
      <c r="D482" s="33" t="s">
        <v>1977</v>
      </c>
      <c r="E482" s="34" t="s">
        <v>34</v>
      </c>
      <c r="F482" s="33" t="s">
        <v>2153</v>
      </c>
      <c r="G482" s="40">
        <v>45385</v>
      </c>
      <c r="H482" s="42">
        <v>15900000</v>
      </c>
      <c r="I482" s="62"/>
      <c r="J482" s="63"/>
      <c r="K482" s="57"/>
      <c r="L482" s="51">
        <f t="shared" si="10"/>
        <v>15900000</v>
      </c>
      <c r="M482" s="40">
        <v>45473</v>
      </c>
      <c r="N482" s="53" t="s">
        <v>2308</v>
      </c>
      <c r="O482" s="50" t="s">
        <v>45</v>
      </c>
      <c r="P482" s="64">
        <v>0.30681818181818182</v>
      </c>
    </row>
    <row r="483" spans="2:16" x14ac:dyDescent="0.2">
      <c r="B483" s="39">
        <v>45384</v>
      </c>
      <c r="C483" s="32" t="s">
        <v>1800</v>
      </c>
      <c r="D483" s="33" t="s">
        <v>1978</v>
      </c>
      <c r="E483" s="34" t="s">
        <v>34</v>
      </c>
      <c r="F483" s="33" t="s">
        <v>2154</v>
      </c>
      <c r="G483" s="40">
        <v>45385</v>
      </c>
      <c r="H483" s="42">
        <v>16783333</v>
      </c>
      <c r="I483" s="62"/>
      <c r="J483" s="63"/>
      <c r="K483" s="57"/>
      <c r="L483" s="51">
        <f t="shared" si="10"/>
        <v>16783333</v>
      </c>
      <c r="M483" s="40">
        <v>45473</v>
      </c>
      <c r="N483" s="53" t="s">
        <v>2309</v>
      </c>
      <c r="O483" s="50" t="s">
        <v>45</v>
      </c>
      <c r="P483" s="64">
        <v>0.30681818181818182</v>
      </c>
    </row>
    <row r="484" spans="2:16" x14ac:dyDescent="0.2">
      <c r="B484" s="39">
        <v>45385</v>
      </c>
      <c r="C484" s="32" t="s">
        <v>1801</v>
      </c>
      <c r="D484" s="33" t="s">
        <v>1979</v>
      </c>
      <c r="E484" s="34" t="s">
        <v>519</v>
      </c>
      <c r="F484" s="33" t="s">
        <v>2155</v>
      </c>
      <c r="G484" s="40">
        <v>45387</v>
      </c>
      <c r="H484" s="42">
        <v>10500000</v>
      </c>
      <c r="I484" s="62"/>
      <c r="J484" s="63"/>
      <c r="K484" s="57"/>
      <c r="L484" s="51">
        <f t="shared" si="10"/>
        <v>10500000</v>
      </c>
      <c r="M484" s="40">
        <v>45473</v>
      </c>
      <c r="N484" s="53" t="s">
        <v>2310</v>
      </c>
      <c r="O484" s="50" t="s">
        <v>45</v>
      </c>
      <c r="P484" s="64">
        <v>0.29069767441860467</v>
      </c>
    </row>
    <row r="485" spans="2:16" x14ac:dyDescent="0.2">
      <c r="B485" s="39">
        <v>45385</v>
      </c>
      <c r="C485" s="32" t="s">
        <v>1802</v>
      </c>
      <c r="D485" s="33" t="s">
        <v>1980</v>
      </c>
      <c r="E485" s="34" t="s">
        <v>34</v>
      </c>
      <c r="F485" s="33" t="s">
        <v>2156</v>
      </c>
      <c r="G485" s="40">
        <v>45386</v>
      </c>
      <c r="H485" s="42">
        <v>21560000</v>
      </c>
      <c r="I485" s="62"/>
      <c r="J485" s="63"/>
      <c r="K485" s="57"/>
      <c r="L485" s="51">
        <f t="shared" si="10"/>
        <v>21560000</v>
      </c>
      <c r="M485" s="40">
        <v>45473</v>
      </c>
      <c r="N485" s="53" t="s">
        <v>2311</v>
      </c>
      <c r="O485" s="50" t="s">
        <v>45</v>
      </c>
      <c r="P485" s="64">
        <v>0.2988505747126437</v>
      </c>
    </row>
    <row r="486" spans="2:16" x14ac:dyDescent="0.2">
      <c r="B486" s="39">
        <v>45384</v>
      </c>
      <c r="C486" s="32" t="s">
        <v>1803</v>
      </c>
      <c r="D486" s="33" t="s">
        <v>1981</v>
      </c>
      <c r="E486" s="34" t="s">
        <v>34</v>
      </c>
      <c r="F486" s="33" t="s">
        <v>2157</v>
      </c>
      <c r="G486" s="40">
        <v>45386</v>
      </c>
      <c r="H486" s="42">
        <v>19500000</v>
      </c>
      <c r="I486" s="62"/>
      <c r="J486" s="63"/>
      <c r="K486" s="57"/>
      <c r="L486" s="51">
        <f t="shared" si="10"/>
        <v>19500000</v>
      </c>
      <c r="M486" s="40">
        <v>45473</v>
      </c>
      <c r="N486" s="53" t="s">
        <v>2312</v>
      </c>
      <c r="O486" s="50" t="s">
        <v>45</v>
      </c>
      <c r="P486" s="64">
        <v>0.2988505747126437</v>
      </c>
    </row>
    <row r="487" spans="2:16" x14ac:dyDescent="0.2">
      <c r="B487" s="39">
        <v>45385</v>
      </c>
      <c r="C487" s="32" t="s">
        <v>1804</v>
      </c>
      <c r="D487" s="33" t="s">
        <v>1982</v>
      </c>
      <c r="E487" s="34" t="s">
        <v>34</v>
      </c>
      <c r="F487" s="33" t="s">
        <v>2158</v>
      </c>
      <c r="G487" s="40">
        <v>45386</v>
      </c>
      <c r="H487" s="42">
        <v>28500000</v>
      </c>
      <c r="I487" s="62"/>
      <c r="J487" s="63"/>
      <c r="K487" s="57"/>
      <c r="L487" s="51">
        <f t="shared" si="10"/>
        <v>28500000</v>
      </c>
      <c r="M487" s="40">
        <v>45473</v>
      </c>
      <c r="N487" s="53" t="s">
        <v>2313</v>
      </c>
      <c r="O487" s="50" t="s">
        <v>45</v>
      </c>
      <c r="P487" s="64">
        <v>0.2988505747126437</v>
      </c>
    </row>
    <row r="488" spans="2:16" x14ac:dyDescent="0.2">
      <c r="B488" s="39">
        <v>45384</v>
      </c>
      <c r="C488" s="32" t="s">
        <v>1805</v>
      </c>
      <c r="D488" s="33" t="s">
        <v>1983</v>
      </c>
      <c r="E488" s="34" t="s">
        <v>34</v>
      </c>
      <c r="F488" s="33" t="s">
        <v>2159</v>
      </c>
      <c r="G488" s="40">
        <v>45387</v>
      </c>
      <c r="H488" s="42">
        <v>18730680</v>
      </c>
      <c r="I488" s="62"/>
      <c r="J488" s="63"/>
      <c r="K488" s="57"/>
      <c r="L488" s="51">
        <f t="shared" si="10"/>
        <v>18730680</v>
      </c>
      <c r="M488" s="40">
        <v>45473</v>
      </c>
      <c r="N488" s="53" t="s">
        <v>2314</v>
      </c>
      <c r="O488" s="50" t="s">
        <v>45</v>
      </c>
      <c r="P488" s="64">
        <v>0.29069767441860467</v>
      </c>
    </row>
    <row r="489" spans="2:16" x14ac:dyDescent="0.2">
      <c r="B489" s="39">
        <v>45386</v>
      </c>
      <c r="C489" s="32" t="s">
        <v>1806</v>
      </c>
      <c r="D489" s="33" t="s">
        <v>1984</v>
      </c>
      <c r="E489" s="34" t="s">
        <v>34</v>
      </c>
      <c r="F489" s="33" t="s">
        <v>695</v>
      </c>
      <c r="G489" s="40">
        <v>45390</v>
      </c>
      <c r="H489" s="42">
        <v>18730680</v>
      </c>
      <c r="I489" s="62"/>
      <c r="J489" s="63"/>
      <c r="K489" s="57"/>
      <c r="L489" s="51">
        <f t="shared" si="10"/>
        <v>18730680</v>
      </c>
      <c r="M489" s="40">
        <v>45473</v>
      </c>
      <c r="N489" s="53" t="s">
        <v>2315</v>
      </c>
      <c r="O489" s="50" t="s">
        <v>45</v>
      </c>
      <c r="P489" s="64">
        <v>0.26506024096385544</v>
      </c>
    </row>
    <row r="490" spans="2:16" x14ac:dyDescent="0.2">
      <c r="B490" s="39">
        <v>45390</v>
      </c>
      <c r="C490" s="32" t="s">
        <v>1807</v>
      </c>
      <c r="D490" s="33" t="s">
        <v>1985</v>
      </c>
      <c r="E490" s="34" t="s">
        <v>34</v>
      </c>
      <c r="F490" s="33" t="s">
        <v>2160</v>
      </c>
      <c r="G490" s="40">
        <v>45391</v>
      </c>
      <c r="H490" s="42">
        <v>28011651</v>
      </c>
      <c r="I490" s="62"/>
      <c r="J490" s="63"/>
      <c r="K490" s="57"/>
      <c r="L490" s="51">
        <f t="shared" si="10"/>
        <v>28011651</v>
      </c>
      <c r="M490" s="40">
        <v>45473</v>
      </c>
      <c r="N490" s="53" t="s">
        <v>2316</v>
      </c>
      <c r="O490" s="50" t="s">
        <v>45</v>
      </c>
      <c r="P490" s="64">
        <v>0.25609756097560976</v>
      </c>
    </row>
    <row r="491" spans="2:16" x14ac:dyDescent="0.2">
      <c r="B491" s="39">
        <v>45390</v>
      </c>
      <c r="C491" s="32" t="s">
        <v>1808</v>
      </c>
      <c r="D491" s="33" t="s">
        <v>1986</v>
      </c>
      <c r="E491" s="34" t="s">
        <v>519</v>
      </c>
      <c r="F491" s="33" t="s">
        <v>2161</v>
      </c>
      <c r="G491" s="40">
        <v>45391</v>
      </c>
      <c r="H491" s="42">
        <v>8774730</v>
      </c>
      <c r="I491" s="62"/>
      <c r="J491" s="63"/>
      <c r="K491" s="57"/>
      <c r="L491" s="51">
        <f t="shared" si="10"/>
        <v>8774730</v>
      </c>
      <c r="M491" s="40">
        <v>45473</v>
      </c>
      <c r="N491" s="53" t="s">
        <v>2317</v>
      </c>
      <c r="O491" s="50" t="s">
        <v>45</v>
      </c>
      <c r="P491" s="64">
        <v>0.25609756097560976</v>
      </c>
    </row>
    <row r="492" spans="2:16" x14ac:dyDescent="0.2">
      <c r="B492" s="39">
        <v>45391</v>
      </c>
      <c r="C492" s="32" t="s">
        <v>1809</v>
      </c>
      <c r="D492" s="33" t="s">
        <v>1987</v>
      </c>
      <c r="E492" s="34" t="s">
        <v>34</v>
      </c>
      <c r="F492" s="33" t="s">
        <v>612</v>
      </c>
      <c r="G492" s="40">
        <v>45393</v>
      </c>
      <c r="H492" s="42">
        <v>18730680</v>
      </c>
      <c r="I492" s="62"/>
      <c r="J492" s="63"/>
      <c r="K492" s="57"/>
      <c r="L492" s="51">
        <f t="shared" si="10"/>
        <v>18730680</v>
      </c>
      <c r="M492" s="40">
        <v>45473</v>
      </c>
      <c r="N492" s="53" t="s">
        <v>2318</v>
      </c>
      <c r="O492" s="50" t="s">
        <v>45</v>
      </c>
      <c r="P492" s="64">
        <v>0.23749999999999999</v>
      </c>
    </row>
    <row r="493" spans="2:16" x14ac:dyDescent="0.2">
      <c r="B493" s="39">
        <v>45390</v>
      </c>
      <c r="C493" s="32" t="s">
        <v>1810</v>
      </c>
      <c r="D493" s="33" t="s">
        <v>1988</v>
      </c>
      <c r="E493" s="34" t="s">
        <v>34</v>
      </c>
      <c r="F493" s="33" t="s">
        <v>2162</v>
      </c>
      <c r="G493" s="40">
        <v>45391</v>
      </c>
      <c r="H493" s="42">
        <v>18730680</v>
      </c>
      <c r="I493" s="62"/>
      <c r="J493" s="63"/>
      <c r="K493" s="57"/>
      <c r="L493" s="51">
        <f t="shared" si="10"/>
        <v>18730680</v>
      </c>
      <c r="M493" s="40">
        <v>45473</v>
      </c>
      <c r="N493" s="53" t="s">
        <v>2319</v>
      </c>
      <c r="O493" s="50" t="s">
        <v>45</v>
      </c>
      <c r="P493" s="64">
        <v>0.25609756097560976</v>
      </c>
    </row>
    <row r="494" spans="2:16" x14ac:dyDescent="0.2">
      <c r="B494" s="39">
        <v>45387</v>
      </c>
      <c r="C494" s="32" t="s">
        <v>1811</v>
      </c>
      <c r="D494" s="33" t="s">
        <v>1989</v>
      </c>
      <c r="E494" s="34" t="s">
        <v>34</v>
      </c>
      <c r="F494" s="33" t="s">
        <v>2163</v>
      </c>
      <c r="G494" s="40">
        <v>45391</v>
      </c>
      <c r="H494" s="42">
        <v>21261852</v>
      </c>
      <c r="I494" s="62"/>
      <c r="J494" s="63"/>
      <c r="K494" s="57"/>
      <c r="L494" s="51">
        <f t="shared" si="10"/>
        <v>21261852</v>
      </c>
      <c r="M494" s="40">
        <v>45473</v>
      </c>
      <c r="N494" s="53" t="s">
        <v>2320</v>
      </c>
      <c r="O494" s="50" t="s">
        <v>45</v>
      </c>
      <c r="P494" s="64">
        <v>0.25609756097560976</v>
      </c>
    </row>
    <row r="495" spans="2:16" x14ac:dyDescent="0.2">
      <c r="B495" s="39">
        <v>45390</v>
      </c>
      <c r="C495" s="32" t="s">
        <v>1812</v>
      </c>
      <c r="D495" s="33" t="s">
        <v>1990</v>
      </c>
      <c r="E495" s="34" t="s">
        <v>34</v>
      </c>
      <c r="F495" s="33" t="s">
        <v>2164</v>
      </c>
      <c r="G495" s="40">
        <v>45391</v>
      </c>
      <c r="H495" s="42">
        <v>18730680</v>
      </c>
      <c r="I495" s="62"/>
      <c r="J495" s="63"/>
      <c r="K495" s="57"/>
      <c r="L495" s="51">
        <f t="shared" si="10"/>
        <v>18730680</v>
      </c>
      <c r="M495" s="40">
        <v>45473</v>
      </c>
      <c r="N495" s="53" t="s">
        <v>2321</v>
      </c>
      <c r="O495" s="50" t="s">
        <v>45</v>
      </c>
      <c r="P495" s="64">
        <v>0.25609756097560976</v>
      </c>
    </row>
    <row r="496" spans="2:16" x14ac:dyDescent="0.2">
      <c r="B496" s="39">
        <v>45387</v>
      </c>
      <c r="C496" s="32" t="s">
        <v>1813</v>
      </c>
      <c r="D496" s="33" t="s">
        <v>1991</v>
      </c>
      <c r="E496" s="34" t="s">
        <v>34</v>
      </c>
      <c r="F496" s="33" t="s">
        <v>2165</v>
      </c>
      <c r="G496" s="40">
        <v>45392</v>
      </c>
      <c r="H496" s="42">
        <v>20857500</v>
      </c>
      <c r="I496" s="62"/>
      <c r="J496" s="63"/>
      <c r="K496" s="57"/>
      <c r="L496" s="51">
        <f t="shared" si="10"/>
        <v>20857500</v>
      </c>
      <c r="M496" s="40">
        <v>45473</v>
      </c>
      <c r="N496" s="53" t="s">
        <v>2322</v>
      </c>
      <c r="O496" s="50" t="s">
        <v>45</v>
      </c>
      <c r="P496" s="64">
        <v>0.24691358024691357</v>
      </c>
    </row>
    <row r="497" spans="2:16" x14ac:dyDescent="0.2">
      <c r="B497" s="39">
        <v>45387</v>
      </c>
      <c r="C497" s="32" t="s">
        <v>1814</v>
      </c>
      <c r="D497" s="33" t="s">
        <v>1992</v>
      </c>
      <c r="E497" s="34" t="s">
        <v>34</v>
      </c>
      <c r="F497" s="33" t="s">
        <v>2166</v>
      </c>
      <c r="G497" s="40">
        <v>45393</v>
      </c>
      <c r="H497" s="42">
        <v>18200000</v>
      </c>
      <c r="I497" s="62"/>
      <c r="J497" s="63"/>
      <c r="K497" s="57"/>
      <c r="L497" s="51">
        <f t="shared" si="10"/>
        <v>18200000</v>
      </c>
      <c r="M497" s="40">
        <v>45473</v>
      </c>
      <c r="N497" s="53" t="s">
        <v>2323</v>
      </c>
      <c r="O497" s="50" t="s">
        <v>45</v>
      </c>
      <c r="P497" s="64">
        <v>0.23749999999999999</v>
      </c>
    </row>
    <row r="498" spans="2:16" x14ac:dyDescent="0.2">
      <c r="B498" s="39">
        <v>45387</v>
      </c>
      <c r="C498" s="32" t="s">
        <v>1815</v>
      </c>
      <c r="D498" s="33" t="s">
        <v>1993</v>
      </c>
      <c r="E498" s="34" t="s">
        <v>34</v>
      </c>
      <c r="F498" s="33" t="s">
        <v>2167</v>
      </c>
      <c r="G498" s="40">
        <v>45391</v>
      </c>
      <c r="H498" s="42">
        <v>30213333</v>
      </c>
      <c r="I498" s="62"/>
      <c r="J498" s="63"/>
      <c r="K498" s="57"/>
      <c r="L498" s="51">
        <f t="shared" si="10"/>
        <v>30213333</v>
      </c>
      <c r="M498" s="40">
        <v>45471</v>
      </c>
      <c r="N498" s="53" t="s">
        <v>2324</v>
      </c>
      <c r="O498" s="50" t="s">
        <v>45</v>
      </c>
      <c r="P498" s="64">
        <v>0.26250000000000001</v>
      </c>
    </row>
    <row r="499" spans="2:16" x14ac:dyDescent="0.2">
      <c r="B499" s="39">
        <v>45387</v>
      </c>
      <c r="C499" s="32" t="s">
        <v>1816</v>
      </c>
      <c r="D499" s="33" t="s">
        <v>1994</v>
      </c>
      <c r="E499" s="34" t="s">
        <v>519</v>
      </c>
      <c r="F499" s="33" t="s">
        <v>2168</v>
      </c>
      <c r="G499" s="40">
        <v>45393</v>
      </c>
      <c r="H499" s="42">
        <v>8262000</v>
      </c>
      <c r="I499" s="62"/>
      <c r="J499" s="63"/>
      <c r="K499" s="57"/>
      <c r="L499" s="51">
        <f t="shared" si="10"/>
        <v>8262000</v>
      </c>
      <c r="M499" s="40">
        <v>45473</v>
      </c>
      <c r="N499" s="53" t="s">
        <v>2325</v>
      </c>
      <c r="O499" s="50" t="s">
        <v>45</v>
      </c>
      <c r="P499" s="64">
        <v>0.23749999999999999</v>
      </c>
    </row>
    <row r="500" spans="2:16" x14ac:dyDescent="0.2">
      <c r="B500" s="39">
        <v>45387</v>
      </c>
      <c r="C500" s="32" t="s">
        <v>1817</v>
      </c>
      <c r="D500" s="33" t="s">
        <v>1995</v>
      </c>
      <c r="E500" s="34" t="s">
        <v>34</v>
      </c>
      <c r="F500" s="33" t="s">
        <v>2169</v>
      </c>
      <c r="G500" s="40">
        <v>45392</v>
      </c>
      <c r="H500" s="42">
        <v>14310000</v>
      </c>
      <c r="I500" s="62"/>
      <c r="J500" s="63"/>
      <c r="K500" s="57"/>
      <c r="L500" s="51">
        <f t="shared" si="10"/>
        <v>14310000</v>
      </c>
      <c r="M500" s="40">
        <v>45473</v>
      </c>
      <c r="N500" s="53" t="s">
        <v>2326</v>
      </c>
      <c r="O500" s="50" t="s">
        <v>45</v>
      </c>
      <c r="P500" s="64">
        <v>0.24691358024691357</v>
      </c>
    </row>
    <row r="501" spans="2:16" x14ac:dyDescent="0.2">
      <c r="B501" s="39">
        <v>45390</v>
      </c>
      <c r="C501" s="32" t="s">
        <v>1818</v>
      </c>
      <c r="D501" s="33" t="s">
        <v>1996</v>
      </c>
      <c r="E501" s="34" t="s">
        <v>34</v>
      </c>
      <c r="F501" s="33" t="s">
        <v>2170</v>
      </c>
      <c r="G501" s="40">
        <v>45392</v>
      </c>
      <c r="H501" s="42">
        <v>14633333</v>
      </c>
      <c r="I501" s="62"/>
      <c r="J501" s="63"/>
      <c r="K501" s="57"/>
      <c r="L501" s="51">
        <f t="shared" si="10"/>
        <v>14633333</v>
      </c>
      <c r="M501" s="40">
        <v>45473</v>
      </c>
      <c r="N501" s="53" t="s">
        <v>2327</v>
      </c>
      <c r="O501" s="50" t="s">
        <v>45</v>
      </c>
      <c r="P501" s="64">
        <v>0.24691358024691357</v>
      </c>
    </row>
    <row r="502" spans="2:16" x14ac:dyDescent="0.2">
      <c r="B502" s="39">
        <v>45390</v>
      </c>
      <c r="C502" s="32" t="s">
        <v>1819</v>
      </c>
      <c r="D502" s="33" t="s">
        <v>1997</v>
      </c>
      <c r="E502" s="34" t="s">
        <v>34</v>
      </c>
      <c r="F502" s="33" t="s">
        <v>2171</v>
      </c>
      <c r="G502" s="40">
        <v>45392</v>
      </c>
      <c r="H502" s="42">
        <v>14663333</v>
      </c>
      <c r="I502" s="62"/>
      <c r="J502" s="63"/>
      <c r="K502" s="57"/>
      <c r="L502" s="51">
        <f t="shared" si="10"/>
        <v>14663333</v>
      </c>
      <c r="M502" s="40">
        <v>45473</v>
      </c>
      <c r="N502" s="53" t="s">
        <v>2328</v>
      </c>
      <c r="O502" s="50" t="s">
        <v>45</v>
      </c>
      <c r="P502" s="64">
        <v>0.24691358024691357</v>
      </c>
    </row>
    <row r="503" spans="2:16" x14ac:dyDescent="0.2">
      <c r="B503" s="39">
        <v>45391</v>
      </c>
      <c r="C503" s="32" t="s">
        <v>1820</v>
      </c>
      <c r="D503" s="33" t="s">
        <v>1998</v>
      </c>
      <c r="E503" s="34" t="s">
        <v>34</v>
      </c>
      <c r="F503" s="33" t="s">
        <v>2172</v>
      </c>
      <c r="G503" s="40">
        <v>45394</v>
      </c>
      <c r="H503" s="42">
        <v>16480000</v>
      </c>
      <c r="I503" s="62"/>
      <c r="J503" s="63"/>
      <c r="K503" s="57"/>
      <c r="L503" s="51">
        <f t="shared" si="10"/>
        <v>16480000</v>
      </c>
      <c r="M503" s="40">
        <v>45473</v>
      </c>
      <c r="N503" s="53" t="s">
        <v>2329</v>
      </c>
      <c r="O503" s="50" t="s">
        <v>45</v>
      </c>
      <c r="P503" s="64">
        <v>0.22784810126582278</v>
      </c>
    </row>
    <row r="504" spans="2:16" x14ac:dyDescent="0.2">
      <c r="B504" s="39">
        <v>45390</v>
      </c>
      <c r="C504" s="32" t="s">
        <v>1821</v>
      </c>
      <c r="D504" s="33" t="s">
        <v>1999</v>
      </c>
      <c r="E504" s="34" t="s">
        <v>34</v>
      </c>
      <c r="F504" s="33" t="s">
        <v>2173</v>
      </c>
      <c r="G504" s="40">
        <v>45391</v>
      </c>
      <c r="H504" s="42">
        <v>17760000</v>
      </c>
      <c r="I504" s="62"/>
      <c r="J504" s="63"/>
      <c r="K504" s="57"/>
      <c r="L504" s="51">
        <f t="shared" si="10"/>
        <v>17760000</v>
      </c>
      <c r="M504" s="40">
        <v>45473</v>
      </c>
      <c r="N504" s="53" t="s">
        <v>2330</v>
      </c>
      <c r="O504" s="50" t="s">
        <v>45</v>
      </c>
      <c r="P504" s="64">
        <v>0.25609756097560976</v>
      </c>
    </row>
    <row r="505" spans="2:16" x14ac:dyDescent="0.2">
      <c r="B505" s="39">
        <v>45390</v>
      </c>
      <c r="C505" s="32" t="s">
        <v>1822</v>
      </c>
      <c r="D505" s="33" t="s">
        <v>2000</v>
      </c>
      <c r="E505" s="34" t="s">
        <v>34</v>
      </c>
      <c r="F505" s="33" t="s">
        <v>2174</v>
      </c>
      <c r="G505" s="40">
        <v>45393</v>
      </c>
      <c r="H505" s="42">
        <v>16250000</v>
      </c>
      <c r="I505" s="62"/>
      <c r="J505" s="63"/>
      <c r="K505" s="57"/>
      <c r="L505" s="51">
        <f t="shared" si="10"/>
        <v>16250000</v>
      </c>
      <c r="M505" s="40">
        <v>45468</v>
      </c>
      <c r="N505" s="53" t="s">
        <v>2331</v>
      </c>
      <c r="O505" s="50" t="s">
        <v>45</v>
      </c>
      <c r="P505" s="64">
        <v>0.25333333333333335</v>
      </c>
    </row>
    <row r="506" spans="2:16" x14ac:dyDescent="0.2">
      <c r="B506" s="39">
        <v>45390</v>
      </c>
      <c r="C506" s="32" t="s">
        <v>1823</v>
      </c>
      <c r="D506" s="33" t="s">
        <v>2001</v>
      </c>
      <c r="E506" s="34" t="s">
        <v>34</v>
      </c>
      <c r="F506" s="33" t="s">
        <v>2175</v>
      </c>
      <c r="G506" s="40">
        <v>45394</v>
      </c>
      <c r="H506" s="42">
        <v>14133333</v>
      </c>
      <c r="I506" s="62"/>
      <c r="J506" s="63"/>
      <c r="K506" s="57"/>
      <c r="L506" s="51">
        <f t="shared" si="10"/>
        <v>14133333</v>
      </c>
      <c r="M506" s="40">
        <v>45473</v>
      </c>
      <c r="N506" s="53" t="s">
        <v>2332</v>
      </c>
      <c r="O506" s="50" t="s">
        <v>45</v>
      </c>
      <c r="P506" s="64">
        <v>0.22784810126582278</v>
      </c>
    </row>
    <row r="507" spans="2:16" x14ac:dyDescent="0.2">
      <c r="B507" s="39">
        <v>45390</v>
      </c>
      <c r="C507" s="32" t="s">
        <v>1824</v>
      </c>
      <c r="D507" s="33" t="s">
        <v>2002</v>
      </c>
      <c r="E507" s="34" t="s">
        <v>34</v>
      </c>
      <c r="F507" s="33" t="s">
        <v>2176</v>
      </c>
      <c r="G507" s="40">
        <v>45393</v>
      </c>
      <c r="H507" s="42">
        <v>23175000</v>
      </c>
      <c r="I507" s="62"/>
      <c r="J507" s="63"/>
      <c r="K507" s="57"/>
      <c r="L507" s="51">
        <f t="shared" si="10"/>
        <v>23175000</v>
      </c>
      <c r="M507" s="40">
        <v>45473</v>
      </c>
      <c r="N507" s="53" t="s">
        <v>2333</v>
      </c>
      <c r="O507" s="50" t="s">
        <v>45</v>
      </c>
      <c r="P507" s="64">
        <v>0.23749999999999999</v>
      </c>
    </row>
    <row r="508" spans="2:16" x14ac:dyDescent="0.2">
      <c r="B508" s="39">
        <v>45390</v>
      </c>
      <c r="C508" s="32" t="s">
        <v>1825</v>
      </c>
      <c r="D508" s="33" t="s">
        <v>2003</v>
      </c>
      <c r="E508" s="34" t="s">
        <v>34</v>
      </c>
      <c r="F508" s="33" t="s">
        <v>2177</v>
      </c>
      <c r="G508" s="40">
        <v>45393</v>
      </c>
      <c r="H508" s="42">
        <v>17983333</v>
      </c>
      <c r="I508" s="62"/>
      <c r="J508" s="63"/>
      <c r="K508" s="57"/>
      <c r="L508" s="51">
        <f t="shared" si="10"/>
        <v>17983333</v>
      </c>
      <c r="M508" s="40">
        <v>45473</v>
      </c>
      <c r="N508" s="53" t="s">
        <v>2334</v>
      </c>
      <c r="O508" s="50" t="s">
        <v>45</v>
      </c>
      <c r="P508" s="64">
        <v>0.23749999999999999</v>
      </c>
    </row>
    <row r="509" spans="2:16" x14ac:dyDescent="0.2">
      <c r="B509" s="39">
        <v>45391</v>
      </c>
      <c r="C509" s="32" t="s">
        <v>1826</v>
      </c>
      <c r="D509" s="33" t="s">
        <v>2004</v>
      </c>
      <c r="E509" s="34" t="s">
        <v>34</v>
      </c>
      <c r="F509" s="33" t="s">
        <v>2178</v>
      </c>
      <c r="G509" s="40">
        <v>45393</v>
      </c>
      <c r="H509" s="42">
        <v>21372500</v>
      </c>
      <c r="I509" s="62"/>
      <c r="J509" s="63"/>
      <c r="K509" s="57"/>
      <c r="L509" s="51">
        <f t="shared" si="10"/>
        <v>21372500</v>
      </c>
      <c r="M509" s="40">
        <v>45473</v>
      </c>
      <c r="N509" s="53" t="s">
        <v>2335</v>
      </c>
      <c r="O509" s="50" t="s">
        <v>45</v>
      </c>
      <c r="P509" s="64">
        <v>0.23749999999999999</v>
      </c>
    </row>
    <row r="510" spans="2:16" x14ac:dyDescent="0.2">
      <c r="B510" s="39">
        <v>45390</v>
      </c>
      <c r="C510" s="32" t="s">
        <v>1827</v>
      </c>
      <c r="D510" s="33" t="s">
        <v>2005</v>
      </c>
      <c r="E510" s="34" t="s">
        <v>34</v>
      </c>
      <c r="F510" s="33" t="s">
        <v>2179</v>
      </c>
      <c r="G510" s="40">
        <v>45392</v>
      </c>
      <c r="H510" s="42">
        <v>15759000</v>
      </c>
      <c r="I510" s="62"/>
      <c r="J510" s="63"/>
      <c r="K510" s="57"/>
      <c r="L510" s="51">
        <f t="shared" si="10"/>
        <v>15759000</v>
      </c>
      <c r="M510" s="40">
        <v>45473</v>
      </c>
      <c r="N510" s="53" t="s">
        <v>2336</v>
      </c>
      <c r="O510" s="50" t="s">
        <v>45</v>
      </c>
      <c r="P510" s="64">
        <v>0.24691358024691357</v>
      </c>
    </row>
    <row r="511" spans="2:16" x14ac:dyDescent="0.2">
      <c r="B511" s="39">
        <v>45391</v>
      </c>
      <c r="C511" s="32" t="s">
        <v>1828</v>
      </c>
      <c r="D511" s="33" t="s">
        <v>2006</v>
      </c>
      <c r="E511" s="34" t="s">
        <v>34</v>
      </c>
      <c r="F511" s="33" t="s">
        <v>2180</v>
      </c>
      <c r="G511" s="40">
        <v>45393</v>
      </c>
      <c r="H511" s="42">
        <v>12543333</v>
      </c>
      <c r="I511" s="62"/>
      <c r="J511" s="63"/>
      <c r="K511" s="57"/>
      <c r="L511" s="51">
        <f t="shared" si="10"/>
        <v>12543333</v>
      </c>
      <c r="M511" s="40">
        <v>45464</v>
      </c>
      <c r="N511" s="53" t="s">
        <v>2337</v>
      </c>
      <c r="O511" s="50" t="s">
        <v>45</v>
      </c>
      <c r="P511" s="64">
        <v>0.26760563380281688</v>
      </c>
    </row>
    <row r="512" spans="2:16" x14ac:dyDescent="0.2">
      <c r="B512" s="39">
        <v>45392</v>
      </c>
      <c r="C512" s="32" t="s">
        <v>1829</v>
      </c>
      <c r="D512" s="33" t="s">
        <v>2007</v>
      </c>
      <c r="E512" s="34" t="s">
        <v>34</v>
      </c>
      <c r="F512" s="33" t="s">
        <v>2181</v>
      </c>
      <c r="G512" s="40">
        <v>45394</v>
      </c>
      <c r="H512" s="42">
        <v>10236667</v>
      </c>
      <c r="I512" s="62"/>
      <c r="J512" s="63"/>
      <c r="K512" s="57"/>
      <c r="L512" s="51">
        <f t="shared" si="10"/>
        <v>10236667</v>
      </c>
      <c r="M512" s="40">
        <v>45473</v>
      </c>
      <c r="N512" s="53" t="s">
        <v>2338</v>
      </c>
      <c r="O512" s="50" t="s">
        <v>45</v>
      </c>
      <c r="P512" s="64">
        <v>0.22784810126582278</v>
      </c>
    </row>
    <row r="513" spans="2:16" x14ac:dyDescent="0.2">
      <c r="B513" s="39">
        <v>45391</v>
      </c>
      <c r="C513" s="32" t="s">
        <v>1830</v>
      </c>
      <c r="D513" s="33" t="s">
        <v>2008</v>
      </c>
      <c r="E513" s="34" t="s">
        <v>34</v>
      </c>
      <c r="F513" s="33" t="s">
        <v>2182</v>
      </c>
      <c r="G513" s="40">
        <v>45393</v>
      </c>
      <c r="H513" s="42">
        <v>17098000</v>
      </c>
      <c r="I513" s="62"/>
      <c r="J513" s="63"/>
      <c r="K513" s="57"/>
      <c r="L513" s="51">
        <f t="shared" si="10"/>
        <v>17098000</v>
      </c>
      <c r="M513" s="40">
        <v>45473</v>
      </c>
      <c r="N513" s="53" t="s">
        <v>2339</v>
      </c>
      <c r="O513" s="50" t="s">
        <v>45</v>
      </c>
      <c r="P513" s="64">
        <v>0.23749999999999999</v>
      </c>
    </row>
    <row r="514" spans="2:16" x14ac:dyDescent="0.2">
      <c r="B514" s="39">
        <v>45391</v>
      </c>
      <c r="C514" s="32" t="s">
        <v>1831</v>
      </c>
      <c r="D514" s="33" t="s">
        <v>2009</v>
      </c>
      <c r="E514" s="34" t="s">
        <v>34</v>
      </c>
      <c r="F514" s="33" t="s">
        <v>2183</v>
      </c>
      <c r="G514" s="40">
        <v>45394</v>
      </c>
      <c r="H514" s="42">
        <v>24720000</v>
      </c>
      <c r="I514" s="62"/>
      <c r="J514" s="63"/>
      <c r="K514" s="57"/>
      <c r="L514" s="51">
        <f t="shared" si="10"/>
        <v>24720000</v>
      </c>
      <c r="M514" s="40">
        <v>45473</v>
      </c>
      <c r="N514" s="53" t="s">
        <v>2340</v>
      </c>
      <c r="O514" s="50" t="s">
        <v>45</v>
      </c>
      <c r="P514" s="64">
        <v>0.22784810126582278</v>
      </c>
    </row>
    <row r="515" spans="2:16" x14ac:dyDescent="0.2">
      <c r="B515" s="39">
        <v>45391</v>
      </c>
      <c r="C515" s="32" t="s">
        <v>1832</v>
      </c>
      <c r="D515" s="33" t="s">
        <v>2010</v>
      </c>
      <c r="E515" s="34" t="s">
        <v>519</v>
      </c>
      <c r="F515" s="33" t="s">
        <v>2184</v>
      </c>
      <c r="G515" s="40">
        <v>45394</v>
      </c>
      <c r="H515" s="42">
        <v>10236667</v>
      </c>
      <c r="I515" s="62"/>
      <c r="J515" s="63"/>
      <c r="K515" s="57"/>
      <c r="L515" s="51">
        <f t="shared" si="10"/>
        <v>10236667</v>
      </c>
      <c r="M515" s="40">
        <v>45473</v>
      </c>
      <c r="N515" s="53" t="s">
        <v>2341</v>
      </c>
      <c r="O515" s="50" t="s">
        <v>45</v>
      </c>
      <c r="P515" s="64">
        <v>0.22784810126582278</v>
      </c>
    </row>
    <row r="516" spans="2:16" x14ac:dyDescent="0.2">
      <c r="B516" s="39">
        <v>45392</v>
      </c>
      <c r="C516" s="32" t="s">
        <v>1833</v>
      </c>
      <c r="D516" s="33" t="s">
        <v>2011</v>
      </c>
      <c r="E516" s="34" t="s">
        <v>34</v>
      </c>
      <c r="F516" s="33" t="s">
        <v>2185</v>
      </c>
      <c r="G516" s="40">
        <v>45393</v>
      </c>
      <c r="H516" s="42">
        <v>21000000</v>
      </c>
      <c r="I516" s="62"/>
      <c r="J516" s="63"/>
      <c r="K516" s="57"/>
      <c r="L516" s="51">
        <f t="shared" si="10"/>
        <v>21000000</v>
      </c>
      <c r="M516" s="40">
        <v>45473</v>
      </c>
      <c r="N516" s="53" t="s">
        <v>2342</v>
      </c>
      <c r="O516" s="50" t="s">
        <v>45</v>
      </c>
      <c r="P516" s="64">
        <v>0.23749999999999999</v>
      </c>
    </row>
    <row r="517" spans="2:16" x14ac:dyDescent="0.2">
      <c r="B517" s="39">
        <v>45392</v>
      </c>
      <c r="C517" s="32" t="s">
        <v>1834</v>
      </c>
      <c r="D517" s="33" t="s">
        <v>2012</v>
      </c>
      <c r="E517" s="34" t="s">
        <v>34</v>
      </c>
      <c r="F517" s="33" t="s">
        <v>2186</v>
      </c>
      <c r="G517" s="40">
        <v>45400</v>
      </c>
      <c r="H517" s="42">
        <v>14310000</v>
      </c>
      <c r="I517" s="62"/>
      <c r="J517" s="63"/>
      <c r="K517" s="57"/>
      <c r="L517" s="51">
        <f t="shared" si="10"/>
        <v>14310000</v>
      </c>
      <c r="M517" s="40">
        <v>45473</v>
      </c>
      <c r="N517" s="53" t="s">
        <v>2343</v>
      </c>
      <c r="O517" s="50" t="s">
        <v>45</v>
      </c>
      <c r="P517" s="64">
        <v>0.16438356164383561</v>
      </c>
    </row>
    <row r="518" spans="2:16" x14ac:dyDescent="0.2">
      <c r="B518" s="39">
        <v>45394</v>
      </c>
      <c r="C518" s="32" t="s">
        <v>1835</v>
      </c>
      <c r="D518" s="33" t="s">
        <v>2013</v>
      </c>
      <c r="E518" s="34" t="s">
        <v>34</v>
      </c>
      <c r="F518" s="33" t="s">
        <v>2187</v>
      </c>
      <c r="G518" s="40">
        <v>45398</v>
      </c>
      <c r="H518" s="42">
        <v>20857500</v>
      </c>
      <c r="I518" s="62"/>
      <c r="J518" s="63"/>
      <c r="K518" s="57"/>
      <c r="L518" s="51">
        <f t="shared" si="10"/>
        <v>20857500</v>
      </c>
      <c r="M518" s="40">
        <v>45473</v>
      </c>
      <c r="N518" s="53" t="s">
        <v>2344</v>
      </c>
      <c r="O518" s="50" t="s">
        <v>45</v>
      </c>
      <c r="P518" s="64">
        <v>0.18666666666666668</v>
      </c>
    </row>
    <row r="519" spans="2:16" x14ac:dyDescent="0.2">
      <c r="B519" s="39">
        <v>45392</v>
      </c>
      <c r="C519" s="32" t="s">
        <v>1836</v>
      </c>
      <c r="D519" s="33" t="s">
        <v>2014</v>
      </c>
      <c r="E519" s="34" t="s">
        <v>34</v>
      </c>
      <c r="F519" s="33" t="s">
        <v>2188</v>
      </c>
      <c r="G519" s="40">
        <v>45397</v>
      </c>
      <c r="H519" s="42">
        <v>18730680</v>
      </c>
      <c r="I519" s="62"/>
      <c r="J519" s="63"/>
      <c r="K519" s="57"/>
      <c r="L519" s="51">
        <f t="shared" si="10"/>
        <v>18730680</v>
      </c>
      <c r="M519" s="40">
        <v>45473</v>
      </c>
      <c r="N519" s="53" t="s">
        <v>2345</v>
      </c>
      <c r="O519" s="50" t="s">
        <v>45</v>
      </c>
      <c r="P519" s="64">
        <v>0.19736842105263158</v>
      </c>
    </row>
    <row r="520" spans="2:16" x14ac:dyDescent="0.2">
      <c r="B520" s="39">
        <v>45393</v>
      </c>
      <c r="C520" s="32" t="s">
        <v>1837</v>
      </c>
      <c r="D520" s="33" t="s">
        <v>2015</v>
      </c>
      <c r="E520" s="34" t="s">
        <v>519</v>
      </c>
      <c r="F520" s="33" t="s">
        <v>2189</v>
      </c>
      <c r="G520" s="40">
        <v>45394</v>
      </c>
      <c r="H520" s="42">
        <v>9990000</v>
      </c>
      <c r="I520" s="62"/>
      <c r="J520" s="63"/>
      <c r="K520" s="57"/>
      <c r="L520" s="51">
        <f t="shared" si="10"/>
        <v>9990000</v>
      </c>
      <c r="M520" s="40">
        <v>45473</v>
      </c>
      <c r="N520" s="53" t="s">
        <v>2346</v>
      </c>
      <c r="O520" s="50" t="s">
        <v>45</v>
      </c>
      <c r="P520" s="64">
        <v>0.22784810126582278</v>
      </c>
    </row>
    <row r="521" spans="2:16" x14ac:dyDescent="0.2">
      <c r="B521" s="39">
        <v>45392</v>
      </c>
      <c r="C521" s="32" t="s">
        <v>1838</v>
      </c>
      <c r="D521" s="33" t="s">
        <v>2016</v>
      </c>
      <c r="E521" s="34" t="s">
        <v>34</v>
      </c>
      <c r="F521" s="33" t="s">
        <v>2190</v>
      </c>
      <c r="G521" s="40">
        <v>45394</v>
      </c>
      <c r="H521" s="42">
        <v>14840000</v>
      </c>
      <c r="I521" s="62"/>
      <c r="J521" s="63"/>
      <c r="K521" s="57"/>
      <c r="L521" s="51">
        <f t="shared" si="10"/>
        <v>14840000</v>
      </c>
      <c r="M521" s="40">
        <v>45473</v>
      </c>
      <c r="N521" s="53" t="s">
        <v>2347</v>
      </c>
      <c r="O521" s="50" t="s">
        <v>45</v>
      </c>
      <c r="P521" s="64">
        <v>0.22784810126582278</v>
      </c>
    </row>
    <row r="522" spans="2:16" x14ac:dyDescent="0.2">
      <c r="B522" s="39">
        <v>45392</v>
      </c>
      <c r="C522" s="32" t="s">
        <v>1839</v>
      </c>
      <c r="D522" s="33" t="s">
        <v>2017</v>
      </c>
      <c r="E522" s="34" t="s">
        <v>34</v>
      </c>
      <c r="F522" s="33" t="s">
        <v>2191</v>
      </c>
      <c r="G522" s="40">
        <v>45394</v>
      </c>
      <c r="H522" s="42">
        <v>16686000</v>
      </c>
      <c r="I522" s="62"/>
      <c r="J522" s="63"/>
      <c r="K522" s="57"/>
      <c r="L522" s="51">
        <f t="shared" si="10"/>
        <v>16686000</v>
      </c>
      <c r="M522" s="40">
        <v>45473</v>
      </c>
      <c r="N522" s="53" t="s">
        <v>2348</v>
      </c>
      <c r="O522" s="50" t="s">
        <v>45</v>
      </c>
      <c r="P522" s="64">
        <v>0.22784810126582278</v>
      </c>
    </row>
    <row r="523" spans="2:16" x14ac:dyDescent="0.2">
      <c r="B523" s="39">
        <v>45392</v>
      </c>
      <c r="C523" s="32" t="s">
        <v>1840</v>
      </c>
      <c r="D523" s="33" t="s">
        <v>2018</v>
      </c>
      <c r="E523" s="34" t="s">
        <v>34</v>
      </c>
      <c r="F523" s="33" t="s">
        <v>2191</v>
      </c>
      <c r="G523" s="40">
        <v>45394</v>
      </c>
      <c r="H523" s="42">
        <v>16686000</v>
      </c>
      <c r="I523" s="62"/>
      <c r="J523" s="63"/>
      <c r="K523" s="57"/>
      <c r="L523" s="51">
        <f t="shared" si="10"/>
        <v>16686000</v>
      </c>
      <c r="M523" s="40">
        <v>45473</v>
      </c>
      <c r="N523" s="53" t="s">
        <v>2349</v>
      </c>
      <c r="O523" s="50" t="s">
        <v>45</v>
      </c>
      <c r="P523" s="64">
        <v>0.22784810126582278</v>
      </c>
    </row>
    <row r="524" spans="2:16" x14ac:dyDescent="0.2">
      <c r="B524" s="39">
        <v>45392</v>
      </c>
      <c r="C524" s="32" t="s">
        <v>1841</v>
      </c>
      <c r="D524" s="33" t="s">
        <v>2019</v>
      </c>
      <c r="E524" s="34" t="s">
        <v>519</v>
      </c>
      <c r="F524" s="33" t="s">
        <v>2192</v>
      </c>
      <c r="G524" s="40">
        <v>45394</v>
      </c>
      <c r="H524" s="42">
        <v>7563133</v>
      </c>
      <c r="I524" s="62"/>
      <c r="J524" s="63"/>
      <c r="K524" s="57"/>
      <c r="L524" s="51">
        <f t="shared" si="10"/>
        <v>7563133</v>
      </c>
      <c r="M524" s="40">
        <v>45473</v>
      </c>
      <c r="N524" s="53" t="s">
        <v>2350</v>
      </c>
      <c r="O524" s="50" t="s">
        <v>45</v>
      </c>
      <c r="P524" s="64">
        <v>0.22784810126582278</v>
      </c>
    </row>
    <row r="525" spans="2:16" x14ac:dyDescent="0.2">
      <c r="B525" s="39">
        <v>45391</v>
      </c>
      <c r="C525" s="32" t="s">
        <v>1842</v>
      </c>
      <c r="D525" s="33" t="s">
        <v>2020</v>
      </c>
      <c r="E525" s="34" t="s">
        <v>34</v>
      </c>
      <c r="F525" s="33" t="s">
        <v>2193</v>
      </c>
      <c r="G525" s="40">
        <v>45398</v>
      </c>
      <c r="H525" s="42">
        <v>14933333</v>
      </c>
      <c r="I525" s="62"/>
      <c r="J525" s="63"/>
      <c r="K525" s="57"/>
      <c r="L525" s="51">
        <f t="shared" ref="L525:L588" si="11">H525+J525-K525</f>
        <v>14933333</v>
      </c>
      <c r="M525" s="40">
        <v>45473</v>
      </c>
      <c r="N525" s="53" t="s">
        <v>2351</v>
      </c>
      <c r="O525" s="50" t="s">
        <v>45</v>
      </c>
      <c r="P525" s="64">
        <v>0.18666666666666668</v>
      </c>
    </row>
    <row r="526" spans="2:16" x14ac:dyDescent="0.2">
      <c r="B526" s="39">
        <v>45391</v>
      </c>
      <c r="C526" s="32" t="s">
        <v>1843</v>
      </c>
      <c r="D526" s="33" t="s">
        <v>2021</v>
      </c>
      <c r="E526" s="34" t="s">
        <v>34</v>
      </c>
      <c r="F526" s="33" t="s">
        <v>2194</v>
      </c>
      <c r="G526" s="40">
        <v>45392</v>
      </c>
      <c r="H526" s="42">
        <v>21600000</v>
      </c>
      <c r="I526" s="62"/>
      <c r="J526" s="63"/>
      <c r="K526" s="57"/>
      <c r="L526" s="51">
        <f t="shared" si="11"/>
        <v>21600000</v>
      </c>
      <c r="M526" s="40">
        <v>45473</v>
      </c>
      <c r="N526" s="53" t="s">
        <v>2352</v>
      </c>
      <c r="O526" s="50" t="s">
        <v>45</v>
      </c>
      <c r="P526" s="64">
        <v>0.24691358024691357</v>
      </c>
    </row>
    <row r="527" spans="2:16" x14ac:dyDescent="0.2">
      <c r="B527" s="39">
        <v>45391</v>
      </c>
      <c r="C527" s="32" t="s">
        <v>1844</v>
      </c>
      <c r="D527" s="33" t="s">
        <v>2022</v>
      </c>
      <c r="E527" s="34" t="s">
        <v>34</v>
      </c>
      <c r="F527" s="33" t="s">
        <v>2195</v>
      </c>
      <c r="G527" s="40">
        <v>45393</v>
      </c>
      <c r="H527" s="42">
        <v>21600000</v>
      </c>
      <c r="I527" s="62"/>
      <c r="J527" s="63"/>
      <c r="K527" s="57"/>
      <c r="L527" s="51">
        <f t="shared" si="11"/>
        <v>21600000</v>
      </c>
      <c r="M527" s="40">
        <v>45473</v>
      </c>
      <c r="N527" s="53" t="s">
        <v>2353</v>
      </c>
      <c r="O527" s="50" t="s">
        <v>45</v>
      </c>
      <c r="P527" s="64">
        <v>0.23749999999999999</v>
      </c>
    </row>
    <row r="528" spans="2:16" x14ac:dyDescent="0.2">
      <c r="B528" s="39">
        <v>45391</v>
      </c>
      <c r="C528" s="32" t="s">
        <v>1845</v>
      </c>
      <c r="D528" s="33" t="s">
        <v>2023</v>
      </c>
      <c r="E528" s="34" t="s">
        <v>34</v>
      </c>
      <c r="F528" s="33" t="s">
        <v>2196</v>
      </c>
      <c r="G528" s="40">
        <v>45393</v>
      </c>
      <c r="H528" s="42">
        <v>17253000</v>
      </c>
      <c r="I528" s="62"/>
      <c r="J528" s="63"/>
      <c r="K528" s="57"/>
      <c r="L528" s="51">
        <f t="shared" si="11"/>
        <v>17253000</v>
      </c>
      <c r="M528" s="40">
        <v>45473</v>
      </c>
      <c r="N528" s="53" t="s">
        <v>2354</v>
      </c>
      <c r="O528" s="50" t="s">
        <v>45</v>
      </c>
      <c r="P528" s="64">
        <v>0.23749999999999999</v>
      </c>
    </row>
    <row r="529" spans="2:16" x14ac:dyDescent="0.2">
      <c r="B529" s="39">
        <v>45392</v>
      </c>
      <c r="C529" s="32" t="s">
        <v>1846</v>
      </c>
      <c r="D529" s="33" t="s">
        <v>2024</v>
      </c>
      <c r="E529" s="34" t="s">
        <v>34</v>
      </c>
      <c r="F529" s="33" t="s">
        <v>2197</v>
      </c>
      <c r="G529" s="40">
        <v>45393</v>
      </c>
      <c r="H529" s="42">
        <v>28686633</v>
      </c>
      <c r="I529" s="62"/>
      <c r="J529" s="63"/>
      <c r="K529" s="57"/>
      <c r="L529" s="51">
        <f t="shared" si="11"/>
        <v>28686633</v>
      </c>
      <c r="M529" s="40">
        <v>45473</v>
      </c>
      <c r="N529" s="53" t="s">
        <v>2355</v>
      </c>
      <c r="O529" s="50" t="s">
        <v>45</v>
      </c>
      <c r="P529" s="64">
        <v>0.23749999999999999</v>
      </c>
    </row>
    <row r="530" spans="2:16" x14ac:dyDescent="0.2">
      <c r="B530" s="39">
        <v>45392</v>
      </c>
      <c r="C530" s="32" t="s">
        <v>1847</v>
      </c>
      <c r="D530" s="33" t="s">
        <v>2025</v>
      </c>
      <c r="E530" s="34" t="s">
        <v>34</v>
      </c>
      <c r="F530" s="33" t="s">
        <v>2198</v>
      </c>
      <c r="G530" s="40">
        <v>45393</v>
      </c>
      <c r="H530" s="42">
        <v>24600000</v>
      </c>
      <c r="I530" s="62"/>
      <c r="J530" s="63"/>
      <c r="K530" s="57"/>
      <c r="L530" s="51">
        <f t="shared" si="11"/>
        <v>24600000</v>
      </c>
      <c r="M530" s="40">
        <v>45473</v>
      </c>
      <c r="N530" s="53" t="s">
        <v>2356</v>
      </c>
      <c r="O530" s="50" t="s">
        <v>45</v>
      </c>
      <c r="P530" s="64">
        <v>0.23749999999999999</v>
      </c>
    </row>
    <row r="531" spans="2:16" x14ac:dyDescent="0.2">
      <c r="B531" s="39">
        <v>45393</v>
      </c>
      <c r="C531" s="32" t="s">
        <v>1848</v>
      </c>
      <c r="D531" s="33" t="s">
        <v>2026</v>
      </c>
      <c r="E531" s="34" t="s">
        <v>34</v>
      </c>
      <c r="F531" s="33" t="s">
        <v>2199</v>
      </c>
      <c r="G531" s="40">
        <v>45397</v>
      </c>
      <c r="H531" s="42">
        <v>26265000</v>
      </c>
      <c r="I531" s="62"/>
      <c r="J531" s="63"/>
      <c r="K531" s="57"/>
      <c r="L531" s="51">
        <f t="shared" si="11"/>
        <v>26265000</v>
      </c>
      <c r="M531" s="40">
        <v>45473</v>
      </c>
      <c r="N531" s="53" t="s">
        <v>2357</v>
      </c>
      <c r="O531" s="50" t="s">
        <v>45</v>
      </c>
      <c r="P531" s="64">
        <v>0.19736842105263158</v>
      </c>
    </row>
    <row r="532" spans="2:16" x14ac:dyDescent="0.2">
      <c r="B532" s="39">
        <v>45393</v>
      </c>
      <c r="C532" s="32" t="s">
        <v>1849</v>
      </c>
      <c r="D532" s="33" t="s">
        <v>2027</v>
      </c>
      <c r="E532" s="34" t="s">
        <v>34</v>
      </c>
      <c r="F532" s="33" t="s">
        <v>2200</v>
      </c>
      <c r="G532" s="40">
        <v>45397</v>
      </c>
      <c r="H532" s="42">
        <v>21887500</v>
      </c>
      <c r="I532" s="62"/>
      <c r="J532" s="63"/>
      <c r="K532" s="57"/>
      <c r="L532" s="51">
        <f t="shared" si="11"/>
        <v>21887500</v>
      </c>
      <c r="M532" s="40">
        <v>45473</v>
      </c>
      <c r="N532" s="53" t="s">
        <v>2358</v>
      </c>
      <c r="O532" s="50" t="s">
        <v>45</v>
      </c>
      <c r="P532" s="64">
        <v>0.19736842105263158</v>
      </c>
    </row>
    <row r="533" spans="2:16" x14ac:dyDescent="0.2">
      <c r="B533" s="39">
        <v>45391</v>
      </c>
      <c r="C533" s="32" t="s">
        <v>1850</v>
      </c>
      <c r="D533" s="33" t="s">
        <v>2028</v>
      </c>
      <c r="E533" s="34" t="s">
        <v>2143</v>
      </c>
      <c r="F533" s="33" t="s">
        <v>2201</v>
      </c>
      <c r="G533" s="40">
        <v>45398</v>
      </c>
      <c r="H533" s="42">
        <v>0</v>
      </c>
      <c r="I533" s="62"/>
      <c r="J533" s="63"/>
      <c r="K533" s="57"/>
      <c r="L533" s="51">
        <f t="shared" si="11"/>
        <v>0</v>
      </c>
      <c r="M533" s="40">
        <v>47588</v>
      </c>
      <c r="N533" s="53" t="s">
        <v>2359</v>
      </c>
      <c r="O533" s="50" t="s">
        <v>2475</v>
      </c>
      <c r="P533" s="64">
        <v>6.392694063926941E-3</v>
      </c>
    </row>
    <row r="534" spans="2:16" x14ac:dyDescent="0.2">
      <c r="B534" s="39">
        <v>45391</v>
      </c>
      <c r="C534" s="32" t="s">
        <v>1850</v>
      </c>
      <c r="D534" s="33" t="s">
        <v>2028</v>
      </c>
      <c r="E534" s="34" t="s">
        <v>2143</v>
      </c>
      <c r="F534" s="33" t="s">
        <v>2201</v>
      </c>
      <c r="G534" s="40">
        <v>45398</v>
      </c>
      <c r="H534" s="42">
        <v>200000000</v>
      </c>
      <c r="I534" s="62"/>
      <c r="J534" s="63"/>
      <c r="K534" s="57"/>
      <c r="L534" s="51">
        <f t="shared" si="11"/>
        <v>200000000</v>
      </c>
      <c r="M534" s="40">
        <v>47588</v>
      </c>
      <c r="N534" s="53" t="s">
        <v>2359</v>
      </c>
      <c r="O534" s="50" t="s">
        <v>2476</v>
      </c>
      <c r="P534" s="64">
        <v>6.392694063926941E-3</v>
      </c>
    </row>
    <row r="535" spans="2:16" x14ac:dyDescent="0.2">
      <c r="B535" s="39">
        <v>45392</v>
      </c>
      <c r="C535" s="32" t="s">
        <v>1851</v>
      </c>
      <c r="D535" s="33" t="s">
        <v>2029</v>
      </c>
      <c r="E535" s="34" t="s">
        <v>34</v>
      </c>
      <c r="F535" s="33" t="s">
        <v>2202</v>
      </c>
      <c r="G535" s="40">
        <v>45394</v>
      </c>
      <c r="H535" s="42">
        <v>33000000</v>
      </c>
      <c r="I535" s="62"/>
      <c r="J535" s="63"/>
      <c r="K535" s="57"/>
      <c r="L535" s="51">
        <f t="shared" si="11"/>
        <v>33000000</v>
      </c>
      <c r="M535" s="40">
        <v>45473</v>
      </c>
      <c r="N535" s="53" t="s">
        <v>2360</v>
      </c>
      <c r="O535" s="50" t="s">
        <v>45</v>
      </c>
      <c r="P535" s="64">
        <v>0.22784810126582278</v>
      </c>
    </row>
    <row r="536" spans="2:16" x14ac:dyDescent="0.2">
      <c r="B536" s="39">
        <v>45393</v>
      </c>
      <c r="C536" s="32" t="s">
        <v>1852</v>
      </c>
      <c r="D536" s="33" t="s">
        <v>2030</v>
      </c>
      <c r="E536" s="34" t="s">
        <v>34</v>
      </c>
      <c r="F536" s="33" t="s">
        <v>2203</v>
      </c>
      <c r="G536" s="40">
        <v>45400</v>
      </c>
      <c r="H536" s="42">
        <v>19133333</v>
      </c>
      <c r="I536" s="62"/>
      <c r="J536" s="63"/>
      <c r="K536" s="57"/>
      <c r="L536" s="51">
        <f t="shared" si="11"/>
        <v>19133333</v>
      </c>
      <c r="M536" s="40">
        <v>45473</v>
      </c>
      <c r="N536" s="53" t="s">
        <v>2361</v>
      </c>
      <c r="O536" s="50" t="s">
        <v>45</v>
      </c>
      <c r="P536" s="64">
        <v>0.16438356164383561</v>
      </c>
    </row>
    <row r="537" spans="2:16" x14ac:dyDescent="0.2">
      <c r="B537" s="39">
        <v>45393</v>
      </c>
      <c r="C537" s="32" t="s">
        <v>1853</v>
      </c>
      <c r="D537" s="33" t="s">
        <v>2031</v>
      </c>
      <c r="E537" s="34" t="s">
        <v>34</v>
      </c>
      <c r="F537" s="33" t="s">
        <v>2204</v>
      </c>
      <c r="G537" s="40">
        <v>45398</v>
      </c>
      <c r="H537" s="42">
        <v>28011651</v>
      </c>
      <c r="I537" s="62"/>
      <c r="J537" s="63"/>
      <c r="K537" s="57"/>
      <c r="L537" s="51">
        <f t="shared" si="11"/>
        <v>28011651</v>
      </c>
      <c r="M537" s="40">
        <v>45473</v>
      </c>
      <c r="N537" s="53" t="s">
        <v>2362</v>
      </c>
      <c r="O537" s="50" t="s">
        <v>45</v>
      </c>
      <c r="P537" s="64">
        <v>0.18666666666666668</v>
      </c>
    </row>
    <row r="538" spans="2:16" x14ac:dyDescent="0.2">
      <c r="B538" s="39">
        <v>45393</v>
      </c>
      <c r="C538" s="32" t="s">
        <v>1854</v>
      </c>
      <c r="D538" s="33" t="s">
        <v>2032</v>
      </c>
      <c r="E538" s="34" t="s">
        <v>34</v>
      </c>
      <c r="F538" s="33" t="s">
        <v>2205</v>
      </c>
      <c r="G538" s="40">
        <v>45394</v>
      </c>
      <c r="H538" s="42">
        <v>42186225</v>
      </c>
      <c r="I538" s="62"/>
      <c r="J538" s="63"/>
      <c r="K538" s="57"/>
      <c r="L538" s="51">
        <f t="shared" si="11"/>
        <v>42186225</v>
      </c>
      <c r="M538" s="40">
        <v>45473</v>
      </c>
      <c r="N538" s="53" t="s">
        <v>2363</v>
      </c>
      <c r="O538" s="50" t="s">
        <v>45</v>
      </c>
      <c r="P538" s="64">
        <v>0.22784810126582278</v>
      </c>
    </row>
    <row r="539" spans="2:16" x14ac:dyDescent="0.2">
      <c r="B539" s="39">
        <v>45393</v>
      </c>
      <c r="C539" s="32" t="s">
        <v>1855</v>
      </c>
      <c r="D539" s="33" t="s">
        <v>2033</v>
      </c>
      <c r="E539" s="34" t="s">
        <v>34</v>
      </c>
      <c r="F539" s="33" t="s">
        <v>1562</v>
      </c>
      <c r="G539" s="40">
        <v>45394</v>
      </c>
      <c r="H539" s="42">
        <v>18730680</v>
      </c>
      <c r="I539" s="62"/>
      <c r="J539" s="63"/>
      <c r="K539" s="57"/>
      <c r="L539" s="51">
        <f t="shared" si="11"/>
        <v>18730680</v>
      </c>
      <c r="M539" s="40">
        <v>45473</v>
      </c>
      <c r="N539" s="53" t="s">
        <v>2364</v>
      </c>
      <c r="O539" s="50" t="s">
        <v>45</v>
      </c>
      <c r="P539" s="64">
        <v>0.22784810126582278</v>
      </c>
    </row>
    <row r="540" spans="2:16" x14ac:dyDescent="0.2">
      <c r="B540" s="39">
        <v>45394</v>
      </c>
      <c r="C540" s="32" t="s">
        <v>1856</v>
      </c>
      <c r="D540" s="33" t="s">
        <v>2034</v>
      </c>
      <c r="E540" s="34" t="s">
        <v>519</v>
      </c>
      <c r="F540" s="33" t="s">
        <v>2206</v>
      </c>
      <c r="G540" s="40">
        <v>45404</v>
      </c>
      <c r="H540" s="42">
        <v>8774730</v>
      </c>
      <c r="I540" s="62"/>
      <c r="J540" s="63"/>
      <c r="K540" s="57"/>
      <c r="L540" s="51">
        <f t="shared" si="11"/>
        <v>8774730</v>
      </c>
      <c r="M540" s="40">
        <v>45473</v>
      </c>
      <c r="N540" s="53" t="s">
        <v>2365</v>
      </c>
      <c r="O540" s="50" t="s">
        <v>45</v>
      </c>
      <c r="P540" s="64">
        <v>0.11594202898550725</v>
      </c>
    </row>
    <row r="541" spans="2:16" x14ac:dyDescent="0.2">
      <c r="B541" s="39">
        <v>45393</v>
      </c>
      <c r="C541" s="32" t="s">
        <v>1857</v>
      </c>
      <c r="D541" s="33" t="s">
        <v>2035</v>
      </c>
      <c r="E541" s="34" t="s">
        <v>34</v>
      </c>
      <c r="F541" s="33" t="s">
        <v>2207</v>
      </c>
      <c r="G541" s="40">
        <v>45404</v>
      </c>
      <c r="H541" s="42">
        <v>15187041</v>
      </c>
      <c r="I541" s="62"/>
      <c r="J541" s="63"/>
      <c r="K541" s="57"/>
      <c r="L541" s="51">
        <f t="shared" si="11"/>
        <v>15187041</v>
      </c>
      <c r="M541" s="40">
        <v>45473</v>
      </c>
      <c r="N541" s="53" t="s">
        <v>2366</v>
      </c>
      <c r="O541" s="50" t="s">
        <v>45</v>
      </c>
      <c r="P541" s="64">
        <v>0.11594202898550725</v>
      </c>
    </row>
    <row r="542" spans="2:16" x14ac:dyDescent="0.2">
      <c r="B542" s="39">
        <v>45393</v>
      </c>
      <c r="C542" s="32" t="s">
        <v>1858</v>
      </c>
      <c r="D542" s="33" t="s">
        <v>2036</v>
      </c>
      <c r="E542" s="34" t="s">
        <v>34</v>
      </c>
      <c r="F542" s="33" t="s">
        <v>2208</v>
      </c>
      <c r="G542" s="40">
        <v>45399</v>
      </c>
      <c r="H542" s="42">
        <v>17550000</v>
      </c>
      <c r="I542" s="62"/>
      <c r="J542" s="63"/>
      <c r="K542" s="57"/>
      <c r="L542" s="51">
        <f t="shared" si="11"/>
        <v>17550000</v>
      </c>
      <c r="M542" s="40">
        <v>45473</v>
      </c>
      <c r="N542" s="53" t="s">
        <v>2367</v>
      </c>
      <c r="O542" s="50" t="s">
        <v>45</v>
      </c>
      <c r="P542" s="64">
        <v>0.17567567567567569</v>
      </c>
    </row>
    <row r="543" spans="2:16" x14ac:dyDescent="0.2">
      <c r="B543" s="39">
        <v>45393</v>
      </c>
      <c r="C543" s="32" t="s">
        <v>1859</v>
      </c>
      <c r="D543" s="33" t="s">
        <v>2037</v>
      </c>
      <c r="E543" s="34" t="s">
        <v>519</v>
      </c>
      <c r="F543" s="33" t="s">
        <v>2209</v>
      </c>
      <c r="G543" s="40">
        <v>45397</v>
      </c>
      <c r="H543" s="42">
        <v>9866667</v>
      </c>
      <c r="I543" s="62"/>
      <c r="J543" s="63"/>
      <c r="K543" s="57"/>
      <c r="L543" s="51">
        <f t="shared" si="11"/>
        <v>9866667</v>
      </c>
      <c r="M543" s="40">
        <v>45473</v>
      </c>
      <c r="N543" s="53" t="s">
        <v>2368</v>
      </c>
      <c r="O543" s="50" t="s">
        <v>45</v>
      </c>
      <c r="P543" s="64">
        <v>0.19736842105263158</v>
      </c>
    </row>
    <row r="544" spans="2:16" x14ac:dyDescent="0.2">
      <c r="B544" s="39">
        <v>45393</v>
      </c>
      <c r="C544" s="32" t="s">
        <v>1860</v>
      </c>
      <c r="D544" s="33" t="s">
        <v>2038</v>
      </c>
      <c r="E544" s="34" t="s">
        <v>34</v>
      </c>
      <c r="F544" s="33" t="s">
        <v>2210</v>
      </c>
      <c r="G544" s="40">
        <v>45397</v>
      </c>
      <c r="H544" s="42">
        <v>20600000</v>
      </c>
      <c r="I544" s="62"/>
      <c r="J544" s="63"/>
      <c r="K544" s="57">
        <v>20600000</v>
      </c>
      <c r="L544" s="51">
        <f t="shared" si="11"/>
        <v>0</v>
      </c>
      <c r="M544" s="40">
        <v>45397</v>
      </c>
      <c r="N544" s="53" t="s">
        <v>2369</v>
      </c>
      <c r="O544" s="50" t="s">
        <v>45</v>
      </c>
      <c r="P544" s="64">
        <v>1</v>
      </c>
    </row>
    <row r="545" spans="2:16" x14ac:dyDescent="0.2">
      <c r="B545" s="39">
        <v>45394</v>
      </c>
      <c r="C545" s="32" t="s">
        <v>1861</v>
      </c>
      <c r="D545" s="33" t="s">
        <v>2039</v>
      </c>
      <c r="E545" s="34" t="s">
        <v>519</v>
      </c>
      <c r="F545" s="33" t="s">
        <v>2211</v>
      </c>
      <c r="G545" s="40">
        <v>45398</v>
      </c>
      <c r="H545" s="42">
        <v>8000000</v>
      </c>
      <c r="I545" s="62"/>
      <c r="J545" s="63"/>
      <c r="K545" s="57"/>
      <c r="L545" s="51">
        <f t="shared" si="11"/>
        <v>8000000</v>
      </c>
      <c r="M545" s="40">
        <v>45473</v>
      </c>
      <c r="N545" s="53" t="s">
        <v>2370</v>
      </c>
      <c r="O545" s="50" t="s">
        <v>45</v>
      </c>
      <c r="P545" s="64">
        <v>0.18666666666666668</v>
      </c>
    </row>
    <row r="546" spans="2:16" x14ac:dyDescent="0.2">
      <c r="B546" s="39">
        <v>45394</v>
      </c>
      <c r="C546" s="32" t="s">
        <v>1862</v>
      </c>
      <c r="D546" s="33" t="s">
        <v>2040</v>
      </c>
      <c r="E546" s="34" t="s">
        <v>519</v>
      </c>
      <c r="F546" s="33" t="s">
        <v>2212</v>
      </c>
      <c r="G546" s="40">
        <v>45399</v>
      </c>
      <c r="H546" s="42">
        <v>10236667</v>
      </c>
      <c r="I546" s="62"/>
      <c r="J546" s="63"/>
      <c r="K546" s="57"/>
      <c r="L546" s="51">
        <f t="shared" si="11"/>
        <v>10236667</v>
      </c>
      <c r="M546" s="40">
        <v>45473</v>
      </c>
      <c r="N546" s="53" t="s">
        <v>2371</v>
      </c>
      <c r="O546" s="50" t="s">
        <v>45</v>
      </c>
      <c r="P546" s="64">
        <v>0.17567567567567569</v>
      </c>
    </row>
    <row r="547" spans="2:16" x14ac:dyDescent="0.2">
      <c r="B547" s="39">
        <v>45394</v>
      </c>
      <c r="C547" s="32" t="s">
        <v>1863</v>
      </c>
      <c r="D547" s="33" t="s">
        <v>2041</v>
      </c>
      <c r="E547" s="34" t="s">
        <v>34</v>
      </c>
      <c r="F547" s="33" t="s">
        <v>2213</v>
      </c>
      <c r="G547" s="40">
        <v>45397</v>
      </c>
      <c r="H547" s="42">
        <v>9990000</v>
      </c>
      <c r="I547" s="62"/>
      <c r="J547" s="63"/>
      <c r="K547" s="57"/>
      <c r="L547" s="51">
        <f t="shared" si="11"/>
        <v>9990000</v>
      </c>
      <c r="M547" s="40">
        <v>45473</v>
      </c>
      <c r="N547" s="53" t="s">
        <v>2372</v>
      </c>
      <c r="O547" s="50" t="s">
        <v>45</v>
      </c>
      <c r="P547" s="64">
        <v>0.19736842105263158</v>
      </c>
    </row>
    <row r="548" spans="2:16" x14ac:dyDescent="0.2">
      <c r="B548" s="39">
        <v>45393</v>
      </c>
      <c r="C548" s="32" t="s">
        <v>1864</v>
      </c>
      <c r="D548" s="33" t="s">
        <v>2042</v>
      </c>
      <c r="E548" s="34" t="s">
        <v>34</v>
      </c>
      <c r="F548" s="33" t="s">
        <v>2214</v>
      </c>
      <c r="G548" s="40">
        <v>45397</v>
      </c>
      <c r="H548" s="42">
        <v>44000000</v>
      </c>
      <c r="I548" s="62"/>
      <c r="J548" s="63"/>
      <c r="K548" s="57"/>
      <c r="L548" s="51">
        <f t="shared" si="11"/>
        <v>44000000</v>
      </c>
      <c r="M548" s="40">
        <v>45473</v>
      </c>
      <c r="N548" s="53" t="s">
        <v>2373</v>
      </c>
      <c r="O548" s="50" t="s">
        <v>45</v>
      </c>
      <c r="P548" s="64">
        <v>0.19736842105263158</v>
      </c>
    </row>
    <row r="549" spans="2:16" x14ac:dyDescent="0.2">
      <c r="B549" s="39">
        <v>45393</v>
      </c>
      <c r="C549" s="32" t="s">
        <v>1865</v>
      </c>
      <c r="D549" s="33" t="s">
        <v>2043</v>
      </c>
      <c r="E549" s="34" t="s">
        <v>34</v>
      </c>
      <c r="F549" s="33" t="s">
        <v>2215</v>
      </c>
      <c r="G549" s="40">
        <v>45397</v>
      </c>
      <c r="H549" s="42">
        <v>20683333</v>
      </c>
      <c r="I549" s="62"/>
      <c r="J549" s="63"/>
      <c r="K549" s="57"/>
      <c r="L549" s="51">
        <f t="shared" si="11"/>
        <v>20683333</v>
      </c>
      <c r="M549" s="40">
        <v>45473</v>
      </c>
      <c r="N549" s="53" t="s">
        <v>2374</v>
      </c>
      <c r="O549" s="50" t="s">
        <v>45</v>
      </c>
      <c r="P549" s="64">
        <v>0.19736842105263158</v>
      </c>
    </row>
    <row r="550" spans="2:16" x14ac:dyDescent="0.2">
      <c r="B550" s="39">
        <v>45393</v>
      </c>
      <c r="C550" s="32" t="s">
        <v>1866</v>
      </c>
      <c r="D550" s="33" t="s">
        <v>2044</v>
      </c>
      <c r="E550" s="34" t="s">
        <v>34</v>
      </c>
      <c r="F550" s="33" t="s">
        <v>2216</v>
      </c>
      <c r="G550" s="40">
        <v>45397</v>
      </c>
      <c r="H550" s="42">
        <v>25333333</v>
      </c>
      <c r="I550" s="62"/>
      <c r="J550" s="63"/>
      <c r="K550" s="57"/>
      <c r="L550" s="51">
        <f t="shared" si="11"/>
        <v>25333333</v>
      </c>
      <c r="M550" s="40">
        <v>45473</v>
      </c>
      <c r="N550" s="53" t="s">
        <v>2375</v>
      </c>
      <c r="O550" s="50" t="s">
        <v>45</v>
      </c>
      <c r="P550" s="64">
        <v>0.19736842105263158</v>
      </c>
    </row>
    <row r="551" spans="2:16" x14ac:dyDescent="0.2">
      <c r="B551" s="39">
        <v>45398</v>
      </c>
      <c r="C551" s="32" t="s">
        <v>1867</v>
      </c>
      <c r="D551" s="33" t="s">
        <v>2045</v>
      </c>
      <c r="E551" s="34" t="s">
        <v>34</v>
      </c>
      <c r="F551" s="33" t="s">
        <v>2217</v>
      </c>
      <c r="G551" s="40">
        <v>45401</v>
      </c>
      <c r="H551" s="42">
        <v>20000000</v>
      </c>
      <c r="I551" s="62"/>
      <c r="J551" s="63"/>
      <c r="K551" s="57"/>
      <c r="L551" s="51">
        <f t="shared" si="11"/>
        <v>20000000</v>
      </c>
      <c r="M551" s="40">
        <v>45473</v>
      </c>
      <c r="N551" s="53" t="s">
        <v>2376</v>
      </c>
      <c r="O551" s="50" t="s">
        <v>45</v>
      </c>
      <c r="P551" s="64">
        <v>0.15277777777777779</v>
      </c>
    </row>
    <row r="552" spans="2:16" x14ac:dyDescent="0.2">
      <c r="B552" s="39">
        <v>45398</v>
      </c>
      <c r="C552" s="32" t="s">
        <v>1868</v>
      </c>
      <c r="D552" s="33" t="s">
        <v>2046</v>
      </c>
      <c r="E552" s="34" t="s">
        <v>34</v>
      </c>
      <c r="F552" s="33" t="s">
        <v>2218</v>
      </c>
      <c r="G552" s="40">
        <v>45399</v>
      </c>
      <c r="H552" s="42">
        <v>28011651</v>
      </c>
      <c r="I552" s="62"/>
      <c r="J552" s="63"/>
      <c r="K552" s="57"/>
      <c r="L552" s="51">
        <f t="shared" si="11"/>
        <v>28011651</v>
      </c>
      <c r="M552" s="40">
        <v>45473</v>
      </c>
      <c r="N552" s="53" t="s">
        <v>2377</v>
      </c>
      <c r="O552" s="50" t="s">
        <v>45</v>
      </c>
      <c r="P552" s="64">
        <v>0.17567567567567569</v>
      </c>
    </row>
    <row r="553" spans="2:16" x14ac:dyDescent="0.2">
      <c r="B553" s="39">
        <v>45398</v>
      </c>
      <c r="C553" s="32" t="s">
        <v>1869</v>
      </c>
      <c r="D553" s="33" t="s">
        <v>2047</v>
      </c>
      <c r="E553" s="34" t="s">
        <v>34</v>
      </c>
      <c r="F553" s="33" t="s">
        <v>2219</v>
      </c>
      <c r="G553" s="40">
        <v>45401</v>
      </c>
      <c r="H553" s="42">
        <v>13250000</v>
      </c>
      <c r="I553" s="62"/>
      <c r="J553" s="63"/>
      <c r="K553" s="57"/>
      <c r="L553" s="51">
        <f t="shared" si="11"/>
        <v>13250000</v>
      </c>
      <c r="M553" s="40">
        <v>45473</v>
      </c>
      <c r="N553" s="53" t="s">
        <v>2378</v>
      </c>
      <c r="O553" s="50" t="s">
        <v>45</v>
      </c>
      <c r="P553" s="64">
        <v>0.15277777777777779</v>
      </c>
    </row>
    <row r="554" spans="2:16" x14ac:dyDescent="0.2">
      <c r="B554" s="39">
        <v>45398</v>
      </c>
      <c r="C554" s="32" t="s">
        <v>1870</v>
      </c>
      <c r="D554" s="33" t="s">
        <v>2048</v>
      </c>
      <c r="E554" s="34" t="s">
        <v>34</v>
      </c>
      <c r="F554" s="33" t="s">
        <v>2220</v>
      </c>
      <c r="G554" s="40">
        <v>45405</v>
      </c>
      <c r="H554" s="42">
        <v>18730683</v>
      </c>
      <c r="I554" s="62"/>
      <c r="J554" s="63"/>
      <c r="K554" s="57"/>
      <c r="L554" s="51">
        <f t="shared" si="11"/>
        <v>18730683</v>
      </c>
      <c r="M554" s="40">
        <v>45473</v>
      </c>
      <c r="N554" s="53" t="s">
        <v>2379</v>
      </c>
      <c r="O554" s="50" t="s">
        <v>45</v>
      </c>
      <c r="P554" s="64">
        <v>0.10294117647058823</v>
      </c>
    </row>
    <row r="555" spans="2:16" x14ac:dyDescent="0.2">
      <c r="B555" s="39">
        <v>45394</v>
      </c>
      <c r="C555" s="32" t="s">
        <v>1871</v>
      </c>
      <c r="D555" s="33" t="s">
        <v>2049</v>
      </c>
      <c r="E555" s="34" t="s">
        <v>34</v>
      </c>
      <c r="F555" s="33" t="s">
        <v>2219</v>
      </c>
      <c r="G555" s="40">
        <v>45399</v>
      </c>
      <c r="H555" s="42">
        <v>14310000</v>
      </c>
      <c r="I555" s="62"/>
      <c r="J555" s="63"/>
      <c r="K555" s="57"/>
      <c r="L555" s="51">
        <f t="shared" si="11"/>
        <v>14310000</v>
      </c>
      <c r="M555" s="40">
        <v>45473</v>
      </c>
      <c r="N555" s="53" t="s">
        <v>2380</v>
      </c>
      <c r="O555" s="50" t="s">
        <v>45</v>
      </c>
      <c r="P555" s="64">
        <v>0.17567567567567569</v>
      </c>
    </row>
    <row r="556" spans="2:16" x14ac:dyDescent="0.2">
      <c r="B556" s="39">
        <v>45398</v>
      </c>
      <c r="C556" s="32" t="s">
        <v>1872</v>
      </c>
      <c r="D556" s="33" t="s">
        <v>2050</v>
      </c>
      <c r="E556" s="34" t="s">
        <v>519</v>
      </c>
      <c r="F556" s="33" t="s">
        <v>1393</v>
      </c>
      <c r="G556" s="40">
        <v>45401</v>
      </c>
      <c r="H556" s="42">
        <v>7625000</v>
      </c>
      <c r="I556" s="62"/>
      <c r="J556" s="63"/>
      <c r="K556" s="57"/>
      <c r="L556" s="51">
        <f t="shared" si="11"/>
        <v>7625000</v>
      </c>
      <c r="M556" s="40">
        <v>45473</v>
      </c>
      <c r="N556" s="53" t="s">
        <v>2381</v>
      </c>
      <c r="O556" s="50" t="s">
        <v>45</v>
      </c>
      <c r="P556" s="64">
        <v>0.15277777777777779</v>
      </c>
    </row>
    <row r="557" spans="2:16" x14ac:dyDescent="0.2">
      <c r="B557" s="39">
        <v>45398</v>
      </c>
      <c r="C557" s="32" t="s">
        <v>1873</v>
      </c>
      <c r="D557" s="33" t="s">
        <v>2051</v>
      </c>
      <c r="E557" s="34" t="s">
        <v>34</v>
      </c>
      <c r="F557" s="33" t="s">
        <v>2221</v>
      </c>
      <c r="G557" s="40">
        <v>45401</v>
      </c>
      <c r="H557" s="42">
        <v>17718210</v>
      </c>
      <c r="I557" s="62"/>
      <c r="J557" s="63"/>
      <c r="K557" s="57"/>
      <c r="L557" s="51">
        <f t="shared" si="11"/>
        <v>17718210</v>
      </c>
      <c r="M557" s="40">
        <v>45473</v>
      </c>
      <c r="N557" s="53" t="s">
        <v>2382</v>
      </c>
      <c r="O557" s="50" t="s">
        <v>45</v>
      </c>
      <c r="P557" s="64">
        <v>0.15277777777777779</v>
      </c>
    </row>
    <row r="558" spans="2:16" x14ac:dyDescent="0.2">
      <c r="B558" s="39">
        <v>45398</v>
      </c>
      <c r="C558" s="32" t="s">
        <v>1874</v>
      </c>
      <c r="D558" s="33" t="s">
        <v>2052</v>
      </c>
      <c r="E558" s="34" t="s">
        <v>34</v>
      </c>
      <c r="F558" s="33" t="s">
        <v>644</v>
      </c>
      <c r="G558" s="40">
        <v>45411</v>
      </c>
      <c r="H558" s="42">
        <v>15608900</v>
      </c>
      <c r="I558" s="62"/>
      <c r="J558" s="63"/>
      <c r="K558" s="57"/>
      <c r="L558" s="51">
        <f t="shared" si="11"/>
        <v>15608900</v>
      </c>
      <c r="M558" s="40">
        <v>45473</v>
      </c>
      <c r="N558" s="53" t="s">
        <v>2383</v>
      </c>
      <c r="O558" s="50" t="s">
        <v>45</v>
      </c>
      <c r="P558" s="64">
        <v>1.6129032258064516E-2</v>
      </c>
    </row>
    <row r="559" spans="2:16" x14ac:dyDescent="0.2">
      <c r="B559" s="39">
        <v>45400</v>
      </c>
      <c r="C559" s="32" t="s">
        <v>1875</v>
      </c>
      <c r="D559" s="33" t="s">
        <v>2053</v>
      </c>
      <c r="E559" s="34" t="s">
        <v>34</v>
      </c>
      <c r="F559" s="33" t="s">
        <v>653</v>
      </c>
      <c r="G559" s="40">
        <v>45405</v>
      </c>
      <c r="H559" s="42">
        <v>15608900</v>
      </c>
      <c r="I559" s="62"/>
      <c r="J559" s="63"/>
      <c r="K559" s="57"/>
      <c r="L559" s="51">
        <f t="shared" si="11"/>
        <v>15608900</v>
      </c>
      <c r="M559" s="40">
        <v>45473</v>
      </c>
      <c r="N559" s="53" t="s">
        <v>2384</v>
      </c>
      <c r="O559" s="50" t="s">
        <v>45</v>
      </c>
      <c r="P559" s="64">
        <v>0.10294117647058823</v>
      </c>
    </row>
    <row r="560" spans="2:16" x14ac:dyDescent="0.2">
      <c r="B560" s="39">
        <v>45398</v>
      </c>
      <c r="C560" s="32" t="s">
        <v>1876</v>
      </c>
      <c r="D560" s="33" t="s">
        <v>2054</v>
      </c>
      <c r="E560" s="34" t="s">
        <v>34</v>
      </c>
      <c r="F560" s="33" t="s">
        <v>653</v>
      </c>
      <c r="G560" s="40">
        <v>45400</v>
      </c>
      <c r="H560" s="42">
        <v>15608900</v>
      </c>
      <c r="I560" s="62"/>
      <c r="J560" s="63"/>
      <c r="K560" s="57"/>
      <c r="L560" s="51">
        <f t="shared" si="11"/>
        <v>15608900</v>
      </c>
      <c r="M560" s="40">
        <v>45473</v>
      </c>
      <c r="N560" s="53" t="s">
        <v>2385</v>
      </c>
      <c r="O560" s="50" t="s">
        <v>45</v>
      </c>
      <c r="P560" s="64">
        <v>0.16438356164383561</v>
      </c>
    </row>
    <row r="561" spans="2:16" x14ac:dyDescent="0.2">
      <c r="B561" s="39">
        <v>45394</v>
      </c>
      <c r="C561" s="32" t="s">
        <v>1877</v>
      </c>
      <c r="D561" s="33" t="s">
        <v>2055</v>
      </c>
      <c r="E561" s="34" t="s">
        <v>34</v>
      </c>
      <c r="F561" s="33" t="s">
        <v>2222</v>
      </c>
      <c r="G561" s="40">
        <v>45399</v>
      </c>
      <c r="H561" s="42">
        <v>17333333</v>
      </c>
      <c r="I561" s="62"/>
      <c r="J561" s="63"/>
      <c r="K561" s="57"/>
      <c r="L561" s="51">
        <f t="shared" si="11"/>
        <v>17333333</v>
      </c>
      <c r="M561" s="40">
        <v>45473</v>
      </c>
      <c r="N561" s="53" t="s">
        <v>2386</v>
      </c>
      <c r="O561" s="50" t="s">
        <v>45</v>
      </c>
      <c r="P561" s="64">
        <v>0.17567567567567569</v>
      </c>
    </row>
    <row r="562" spans="2:16" x14ac:dyDescent="0.2">
      <c r="B562" s="39">
        <v>45394</v>
      </c>
      <c r="C562" s="32" t="s">
        <v>1878</v>
      </c>
      <c r="D562" s="33" t="s">
        <v>2056</v>
      </c>
      <c r="E562" s="34" t="s">
        <v>34</v>
      </c>
      <c r="F562" s="33" t="s">
        <v>2223</v>
      </c>
      <c r="G562" s="40">
        <v>45399</v>
      </c>
      <c r="H562" s="42">
        <v>23250000</v>
      </c>
      <c r="I562" s="62"/>
      <c r="J562" s="63"/>
      <c r="K562" s="57"/>
      <c r="L562" s="51">
        <f t="shared" si="11"/>
        <v>23250000</v>
      </c>
      <c r="M562" s="40">
        <v>45473</v>
      </c>
      <c r="N562" s="53" t="s">
        <v>2387</v>
      </c>
      <c r="O562" s="50" t="s">
        <v>45</v>
      </c>
      <c r="P562" s="64">
        <v>0.17567567567567569</v>
      </c>
    </row>
    <row r="563" spans="2:16" x14ac:dyDescent="0.2">
      <c r="B563" s="39">
        <v>45397</v>
      </c>
      <c r="C563" s="32" t="s">
        <v>1879</v>
      </c>
      <c r="D563" s="33" t="s">
        <v>2057</v>
      </c>
      <c r="E563" s="34" t="s">
        <v>34</v>
      </c>
      <c r="F563" s="33" t="s">
        <v>2224</v>
      </c>
      <c r="G563" s="40">
        <v>45400</v>
      </c>
      <c r="H563" s="42">
        <v>13750000</v>
      </c>
      <c r="I563" s="62"/>
      <c r="J563" s="63"/>
      <c r="K563" s="57"/>
      <c r="L563" s="51">
        <f t="shared" si="11"/>
        <v>13750000</v>
      </c>
      <c r="M563" s="40">
        <v>45473</v>
      </c>
      <c r="N563" s="53" t="s">
        <v>2388</v>
      </c>
      <c r="O563" s="50" t="s">
        <v>45</v>
      </c>
      <c r="P563" s="64">
        <v>0.16438356164383561</v>
      </c>
    </row>
    <row r="564" spans="2:16" x14ac:dyDescent="0.2">
      <c r="B564" s="39">
        <v>45398</v>
      </c>
      <c r="C564" s="32" t="s">
        <v>1880</v>
      </c>
      <c r="D564" s="33" t="s">
        <v>2058</v>
      </c>
      <c r="E564" s="34" t="s">
        <v>34</v>
      </c>
      <c r="F564" s="33" t="s">
        <v>2225</v>
      </c>
      <c r="G564" s="40">
        <v>45405</v>
      </c>
      <c r="H564" s="42">
        <v>15608900</v>
      </c>
      <c r="I564" s="62"/>
      <c r="J564" s="63"/>
      <c r="K564" s="57"/>
      <c r="L564" s="51">
        <f t="shared" si="11"/>
        <v>15608900</v>
      </c>
      <c r="M564" s="40">
        <v>45473</v>
      </c>
      <c r="N564" s="53" t="s">
        <v>2389</v>
      </c>
      <c r="O564" s="50" t="s">
        <v>45</v>
      </c>
      <c r="P564" s="64">
        <v>0.10294117647058823</v>
      </c>
    </row>
    <row r="565" spans="2:16" x14ac:dyDescent="0.2">
      <c r="B565" s="39">
        <v>45398</v>
      </c>
      <c r="C565" s="32" t="s">
        <v>1881</v>
      </c>
      <c r="D565" s="33" t="s">
        <v>2059</v>
      </c>
      <c r="E565" s="34" t="s">
        <v>34</v>
      </c>
      <c r="F565" s="33" t="s">
        <v>2226</v>
      </c>
      <c r="G565" s="40">
        <v>45405</v>
      </c>
      <c r="H565" s="42">
        <v>17718210</v>
      </c>
      <c r="I565" s="62"/>
      <c r="J565" s="63"/>
      <c r="K565" s="57"/>
      <c r="L565" s="51">
        <f t="shared" si="11"/>
        <v>17718210</v>
      </c>
      <c r="M565" s="40">
        <v>45473</v>
      </c>
      <c r="N565" s="53" t="s">
        <v>2390</v>
      </c>
      <c r="O565" s="50" t="s">
        <v>45</v>
      </c>
      <c r="P565" s="64">
        <v>0.10294117647058823</v>
      </c>
    </row>
    <row r="566" spans="2:16" x14ac:dyDescent="0.2">
      <c r="B566" s="39">
        <v>45399</v>
      </c>
      <c r="C566" s="32" t="s">
        <v>1882</v>
      </c>
      <c r="D566" s="33" t="s">
        <v>2060</v>
      </c>
      <c r="E566" s="34" t="s">
        <v>34</v>
      </c>
      <c r="F566" s="33" t="s">
        <v>2227</v>
      </c>
      <c r="G566" s="40">
        <v>45400</v>
      </c>
      <c r="H566" s="42">
        <v>32120000</v>
      </c>
      <c r="I566" s="62"/>
      <c r="J566" s="63"/>
      <c r="K566" s="57"/>
      <c r="L566" s="51">
        <f t="shared" si="11"/>
        <v>32120000</v>
      </c>
      <c r="M566" s="40">
        <v>45473</v>
      </c>
      <c r="N566" s="53" t="s">
        <v>2391</v>
      </c>
      <c r="O566" s="50" t="s">
        <v>45</v>
      </c>
      <c r="P566" s="64">
        <v>0.16438356164383561</v>
      </c>
    </row>
    <row r="567" spans="2:16" x14ac:dyDescent="0.2">
      <c r="B567" s="39">
        <v>45398</v>
      </c>
      <c r="C567" s="32" t="s">
        <v>1883</v>
      </c>
      <c r="D567" s="33" t="s">
        <v>2061</v>
      </c>
      <c r="E567" s="34" t="s">
        <v>34</v>
      </c>
      <c r="F567" s="33" t="s">
        <v>2228</v>
      </c>
      <c r="G567" s="40">
        <v>45400</v>
      </c>
      <c r="H567" s="42">
        <v>17763333</v>
      </c>
      <c r="I567" s="62"/>
      <c r="J567" s="63"/>
      <c r="K567" s="57"/>
      <c r="L567" s="51">
        <f t="shared" si="11"/>
        <v>17763333</v>
      </c>
      <c r="M567" s="40">
        <v>45473</v>
      </c>
      <c r="N567" s="53" t="s">
        <v>2392</v>
      </c>
      <c r="O567" s="50" t="s">
        <v>45</v>
      </c>
      <c r="P567" s="64">
        <v>0.16438356164383561</v>
      </c>
    </row>
    <row r="568" spans="2:16" x14ac:dyDescent="0.2">
      <c r="B568" s="39">
        <v>45398</v>
      </c>
      <c r="C568" s="32" t="s">
        <v>1884</v>
      </c>
      <c r="D568" s="33" t="s">
        <v>2062</v>
      </c>
      <c r="E568" s="34" t="s">
        <v>34</v>
      </c>
      <c r="F568" s="33" t="s">
        <v>688</v>
      </c>
      <c r="G568" s="40">
        <v>45406</v>
      </c>
      <c r="H568" s="42">
        <v>23118051</v>
      </c>
      <c r="I568" s="62"/>
      <c r="J568" s="63"/>
      <c r="K568" s="57"/>
      <c r="L568" s="51">
        <f t="shared" si="11"/>
        <v>23118051</v>
      </c>
      <c r="M568" s="40">
        <v>45473</v>
      </c>
      <c r="N568" s="53" t="s">
        <v>2393</v>
      </c>
      <c r="O568" s="50" t="s">
        <v>45</v>
      </c>
      <c r="P568" s="64">
        <v>8.9552238805970144E-2</v>
      </c>
    </row>
    <row r="569" spans="2:16" x14ac:dyDescent="0.2">
      <c r="B569" s="39">
        <v>45398</v>
      </c>
      <c r="C569" s="32" t="s">
        <v>1885</v>
      </c>
      <c r="D569" s="33" t="s">
        <v>2063</v>
      </c>
      <c r="E569" s="34" t="s">
        <v>34</v>
      </c>
      <c r="F569" s="33" t="s">
        <v>2229</v>
      </c>
      <c r="G569" s="40">
        <v>45400</v>
      </c>
      <c r="H569" s="42">
        <v>18417333</v>
      </c>
      <c r="I569" s="62"/>
      <c r="J569" s="63"/>
      <c r="K569" s="57"/>
      <c r="L569" s="51">
        <f t="shared" si="11"/>
        <v>18417333</v>
      </c>
      <c r="M569" s="40">
        <v>45473</v>
      </c>
      <c r="N569" s="53" t="s">
        <v>2394</v>
      </c>
      <c r="O569" s="50" t="s">
        <v>45</v>
      </c>
      <c r="P569" s="64">
        <v>0.16438356164383561</v>
      </c>
    </row>
    <row r="570" spans="2:16" x14ac:dyDescent="0.2">
      <c r="B570" s="39">
        <v>45399</v>
      </c>
      <c r="C570" s="32" t="s">
        <v>1886</v>
      </c>
      <c r="D570" s="33" t="s">
        <v>2064</v>
      </c>
      <c r="E570" s="34" t="s">
        <v>34</v>
      </c>
      <c r="F570" s="33" t="s">
        <v>2230</v>
      </c>
      <c r="G570" s="40">
        <v>45404</v>
      </c>
      <c r="H570" s="42">
        <v>15187041</v>
      </c>
      <c r="I570" s="62"/>
      <c r="J570" s="63"/>
      <c r="K570" s="57"/>
      <c r="L570" s="51">
        <f t="shared" si="11"/>
        <v>15187041</v>
      </c>
      <c r="M570" s="40">
        <v>45473</v>
      </c>
      <c r="N570" s="53" t="s">
        <v>2395</v>
      </c>
      <c r="O570" s="50" t="s">
        <v>45</v>
      </c>
      <c r="P570" s="64">
        <v>0.11594202898550725</v>
      </c>
    </row>
    <row r="571" spans="2:16" x14ac:dyDescent="0.2">
      <c r="B571" s="39">
        <v>45399</v>
      </c>
      <c r="C571" s="32" t="s">
        <v>1887</v>
      </c>
      <c r="D571" s="33" t="s">
        <v>2065</v>
      </c>
      <c r="E571" s="34" t="s">
        <v>34</v>
      </c>
      <c r="F571" s="33" t="s">
        <v>2231</v>
      </c>
      <c r="G571" s="40">
        <v>45401</v>
      </c>
      <c r="H571" s="42">
        <v>27768000</v>
      </c>
      <c r="I571" s="62"/>
      <c r="J571" s="63"/>
      <c r="K571" s="57"/>
      <c r="L571" s="51">
        <f t="shared" si="11"/>
        <v>27768000</v>
      </c>
      <c r="M571" s="40">
        <v>45473</v>
      </c>
      <c r="N571" s="53" t="s">
        <v>2396</v>
      </c>
      <c r="O571" s="50" t="s">
        <v>45</v>
      </c>
      <c r="P571" s="64">
        <v>0.15277777777777779</v>
      </c>
    </row>
    <row r="572" spans="2:16" x14ac:dyDescent="0.2">
      <c r="B572" s="39">
        <v>45399</v>
      </c>
      <c r="C572" s="32" t="s">
        <v>1888</v>
      </c>
      <c r="D572" s="33" t="s">
        <v>2066</v>
      </c>
      <c r="E572" s="34" t="s">
        <v>34</v>
      </c>
      <c r="F572" s="33" t="s">
        <v>2232</v>
      </c>
      <c r="G572" s="40">
        <v>45406</v>
      </c>
      <c r="H572" s="42">
        <v>24000000</v>
      </c>
      <c r="I572" s="62"/>
      <c r="J572" s="63"/>
      <c r="K572" s="57"/>
      <c r="L572" s="51">
        <f t="shared" si="11"/>
        <v>24000000</v>
      </c>
      <c r="M572" s="40">
        <v>45473</v>
      </c>
      <c r="N572" s="53" t="s">
        <v>2397</v>
      </c>
      <c r="O572" s="50" t="s">
        <v>45</v>
      </c>
      <c r="P572" s="64">
        <v>8.9552238805970144E-2</v>
      </c>
    </row>
    <row r="573" spans="2:16" x14ac:dyDescent="0.2">
      <c r="B573" s="39">
        <v>45399</v>
      </c>
      <c r="C573" s="32" t="s">
        <v>1889</v>
      </c>
      <c r="D573" s="33" t="s">
        <v>1229</v>
      </c>
      <c r="E573" s="34" t="s">
        <v>519</v>
      </c>
      <c r="F573" s="33" t="s">
        <v>2233</v>
      </c>
      <c r="G573" s="40">
        <v>45400</v>
      </c>
      <c r="H573" s="42">
        <v>13500000</v>
      </c>
      <c r="I573" s="62"/>
      <c r="J573" s="63"/>
      <c r="K573" s="57"/>
      <c r="L573" s="51">
        <f t="shared" si="11"/>
        <v>13500000</v>
      </c>
      <c r="M573" s="40">
        <v>45473</v>
      </c>
      <c r="N573" s="53" t="s">
        <v>2398</v>
      </c>
      <c r="O573" s="50" t="s">
        <v>45</v>
      </c>
      <c r="P573" s="64">
        <v>0.16438356164383561</v>
      </c>
    </row>
    <row r="574" spans="2:16" x14ac:dyDescent="0.2">
      <c r="B574" s="39">
        <v>45400</v>
      </c>
      <c r="C574" s="32" t="s">
        <v>1890</v>
      </c>
      <c r="D574" s="33" t="s">
        <v>2067</v>
      </c>
      <c r="E574" s="34" t="s">
        <v>34</v>
      </c>
      <c r="F574" s="33" t="s">
        <v>2234</v>
      </c>
      <c r="G574" s="40">
        <v>45404</v>
      </c>
      <c r="H574" s="42">
        <v>14420000</v>
      </c>
      <c r="I574" s="62"/>
      <c r="J574" s="63"/>
      <c r="K574" s="57"/>
      <c r="L574" s="51">
        <f t="shared" si="11"/>
        <v>14420000</v>
      </c>
      <c r="M574" s="40">
        <v>45473</v>
      </c>
      <c r="N574" s="53" t="s">
        <v>2399</v>
      </c>
      <c r="O574" s="50" t="s">
        <v>45</v>
      </c>
      <c r="P574" s="64">
        <v>0.11594202898550725</v>
      </c>
    </row>
    <row r="575" spans="2:16" x14ac:dyDescent="0.2">
      <c r="B575" s="39">
        <v>45401</v>
      </c>
      <c r="C575" s="32" t="s">
        <v>1891</v>
      </c>
      <c r="D575" s="33" t="s">
        <v>2068</v>
      </c>
      <c r="E575" s="34" t="s">
        <v>519</v>
      </c>
      <c r="F575" s="33" t="s">
        <v>1393</v>
      </c>
      <c r="G575" s="40">
        <v>45407</v>
      </c>
      <c r="H575" s="42">
        <v>7625000</v>
      </c>
      <c r="I575" s="62"/>
      <c r="J575" s="63"/>
      <c r="K575" s="57"/>
      <c r="L575" s="51">
        <f t="shared" si="11"/>
        <v>7625000</v>
      </c>
      <c r="M575" s="40">
        <v>45473</v>
      </c>
      <c r="N575" s="53" t="s">
        <v>2400</v>
      </c>
      <c r="O575" s="50" t="s">
        <v>45</v>
      </c>
      <c r="P575" s="64">
        <v>7.575757575757576E-2</v>
      </c>
    </row>
    <row r="576" spans="2:16" x14ac:dyDescent="0.2">
      <c r="B576" s="39">
        <v>45400</v>
      </c>
      <c r="C576" s="32" t="s">
        <v>1892</v>
      </c>
      <c r="D576" s="33" t="s">
        <v>2069</v>
      </c>
      <c r="E576" s="34" t="s">
        <v>34</v>
      </c>
      <c r="F576" s="33" t="s">
        <v>2235</v>
      </c>
      <c r="G576" s="40">
        <v>45401</v>
      </c>
      <c r="H576" s="42">
        <v>18250000</v>
      </c>
      <c r="I576" s="62"/>
      <c r="J576" s="63"/>
      <c r="K576" s="57"/>
      <c r="L576" s="51">
        <f t="shared" si="11"/>
        <v>18250000</v>
      </c>
      <c r="M576" s="40">
        <v>45473</v>
      </c>
      <c r="N576" s="53" t="s">
        <v>2401</v>
      </c>
      <c r="O576" s="50" t="s">
        <v>45</v>
      </c>
      <c r="P576" s="64">
        <v>0.15277777777777779</v>
      </c>
    </row>
    <row r="577" spans="2:16" x14ac:dyDescent="0.2">
      <c r="B577" s="39">
        <v>45400</v>
      </c>
      <c r="C577" s="32" t="s">
        <v>1893</v>
      </c>
      <c r="D577" s="33" t="s">
        <v>2070</v>
      </c>
      <c r="E577" s="34" t="s">
        <v>34</v>
      </c>
      <c r="F577" s="33" t="s">
        <v>2236</v>
      </c>
      <c r="G577" s="40">
        <v>45401</v>
      </c>
      <c r="H577" s="42">
        <v>34894000</v>
      </c>
      <c r="I577" s="62"/>
      <c r="J577" s="63"/>
      <c r="K577" s="57"/>
      <c r="L577" s="51">
        <f t="shared" si="11"/>
        <v>34894000</v>
      </c>
      <c r="M577" s="40">
        <v>45473</v>
      </c>
      <c r="N577" s="53" t="s">
        <v>2402</v>
      </c>
      <c r="O577" s="50" t="s">
        <v>45</v>
      </c>
      <c r="P577" s="64">
        <v>0.15277777777777779</v>
      </c>
    </row>
    <row r="578" spans="2:16" x14ac:dyDescent="0.2">
      <c r="B578" s="39">
        <v>45401</v>
      </c>
      <c r="C578" s="32" t="s">
        <v>1894</v>
      </c>
      <c r="D578" s="33" t="s">
        <v>2071</v>
      </c>
      <c r="E578" s="34" t="s">
        <v>34</v>
      </c>
      <c r="F578" s="33" t="s">
        <v>1562</v>
      </c>
      <c r="G578" s="40">
        <v>45406</v>
      </c>
      <c r="H578" s="42">
        <v>15608900</v>
      </c>
      <c r="I578" s="62"/>
      <c r="J578" s="63"/>
      <c r="K578" s="57"/>
      <c r="L578" s="51">
        <f t="shared" si="11"/>
        <v>15608900</v>
      </c>
      <c r="M578" s="40">
        <v>45473</v>
      </c>
      <c r="N578" s="53" t="s">
        <v>2403</v>
      </c>
      <c r="O578" s="50" t="s">
        <v>45</v>
      </c>
      <c r="P578" s="64">
        <v>8.9552238805970144E-2</v>
      </c>
    </row>
    <row r="579" spans="2:16" x14ac:dyDescent="0.2">
      <c r="B579" s="39">
        <v>45411</v>
      </c>
      <c r="C579" s="32" t="s">
        <v>1895</v>
      </c>
      <c r="D579" s="33" t="s">
        <v>2072</v>
      </c>
      <c r="E579" s="34" t="s">
        <v>34</v>
      </c>
      <c r="F579" s="33" t="s">
        <v>2237</v>
      </c>
      <c r="G579" s="40">
        <v>45412</v>
      </c>
      <c r="H579" s="42">
        <v>13298000</v>
      </c>
      <c r="I579" s="62"/>
      <c r="J579" s="63"/>
      <c r="K579" s="57"/>
      <c r="L579" s="51">
        <f t="shared" si="11"/>
        <v>13298000</v>
      </c>
      <c r="M579" s="40">
        <v>45473</v>
      </c>
      <c r="N579" s="53" t="s">
        <v>2404</v>
      </c>
      <c r="O579" s="50" t="s">
        <v>45</v>
      </c>
      <c r="P579" s="64">
        <v>0</v>
      </c>
    </row>
    <row r="580" spans="2:16" x14ac:dyDescent="0.2">
      <c r="B580" s="39">
        <v>45401</v>
      </c>
      <c r="C580" s="32" t="s">
        <v>1896</v>
      </c>
      <c r="D580" s="33" t="s">
        <v>2073</v>
      </c>
      <c r="E580" s="34" t="s">
        <v>34</v>
      </c>
      <c r="F580" s="33" t="s">
        <v>2238</v>
      </c>
      <c r="G580" s="40">
        <v>45418</v>
      </c>
      <c r="H580" s="42">
        <v>15608900</v>
      </c>
      <c r="I580" s="62"/>
      <c r="J580" s="63"/>
      <c r="K580" s="57"/>
      <c r="L580" s="51">
        <f t="shared" si="11"/>
        <v>15608900</v>
      </c>
      <c r="M580" s="40">
        <v>45473</v>
      </c>
      <c r="N580" s="53" t="s">
        <v>2405</v>
      </c>
      <c r="O580" s="50" t="s">
        <v>45</v>
      </c>
      <c r="P580" s="64">
        <v>0</v>
      </c>
    </row>
    <row r="581" spans="2:16" x14ac:dyDescent="0.2">
      <c r="B581" s="39">
        <v>45401</v>
      </c>
      <c r="C581" s="32" t="s">
        <v>1897</v>
      </c>
      <c r="D581" s="33" t="s">
        <v>2074</v>
      </c>
      <c r="E581" s="34" t="s">
        <v>34</v>
      </c>
      <c r="F581" s="33" t="s">
        <v>1562</v>
      </c>
      <c r="G581" s="40">
        <v>45408</v>
      </c>
      <c r="H581" s="42">
        <v>15608900</v>
      </c>
      <c r="I581" s="62"/>
      <c r="J581" s="63"/>
      <c r="K581" s="57"/>
      <c r="L581" s="51">
        <f t="shared" si="11"/>
        <v>15608900</v>
      </c>
      <c r="M581" s="40">
        <v>45473</v>
      </c>
      <c r="N581" s="53" t="s">
        <v>2406</v>
      </c>
      <c r="O581" s="50" t="s">
        <v>45</v>
      </c>
      <c r="P581" s="64">
        <v>6.1538461538461542E-2</v>
      </c>
    </row>
    <row r="582" spans="2:16" x14ac:dyDescent="0.2">
      <c r="B582" s="39">
        <v>45401</v>
      </c>
      <c r="C582" s="32" t="s">
        <v>1898</v>
      </c>
      <c r="D582" s="33" t="s">
        <v>2075</v>
      </c>
      <c r="E582" s="34" t="s">
        <v>34</v>
      </c>
      <c r="F582" s="33" t="s">
        <v>2239</v>
      </c>
      <c r="G582" s="40">
        <v>45406</v>
      </c>
      <c r="H582" s="42">
        <v>48100000</v>
      </c>
      <c r="I582" s="62"/>
      <c r="J582" s="63"/>
      <c r="K582" s="57"/>
      <c r="L582" s="51">
        <f t="shared" si="11"/>
        <v>48100000</v>
      </c>
      <c r="M582" s="40">
        <v>45604</v>
      </c>
      <c r="N582" s="53" t="s">
        <v>2407</v>
      </c>
      <c r="O582" s="50" t="s">
        <v>2477</v>
      </c>
      <c r="P582" s="64">
        <v>3.0303030303030304E-2</v>
      </c>
    </row>
    <row r="583" spans="2:16" x14ac:dyDescent="0.2">
      <c r="B583" s="39">
        <v>45401</v>
      </c>
      <c r="C583" s="32" t="s">
        <v>1899</v>
      </c>
      <c r="D583" s="33" t="s">
        <v>2076</v>
      </c>
      <c r="E583" s="34" t="s">
        <v>34</v>
      </c>
      <c r="F583" s="33" t="s">
        <v>2240</v>
      </c>
      <c r="G583" s="40">
        <v>45406</v>
      </c>
      <c r="H583" s="42">
        <v>13780000</v>
      </c>
      <c r="I583" s="62"/>
      <c r="J583" s="63"/>
      <c r="K583" s="57"/>
      <c r="L583" s="51">
        <f t="shared" si="11"/>
        <v>13780000</v>
      </c>
      <c r="M583" s="40">
        <v>45473</v>
      </c>
      <c r="N583" s="53" t="s">
        <v>2408</v>
      </c>
      <c r="O583" s="50" t="s">
        <v>45</v>
      </c>
      <c r="P583" s="64">
        <v>8.9552238805970144E-2</v>
      </c>
    </row>
    <row r="584" spans="2:16" x14ac:dyDescent="0.2">
      <c r="B584" s="39">
        <v>45400</v>
      </c>
      <c r="C584" s="32" t="s">
        <v>1900</v>
      </c>
      <c r="D584" s="33" t="s">
        <v>2077</v>
      </c>
      <c r="E584" s="34" t="s">
        <v>34</v>
      </c>
      <c r="F584" s="33" t="s">
        <v>2241</v>
      </c>
      <c r="G584" s="40">
        <v>45401</v>
      </c>
      <c r="H584" s="42">
        <v>18175000</v>
      </c>
      <c r="I584" s="62"/>
      <c r="J584" s="63"/>
      <c r="K584" s="57"/>
      <c r="L584" s="51">
        <f t="shared" si="11"/>
        <v>18175000</v>
      </c>
      <c r="M584" s="40">
        <v>45473</v>
      </c>
      <c r="N584" s="53" t="s">
        <v>2409</v>
      </c>
      <c r="O584" s="50" t="s">
        <v>45</v>
      </c>
      <c r="P584" s="64">
        <v>0.15277777777777779</v>
      </c>
    </row>
    <row r="585" spans="2:16" x14ac:dyDescent="0.2">
      <c r="B585" s="39">
        <v>45400</v>
      </c>
      <c r="C585" s="32" t="s">
        <v>1901</v>
      </c>
      <c r="D585" s="33" t="s">
        <v>2078</v>
      </c>
      <c r="E585" s="34" t="s">
        <v>705</v>
      </c>
      <c r="F585" s="33" t="s">
        <v>2242</v>
      </c>
      <c r="G585" s="40">
        <v>45401</v>
      </c>
      <c r="H585" s="42">
        <v>625333441</v>
      </c>
      <c r="I585" s="62"/>
      <c r="J585" s="63"/>
      <c r="K585" s="57"/>
      <c r="L585" s="51">
        <f t="shared" si="11"/>
        <v>625333441</v>
      </c>
      <c r="M585" s="40">
        <v>45674</v>
      </c>
      <c r="N585" s="53" t="s">
        <v>2410</v>
      </c>
      <c r="O585" s="50" t="s">
        <v>45</v>
      </c>
      <c r="P585" s="64">
        <v>4.0293040293040296E-2</v>
      </c>
    </row>
    <row r="586" spans="2:16" x14ac:dyDescent="0.2">
      <c r="B586" s="39">
        <v>45400</v>
      </c>
      <c r="C586" s="32" t="s">
        <v>1902</v>
      </c>
      <c r="D586" s="33" t="s">
        <v>2079</v>
      </c>
      <c r="E586" s="34" t="s">
        <v>34</v>
      </c>
      <c r="F586" s="33" t="s">
        <v>2243</v>
      </c>
      <c r="G586" s="40">
        <v>45404</v>
      </c>
      <c r="H586" s="42">
        <v>22166667</v>
      </c>
      <c r="I586" s="62"/>
      <c r="J586" s="63"/>
      <c r="K586" s="57"/>
      <c r="L586" s="51">
        <f t="shared" si="11"/>
        <v>22166667</v>
      </c>
      <c r="M586" s="40">
        <v>45473</v>
      </c>
      <c r="N586" s="53" t="s">
        <v>2411</v>
      </c>
      <c r="O586" s="50" t="s">
        <v>45</v>
      </c>
      <c r="P586" s="64">
        <v>0.11594202898550725</v>
      </c>
    </row>
    <row r="587" spans="2:16" x14ac:dyDescent="0.2">
      <c r="B587" s="39">
        <v>45400</v>
      </c>
      <c r="C587" s="32" t="s">
        <v>1903</v>
      </c>
      <c r="D587" s="33" t="s">
        <v>2080</v>
      </c>
      <c r="E587" s="34" t="s">
        <v>34</v>
      </c>
      <c r="F587" s="33" t="s">
        <v>2244</v>
      </c>
      <c r="G587" s="40">
        <v>45404</v>
      </c>
      <c r="H587" s="42">
        <v>19200000</v>
      </c>
      <c r="I587" s="62"/>
      <c r="J587" s="63"/>
      <c r="K587" s="57"/>
      <c r="L587" s="51">
        <f t="shared" si="11"/>
        <v>19200000</v>
      </c>
      <c r="M587" s="40">
        <v>45473</v>
      </c>
      <c r="N587" s="53" t="s">
        <v>2412</v>
      </c>
      <c r="O587" s="50" t="s">
        <v>45</v>
      </c>
      <c r="P587" s="64">
        <v>0.11594202898550725</v>
      </c>
    </row>
    <row r="588" spans="2:16" x14ac:dyDescent="0.2">
      <c r="B588" s="39">
        <v>45401</v>
      </c>
      <c r="C588" s="32" t="s">
        <v>1904</v>
      </c>
      <c r="D588" s="33" t="s">
        <v>2081</v>
      </c>
      <c r="E588" s="34" t="s">
        <v>34</v>
      </c>
      <c r="F588" s="33" t="s">
        <v>2245</v>
      </c>
      <c r="G588" s="40">
        <v>45411</v>
      </c>
      <c r="H588" s="42">
        <v>13780000</v>
      </c>
      <c r="I588" s="62"/>
      <c r="J588" s="63"/>
      <c r="K588" s="57"/>
      <c r="L588" s="51">
        <f t="shared" si="11"/>
        <v>13780000</v>
      </c>
      <c r="M588" s="40">
        <v>45473</v>
      </c>
      <c r="N588" s="53" t="s">
        <v>2413</v>
      </c>
      <c r="O588" s="50" t="s">
        <v>45</v>
      </c>
      <c r="P588" s="64">
        <v>1.6129032258064516E-2</v>
      </c>
    </row>
    <row r="589" spans="2:16" x14ac:dyDescent="0.2">
      <c r="B589" s="39">
        <v>45401</v>
      </c>
      <c r="C589" s="32" t="s">
        <v>1905</v>
      </c>
      <c r="D589" s="33" t="s">
        <v>2082</v>
      </c>
      <c r="E589" s="34" t="s">
        <v>34</v>
      </c>
      <c r="F589" s="33" t="s">
        <v>684</v>
      </c>
      <c r="G589" s="40">
        <v>45405</v>
      </c>
      <c r="H589" s="42">
        <v>15608900</v>
      </c>
      <c r="I589" s="62"/>
      <c r="J589" s="63"/>
      <c r="K589" s="57"/>
      <c r="L589" s="51">
        <f t="shared" ref="L589:L649" si="12">H589+J589-K589</f>
        <v>15608900</v>
      </c>
      <c r="M589" s="40">
        <v>45473</v>
      </c>
      <c r="N589" s="53" t="s">
        <v>2414</v>
      </c>
      <c r="O589" s="50" t="s">
        <v>45</v>
      </c>
      <c r="P589" s="64">
        <v>0.10294117647058823</v>
      </c>
    </row>
    <row r="590" spans="2:16" x14ac:dyDescent="0.2">
      <c r="B590" s="39">
        <v>45401</v>
      </c>
      <c r="C590" s="32" t="s">
        <v>1906</v>
      </c>
      <c r="D590" s="33" t="s">
        <v>2083</v>
      </c>
      <c r="E590" s="34" t="s">
        <v>34</v>
      </c>
      <c r="F590" s="33" t="s">
        <v>2246</v>
      </c>
      <c r="G590" s="40">
        <v>45404</v>
      </c>
      <c r="H590" s="42">
        <v>18000000</v>
      </c>
      <c r="I590" s="62"/>
      <c r="J590" s="63"/>
      <c r="K590" s="57"/>
      <c r="L590" s="51">
        <f t="shared" si="12"/>
        <v>18000000</v>
      </c>
      <c r="M590" s="40">
        <v>45464</v>
      </c>
      <c r="N590" s="53" t="s">
        <v>2415</v>
      </c>
      <c r="O590" s="50" t="s">
        <v>45</v>
      </c>
      <c r="P590" s="64">
        <v>0.13333333333333333</v>
      </c>
    </row>
    <row r="591" spans="2:16" x14ac:dyDescent="0.2">
      <c r="B591" s="39">
        <v>45401</v>
      </c>
      <c r="C591" s="32" t="s">
        <v>1907</v>
      </c>
      <c r="D591" s="33" t="s">
        <v>2084</v>
      </c>
      <c r="E591" s="34" t="s">
        <v>34</v>
      </c>
      <c r="F591" s="33" t="s">
        <v>2247</v>
      </c>
      <c r="G591" s="40">
        <v>45404</v>
      </c>
      <c r="H591" s="42">
        <v>17520000</v>
      </c>
      <c r="I591" s="62"/>
      <c r="J591" s="63"/>
      <c r="K591" s="57"/>
      <c r="L591" s="51">
        <f t="shared" si="12"/>
        <v>17520000</v>
      </c>
      <c r="M591" s="40">
        <v>45473</v>
      </c>
      <c r="N591" s="53" t="s">
        <v>2416</v>
      </c>
      <c r="O591" s="50" t="s">
        <v>45</v>
      </c>
      <c r="P591" s="64">
        <v>0.11594202898550725</v>
      </c>
    </row>
    <row r="592" spans="2:16" x14ac:dyDescent="0.2">
      <c r="B592" s="39">
        <v>45401</v>
      </c>
      <c r="C592" s="32" t="s">
        <v>1908</v>
      </c>
      <c r="D592" s="33" t="s">
        <v>2085</v>
      </c>
      <c r="E592" s="34" t="s">
        <v>519</v>
      </c>
      <c r="F592" s="33" t="s">
        <v>2248</v>
      </c>
      <c r="G592" s="40">
        <v>45405</v>
      </c>
      <c r="H592" s="42">
        <v>8750000</v>
      </c>
      <c r="I592" s="62"/>
      <c r="J592" s="63"/>
      <c r="K592" s="57"/>
      <c r="L592" s="51">
        <f t="shared" si="12"/>
        <v>8750000</v>
      </c>
      <c r="M592" s="40">
        <v>45473</v>
      </c>
      <c r="N592" s="53" t="s">
        <v>2417</v>
      </c>
      <c r="O592" s="50" t="s">
        <v>45</v>
      </c>
      <c r="P592" s="64">
        <v>0.10294117647058823</v>
      </c>
    </row>
    <row r="593" spans="2:16" x14ac:dyDescent="0.2">
      <c r="B593" s="39">
        <v>45401</v>
      </c>
      <c r="C593" s="32" t="s">
        <v>1909</v>
      </c>
      <c r="D593" s="33" t="s">
        <v>2086</v>
      </c>
      <c r="E593" s="34" t="s">
        <v>34</v>
      </c>
      <c r="F593" s="33" t="s">
        <v>2249</v>
      </c>
      <c r="G593" s="40">
        <v>45406</v>
      </c>
      <c r="H593" s="42">
        <v>15608900</v>
      </c>
      <c r="I593" s="62"/>
      <c r="J593" s="63"/>
      <c r="K593" s="57"/>
      <c r="L593" s="51">
        <f t="shared" si="12"/>
        <v>15608900</v>
      </c>
      <c r="M593" s="40">
        <v>45473</v>
      </c>
      <c r="N593" s="53" t="s">
        <v>2418</v>
      </c>
      <c r="O593" s="50" t="s">
        <v>45</v>
      </c>
      <c r="P593" s="64">
        <v>8.9552238805970144E-2</v>
      </c>
    </row>
    <row r="594" spans="2:16" x14ac:dyDescent="0.2">
      <c r="B594" s="39">
        <v>45404</v>
      </c>
      <c r="C594" s="32" t="s">
        <v>1910</v>
      </c>
      <c r="D594" s="33" t="s">
        <v>2087</v>
      </c>
      <c r="E594" s="34" t="s">
        <v>34</v>
      </c>
      <c r="F594" s="33" t="s">
        <v>2250</v>
      </c>
      <c r="G594" s="40">
        <v>45406</v>
      </c>
      <c r="H594" s="42">
        <v>15608900</v>
      </c>
      <c r="I594" s="62"/>
      <c r="J594" s="63"/>
      <c r="K594" s="57"/>
      <c r="L594" s="51">
        <f t="shared" si="12"/>
        <v>15608900</v>
      </c>
      <c r="M594" s="40">
        <v>45473</v>
      </c>
      <c r="N594" s="53" t="s">
        <v>2419</v>
      </c>
      <c r="O594" s="50" t="s">
        <v>45</v>
      </c>
      <c r="P594" s="64">
        <v>8.9552238805970144E-2</v>
      </c>
    </row>
    <row r="595" spans="2:16" x14ac:dyDescent="0.2">
      <c r="B595" s="39">
        <v>45401</v>
      </c>
      <c r="C595" s="32" t="s">
        <v>1911</v>
      </c>
      <c r="D595" s="33" t="s">
        <v>2088</v>
      </c>
      <c r="E595" s="34" t="s">
        <v>34</v>
      </c>
      <c r="F595" s="33" t="s">
        <v>2251</v>
      </c>
      <c r="G595" s="40">
        <v>45404</v>
      </c>
      <c r="H595" s="42">
        <v>10750000</v>
      </c>
      <c r="I595" s="62"/>
      <c r="J595" s="63"/>
      <c r="K595" s="57"/>
      <c r="L595" s="51">
        <f t="shared" si="12"/>
        <v>10750000</v>
      </c>
      <c r="M595" s="40">
        <v>45473</v>
      </c>
      <c r="N595" s="53" t="s">
        <v>2420</v>
      </c>
      <c r="O595" s="50" t="s">
        <v>45</v>
      </c>
      <c r="P595" s="64">
        <v>0.11594202898550725</v>
      </c>
    </row>
    <row r="596" spans="2:16" x14ac:dyDescent="0.2">
      <c r="B596" s="39">
        <v>45401</v>
      </c>
      <c r="C596" s="32" t="s">
        <v>1912</v>
      </c>
      <c r="D596" s="33" t="s">
        <v>2089</v>
      </c>
      <c r="E596" s="34" t="s">
        <v>34</v>
      </c>
      <c r="F596" s="33" t="s">
        <v>2252</v>
      </c>
      <c r="G596" s="40">
        <v>45404</v>
      </c>
      <c r="H596" s="42">
        <v>17033333</v>
      </c>
      <c r="I596" s="62"/>
      <c r="J596" s="63"/>
      <c r="K596" s="57"/>
      <c r="L596" s="51">
        <f t="shared" si="12"/>
        <v>17033333</v>
      </c>
      <c r="M596" s="40">
        <v>45473</v>
      </c>
      <c r="N596" s="53" t="s">
        <v>2421</v>
      </c>
      <c r="O596" s="50" t="s">
        <v>45</v>
      </c>
      <c r="P596" s="64">
        <v>0.11594202898550725</v>
      </c>
    </row>
    <row r="597" spans="2:16" x14ac:dyDescent="0.2">
      <c r="B597" s="39">
        <v>45401</v>
      </c>
      <c r="C597" s="32" t="s">
        <v>1913</v>
      </c>
      <c r="D597" s="33" t="s">
        <v>2090</v>
      </c>
      <c r="E597" s="34" t="s">
        <v>34</v>
      </c>
      <c r="F597" s="33" t="s">
        <v>2228</v>
      </c>
      <c r="G597" s="40">
        <v>45405</v>
      </c>
      <c r="H597" s="42">
        <v>17033333</v>
      </c>
      <c r="I597" s="62"/>
      <c r="J597" s="63"/>
      <c r="K597" s="57"/>
      <c r="L597" s="51">
        <f t="shared" si="12"/>
        <v>17033333</v>
      </c>
      <c r="M597" s="40">
        <v>45473</v>
      </c>
      <c r="N597" s="53" t="s">
        <v>2422</v>
      </c>
      <c r="O597" s="50" t="s">
        <v>45</v>
      </c>
      <c r="P597" s="64">
        <v>0.10294117647058823</v>
      </c>
    </row>
    <row r="598" spans="2:16" x14ac:dyDescent="0.2">
      <c r="B598" s="39">
        <v>45404</v>
      </c>
      <c r="C598" s="32" t="s">
        <v>1914</v>
      </c>
      <c r="D598" s="33" t="s">
        <v>2091</v>
      </c>
      <c r="E598" s="34" t="s">
        <v>34</v>
      </c>
      <c r="F598" s="33" t="s">
        <v>2253</v>
      </c>
      <c r="G598" s="40">
        <v>45405</v>
      </c>
      <c r="H598" s="42">
        <v>26966667</v>
      </c>
      <c r="I598" s="62"/>
      <c r="J598" s="63"/>
      <c r="K598" s="57"/>
      <c r="L598" s="51">
        <f t="shared" si="12"/>
        <v>26966667</v>
      </c>
      <c r="M598" s="40">
        <v>45473</v>
      </c>
      <c r="N598" s="53" t="s">
        <v>2423</v>
      </c>
      <c r="O598" s="50" t="s">
        <v>45</v>
      </c>
      <c r="P598" s="64">
        <v>0.10294117647058823</v>
      </c>
    </row>
    <row r="599" spans="2:16" x14ac:dyDescent="0.2">
      <c r="B599" s="39">
        <v>45404</v>
      </c>
      <c r="C599" s="32" t="s">
        <v>1915</v>
      </c>
      <c r="D599" s="33" t="s">
        <v>2092</v>
      </c>
      <c r="E599" s="34" t="s">
        <v>34</v>
      </c>
      <c r="F599" s="33" t="s">
        <v>2254</v>
      </c>
      <c r="G599" s="40">
        <v>45406</v>
      </c>
      <c r="H599" s="42">
        <v>15866667</v>
      </c>
      <c r="I599" s="62"/>
      <c r="J599" s="63"/>
      <c r="K599" s="57"/>
      <c r="L599" s="51">
        <f t="shared" si="12"/>
        <v>15866667</v>
      </c>
      <c r="M599" s="40">
        <v>45473</v>
      </c>
      <c r="N599" s="53" t="s">
        <v>2424</v>
      </c>
      <c r="O599" s="50" t="s">
        <v>45</v>
      </c>
      <c r="P599" s="64">
        <v>8.9552238805970144E-2</v>
      </c>
    </row>
    <row r="600" spans="2:16" x14ac:dyDescent="0.2">
      <c r="B600" s="39">
        <v>45405</v>
      </c>
      <c r="C600" s="32" t="s">
        <v>1916</v>
      </c>
      <c r="D600" s="33" t="s">
        <v>2093</v>
      </c>
      <c r="E600" s="34" t="s">
        <v>34</v>
      </c>
      <c r="F600" s="33" t="s">
        <v>2255</v>
      </c>
      <c r="G600" s="40">
        <v>45407</v>
      </c>
      <c r="H600" s="42">
        <v>13780000</v>
      </c>
      <c r="I600" s="62"/>
      <c r="J600" s="63"/>
      <c r="K600" s="57"/>
      <c r="L600" s="51">
        <f t="shared" si="12"/>
        <v>13780000</v>
      </c>
      <c r="M600" s="40">
        <v>45473</v>
      </c>
      <c r="N600" s="53" t="s">
        <v>2425</v>
      </c>
      <c r="O600" s="50" t="s">
        <v>45</v>
      </c>
      <c r="P600" s="64">
        <v>7.575757575757576E-2</v>
      </c>
    </row>
    <row r="601" spans="2:16" x14ac:dyDescent="0.2">
      <c r="B601" s="39">
        <v>45404</v>
      </c>
      <c r="C601" s="32" t="s">
        <v>1917</v>
      </c>
      <c r="D601" s="33" t="s">
        <v>2094</v>
      </c>
      <c r="E601" s="34" t="s">
        <v>34</v>
      </c>
      <c r="F601" s="33" t="s">
        <v>528</v>
      </c>
      <c r="G601" s="40">
        <v>45406</v>
      </c>
      <c r="H601" s="42">
        <v>11250000</v>
      </c>
      <c r="I601" s="62"/>
      <c r="J601" s="63"/>
      <c r="K601" s="57"/>
      <c r="L601" s="51">
        <f t="shared" si="12"/>
        <v>11250000</v>
      </c>
      <c r="M601" s="40">
        <v>45473</v>
      </c>
      <c r="N601" s="53" t="s">
        <v>2426</v>
      </c>
      <c r="O601" s="50" t="s">
        <v>45</v>
      </c>
      <c r="P601" s="64">
        <v>8.9552238805970144E-2</v>
      </c>
    </row>
    <row r="602" spans="2:16" x14ac:dyDescent="0.2">
      <c r="B602" s="39">
        <v>45404</v>
      </c>
      <c r="C602" s="32" t="s">
        <v>1918</v>
      </c>
      <c r="D602" s="33" t="s">
        <v>2095</v>
      </c>
      <c r="E602" s="34" t="s">
        <v>34</v>
      </c>
      <c r="F602" s="33" t="s">
        <v>689</v>
      </c>
      <c r="G602" s="40">
        <v>45406</v>
      </c>
      <c r="H602" s="42">
        <v>15608900</v>
      </c>
      <c r="I602" s="62"/>
      <c r="J602" s="63"/>
      <c r="K602" s="57"/>
      <c r="L602" s="51">
        <f t="shared" si="12"/>
        <v>15608900</v>
      </c>
      <c r="M602" s="40">
        <v>45473</v>
      </c>
      <c r="N602" s="53" t="s">
        <v>2427</v>
      </c>
      <c r="O602" s="50" t="s">
        <v>45</v>
      </c>
      <c r="P602" s="64">
        <v>8.9552238805970144E-2</v>
      </c>
    </row>
    <row r="603" spans="2:16" x14ac:dyDescent="0.2">
      <c r="B603" s="39">
        <v>45404</v>
      </c>
      <c r="C603" s="32" t="s">
        <v>1919</v>
      </c>
      <c r="D603" s="33" t="s">
        <v>2096</v>
      </c>
      <c r="E603" s="34" t="s">
        <v>519</v>
      </c>
      <c r="F603" s="33" t="s">
        <v>2256</v>
      </c>
      <c r="G603" s="40">
        <v>45411</v>
      </c>
      <c r="H603" s="42">
        <v>8750000</v>
      </c>
      <c r="I603" s="62"/>
      <c r="J603" s="63"/>
      <c r="K603" s="57"/>
      <c r="L603" s="51">
        <f t="shared" si="12"/>
        <v>8750000</v>
      </c>
      <c r="M603" s="40">
        <v>45473</v>
      </c>
      <c r="N603" s="53" t="s">
        <v>2428</v>
      </c>
      <c r="O603" s="50" t="s">
        <v>45</v>
      </c>
      <c r="P603" s="64">
        <v>1.6129032258064516E-2</v>
      </c>
    </row>
    <row r="604" spans="2:16" x14ac:dyDescent="0.2">
      <c r="B604" s="39">
        <v>45404</v>
      </c>
      <c r="C604" s="32" t="s">
        <v>1920</v>
      </c>
      <c r="D604" s="33" t="s">
        <v>2097</v>
      </c>
      <c r="E604" s="34" t="s">
        <v>519</v>
      </c>
      <c r="F604" s="33" t="s">
        <v>2257</v>
      </c>
      <c r="G604" s="40">
        <v>45405</v>
      </c>
      <c r="H604" s="42">
        <v>7000000</v>
      </c>
      <c r="I604" s="62"/>
      <c r="J604" s="63"/>
      <c r="K604" s="57"/>
      <c r="L604" s="51">
        <f t="shared" si="12"/>
        <v>7000000</v>
      </c>
      <c r="M604" s="40">
        <v>45473</v>
      </c>
      <c r="N604" s="53" t="s">
        <v>2429</v>
      </c>
      <c r="O604" s="50" t="s">
        <v>45</v>
      </c>
      <c r="P604" s="64">
        <v>0.10294117647058823</v>
      </c>
    </row>
    <row r="605" spans="2:16" x14ac:dyDescent="0.2">
      <c r="B605" s="39">
        <v>45404</v>
      </c>
      <c r="C605" s="32" t="s">
        <v>1921</v>
      </c>
      <c r="D605" s="33" t="s">
        <v>2098</v>
      </c>
      <c r="E605" s="34" t="s">
        <v>34</v>
      </c>
      <c r="F605" s="33" t="s">
        <v>2258</v>
      </c>
      <c r="G605" s="40">
        <v>45406</v>
      </c>
      <c r="H605" s="42">
        <v>16721000</v>
      </c>
      <c r="I605" s="62"/>
      <c r="J605" s="63"/>
      <c r="K605" s="57"/>
      <c r="L605" s="51">
        <f t="shared" si="12"/>
        <v>16721000</v>
      </c>
      <c r="M605" s="40">
        <v>45473</v>
      </c>
      <c r="N605" s="53" t="s">
        <v>2430</v>
      </c>
      <c r="O605" s="50" t="s">
        <v>45</v>
      </c>
      <c r="P605" s="64">
        <v>8.9552238805970144E-2</v>
      </c>
    </row>
    <row r="606" spans="2:16" x14ac:dyDescent="0.2">
      <c r="B606" s="39">
        <v>45404</v>
      </c>
      <c r="C606" s="32" t="s">
        <v>1922</v>
      </c>
      <c r="D606" s="33" t="s">
        <v>2099</v>
      </c>
      <c r="E606" s="34" t="s">
        <v>519</v>
      </c>
      <c r="F606" s="33" t="s">
        <v>2259</v>
      </c>
      <c r="G606" s="40">
        <v>45406</v>
      </c>
      <c r="H606" s="42">
        <v>6877000</v>
      </c>
      <c r="I606" s="62"/>
      <c r="J606" s="63"/>
      <c r="K606" s="57"/>
      <c r="L606" s="51">
        <f t="shared" si="12"/>
        <v>6877000</v>
      </c>
      <c r="M606" s="40">
        <v>45473</v>
      </c>
      <c r="N606" s="53" t="s">
        <v>2431</v>
      </c>
      <c r="O606" s="50" t="s">
        <v>45</v>
      </c>
      <c r="P606" s="64">
        <v>8.9552238805970144E-2</v>
      </c>
    </row>
    <row r="607" spans="2:16" x14ac:dyDescent="0.2">
      <c r="B607" s="39">
        <v>45404</v>
      </c>
      <c r="C607" s="32" t="s">
        <v>1923</v>
      </c>
      <c r="D607" s="33" t="s">
        <v>2100</v>
      </c>
      <c r="E607" s="34" t="s">
        <v>34</v>
      </c>
      <c r="F607" s="33" t="s">
        <v>2260</v>
      </c>
      <c r="G607" s="40">
        <v>45406</v>
      </c>
      <c r="H607" s="42">
        <v>30000000</v>
      </c>
      <c r="I607" s="62"/>
      <c r="J607" s="63"/>
      <c r="K607" s="57"/>
      <c r="L607" s="51">
        <f t="shared" si="12"/>
        <v>30000000</v>
      </c>
      <c r="M607" s="40">
        <v>45473</v>
      </c>
      <c r="N607" s="53" t="s">
        <v>2432</v>
      </c>
      <c r="O607" s="50" t="s">
        <v>45</v>
      </c>
      <c r="P607" s="64">
        <v>8.9552238805970144E-2</v>
      </c>
    </row>
    <row r="608" spans="2:16" x14ac:dyDescent="0.2">
      <c r="B608" s="39">
        <v>45405</v>
      </c>
      <c r="C608" s="32" t="s">
        <v>1924</v>
      </c>
      <c r="D608" s="33" t="s">
        <v>2101</v>
      </c>
      <c r="E608" s="34" t="s">
        <v>34</v>
      </c>
      <c r="F608" s="33" t="s">
        <v>2261</v>
      </c>
      <c r="G608" s="40">
        <v>45408</v>
      </c>
      <c r="H608" s="42">
        <v>13390000</v>
      </c>
      <c r="I608" s="62"/>
      <c r="J608" s="63"/>
      <c r="K608" s="57"/>
      <c r="L608" s="51">
        <f t="shared" si="12"/>
        <v>13390000</v>
      </c>
      <c r="M608" s="40">
        <v>45473</v>
      </c>
      <c r="N608" s="53" t="s">
        <v>2433</v>
      </c>
      <c r="O608" s="50" t="s">
        <v>45</v>
      </c>
      <c r="P608" s="64">
        <v>6.1538461538461542E-2</v>
      </c>
    </row>
    <row r="609" spans="2:16" x14ac:dyDescent="0.2">
      <c r="B609" s="39">
        <v>45404</v>
      </c>
      <c r="C609" s="32" t="s">
        <v>1925</v>
      </c>
      <c r="D609" s="33" t="s">
        <v>2102</v>
      </c>
      <c r="E609" s="34" t="s">
        <v>34</v>
      </c>
      <c r="F609" s="33" t="s">
        <v>2262</v>
      </c>
      <c r="G609" s="40">
        <v>45406</v>
      </c>
      <c r="H609" s="42">
        <v>15000000</v>
      </c>
      <c r="I609" s="62"/>
      <c r="J609" s="63"/>
      <c r="K609" s="57"/>
      <c r="L609" s="51">
        <f t="shared" si="12"/>
        <v>15000000</v>
      </c>
      <c r="M609" s="40">
        <v>45473</v>
      </c>
      <c r="N609" s="53" t="s">
        <v>2434</v>
      </c>
      <c r="O609" s="50" t="s">
        <v>45</v>
      </c>
      <c r="P609" s="64">
        <v>8.9552238805970144E-2</v>
      </c>
    </row>
    <row r="610" spans="2:16" x14ac:dyDescent="0.2">
      <c r="B610" s="39">
        <v>45404</v>
      </c>
      <c r="C610" s="32" t="s">
        <v>1926</v>
      </c>
      <c r="D610" s="33" t="s">
        <v>2103</v>
      </c>
      <c r="E610" s="34" t="s">
        <v>34</v>
      </c>
      <c r="F610" s="33" t="s">
        <v>2263</v>
      </c>
      <c r="G610" s="40">
        <v>45406</v>
      </c>
      <c r="H610" s="42">
        <v>15816667</v>
      </c>
      <c r="I610" s="62"/>
      <c r="J610" s="63"/>
      <c r="K610" s="57"/>
      <c r="L610" s="51">
        <f t="shared" si="12"/>
        <v>15816667</v>
      </c>
      <c r="M610" s="40">
        <v>45471</v>
      </c>
      <c r="N610" s="53" t="s">
        <v>2435</v>
      </c>
      <c r="O610" s="50" t="s">
        <v>45</v>
      </c>
      <c r="P610" s="64">
        <v>9.2307692307692313E-2</v>
      </c>
    </row>
    <row r="611" spans="2:16" x14ac:dyDescent="0.2">
      <c r="B611" s="39">
        <v>45405</v>
      </c>
      <c r="C611" s="32" t="s">
        <v>1927</v>
      </c>
      <c r="D611" s="33" t="s">
        <v>2104</v>
      </c>
      <c r="E611" s="34" t="s">
        <v>34</v>
      </c>
      <c r="F611" s="33" t="s">
        <v>2264</v>
      </c>
      <c r="G611" s="40">
        <v>45408</v>
      </c>
      <c r="H611" s="42">
        <v>15608900</v>
      </c>
      <c r="I611" s="62"/>
      <c r="J611" s="63"/>
      <c r="K611" s="57"/>
      <c r="L611" s="51">
        <f t="shared" si="12"/>
        <v>15608900</v>
      </c>
      <c r="M611" s="40">
        <v>45473</v>
      </c>
      <c r="N611" s="53" t="s">
        <v>2436</v>
      </c>
      <c r="O611" s="50" t="s">
        <v>45</v>
      </c>
      <c r="P611" s="64">
        <v>6.1538461538461542E-2</v>
      </c>
    </row>
    <row r="612" spans="2:16" x14ac:dyDescent="0.2">
      <c r="B612" s="39">
        <v>45404</v>
      </c>
      <c r="C612" s="32" t="s">
        <v>1928</v>
      </c>
      <c r="D612" s="33" t="s">
        <v>2105</v>
      </c>
      <c r="E612" s="34" t="s">
        <v>34</v>
      </c>
      <c r="F612" s="33" t="s">
        <v>2265</v>
      </c>
      <c r="G612" s="40">
        <v>45407</v>
      </c>
      <c r="H612" s="42">
        <v>15633333</v>
      </c>
      <c r="I612" s="62"/>
      <c r="J612" s="63"/>
      <c r="K612" s="57"/>
      <c r="L612" s="51">
        <f t="shared" si="12"/>
        <v>15633333</v>
      </c>
      <c r="M612" s="40">
        <v>45473</v>
      </c>
      <c r="N612" s="53" t="s">
        <v>2437</v>
      </c>
      <c r="O612" s="50" t="s">
        <v>45</v>
      </c>
      <c r="P612" s="64">
        <v>7.575757575757576E-2</v>
      </c>
    </row>
    <row r="613" spans="2:16" x14ac:dyDescent="0.2">
      <c r="B613" s="39">
        <v>45406</v>
      </c>
      <c r="C613" s="32" t="s">
        <v>1929</v>
      </c>
      <c r="D613" s="33" t="s">
        <v>2106</v>
      </c>
      <c r="E613" s="34" t="s">
        <v>34</v>
      </c>
      <c r="F613" s="33" t="s">
        <v>2266</v>
      </c>
      <c r="G613" s="40">
        <v>45408</v>
      </c>
      <c r="H613" s="42">
        <v>12720000</v>
      </c>
      <c r="I613" s="62"/>
      <c r="J613" s="63"/>
      <c r="K613" s="57"/>
      <c r="L613" s="51">
        <f t="shared" si="12"/>
        <v>12720000</v>
      </c>
      <c r="M613" s="40">
        <v>45473</v>
      </c>
      <c r="N613" s="53" t="s">
        <v>2438</v>
      </c>
      <c r="O613" s="50" t="s">
        <v>45</v>
      </c>
      <c r="P613" s="64">
        <v>6.1538461538461542E-2</v>
      </c>
    </row>
    <row r="614" spans="2:16" x14ac:dyDescent="0.2">
      <c r="B614" s="39">
        <v>45405</v>
      </c>
      <c r="C614" s="32" t="s">
        <v>1930</v>
      </c>
      <c r="D614" s="33" t="s">
        <v>2107</v>
      </c>
      <c r="E614" s="34" t="s">
        <v>34</v>
      </c>
      <c r="F614" s="33" t="s">
        <v>2267</v>
      </c>
      <c r="G614" s="40">
        <v>45406</v>
      </c>
      <c r="H614" s="42">
        <v>22425000</v>
      </c>
      <c r="I614" s="62"/>
      <c r="J614" s="63"/>
      <c r="K614" s="57"/>
      <c r="L614" s="51">
        <f t="shared" si="12"/>
        <v>22425000</v>
      </c>
      <c r="M614" s="40">
        <v>45473</v>
      </c>
      <c r="N614" s="53" t="s">
        <v>2439</v>
      </c>
      <c r="O614" s="50" t="s">
        <v>45</v>
      </c>
      <c r="P614" s="64">
        <v>8.9552238805970144E-2</v>
      </c>
    </row>
    <row r="615" spans="2:16" x14ac:dyDescent="0.2">
      <c r="B615" s="39">
        <v>45405</v>
      </c>
      <c r="C615" s="32" t="s">
        <v>1931</v>
      </c>
      <c r="D615" s="33" t="s">
        <v>2108</v>
      </c>
      <c r="E615" s="34" t="s">
        <v>34</v>
      </c>
      <c r="F615" s="33" t="s">
        <v>2268</v>
      </c>
      <c r="G615" s="40">
        <v>45406</v>
      </c>
      <c r="H615" s="42">
        <v>12655868</v>
      </c>
      <c r="I615" s="62"/>
      <c r="J615" s="63"/>
      <c r="K615" s="57"/>
      <c r="L615" s="51">
        <f t="shared" si="12"/>
        <v>12655868</v>
      </c>
      <c r="M615" s="40">
        <v>45473</v>
      </c>
      <c r="N615" s="53" t="s">
        <v>2440</v>
      </c>
      <c r="O615" s="50" t="s">
        <v>45</v>
      </c>
      <c r="P615" s="64">
        <v>8.9552238805970144E-2</v>
      </c>
    </row>
    <row r="616" spans="2:16" x14ac:dyDescent="0.2">
      <c r="B616" s="39">
        <v>45404</v>
      </c>
      <c r="C616" s="32" t="s">
        <v>1932</v>
      </c>
      <c r="D616" s="33" t="s">
        <v>2109</v>
      </c>
      <c r="E616" s="34" t="s">
        <v>519</v>
      </c>
      <c r="F616" s="33" t="s">
        <v>2269</v>
      </c>
      <c r="G616" s="40">
        <v>45406</v>
      </c>
      <c r="H616" s="42">
        <v>9800000</v>
      </c>
      <c r="I616" s="62"/>
      <c r="J616" s="63"/>
      <c r="K616" s="57"/>
      <c r="L616" s="51">
        <f t="shared" si="12"/>
        <v>9800000</v>
      </c>
      <c r="M616" s="40">
        <v>45473</v>
      </c>
      <c r="N616" s="53" t="s">
        <v>2441</v>
      </c>
      <c r="O616" s="50" t="s">
        <v>45</v>
      </c>
      <c r="P616" s="64">
        <v>8.9552238805970144E-2</v>
      </c>
    </row>
    <row r="617" spans="2:16" x14ac:dyDescent="0.2">
      <c r="B617" s="39">
        <v>45406</v>
      </c>
      <c r="C617" s="32" t="s">
        <v>1933</v>
      </c>
      <c r="D617" s="33" t="s">
        <v>2110</v>
      </c>
      <c r="E617" s="34" t="s">
        <v>519</v>
      </c>
      <c r="F617" s="33" t="s">
        <v>2270</v>
      </c>
      <c r="G617" s="40">
        <v>45411</v>
      </c>
      <c r="H617" s="42">
        <v>7933333</v>
      </c>
      <c r="I617" s="62"/>
      <c r="J617" s="63"/>
      <c r="K617" s="57"/>
      <c r="L617" s="51">
        <f t="shared" si="12"/>
        <v>7933333</v>
      </c>
      <c r="M617" s="40">
        <v>45473</v>
      </c>
      <c r="N617" s="53" t="s">
        <v>2442</v>
      </c>
      <c r="O617" s="50" t="s">
        <v>45</v>
      </c>
      <c r="P617" s="64">
        <v>1.6129032258064516E-2</v>
      </c>
    </row>
    <row r="618" spans="2:16" x14ac:dyDescent="0.2">
      <c r="B618" s="39">
        <v>45405</v>
      </c>
      <c r="C618" s="32" t="s">
        <v>1934</v>
      </c>
      <c r="D618" s="33" t="s">
        <v>2111</v>
      </c>
      <c r="E618" s="34" t="s">
        <v>519</v>
      </c>
      <c r="F618" s="33" t="s">
        <v>2271</v>
      </c>
      <c r="G618" s="40">
        <v>45407</v>
      </c>
      <c r="H618" s="42">
        <v>6630000</v>
      </c>
      <c r="I618" s="62"/>
      <c r="J618" s="63"/>
      <c r="K618" s="57"/>
      <c r="L618" s="51">
        <f t="shared" si="12"/>
        <v>6630000</v>
      </c>
      <c r="M618" s="40">
        <v>45472</v>
      </c>
      <c r="N618" s="53" t="s">
        <v>2443</v>
      </c>
      <c r="O618" s="50" t="s">
        <v>45</v>
      </c>
      <c r="P618" s="64">
        <v>7.6923076923076927E-2</v>
      </c>
    </row>
    <row r="619" spans="2:16" x14ac:dyDescent="0.2">
      <c r="B619" s="39">
        <v>45405</v>
      </c>
      <c r="C619" s="32" t="s">
        <v>1935</v>
      </c>
      <c r="D619" s="33" t="s">
        <v>2112</v>
      </c>
      <c r="E619" s="34" t="s">
        <v>34</v>
      </c>
      <c r="F619" s="33" t="s">
        <v>2272</v>
      </c>
      <c r="G619" s="40">
        <v>45406</v>
      </c>
      <c r="H619" s="42">
        <v>14053333</v>
      </c>
      <c r="I619" s="62"/>
      <c r="J619" s="63"/>
      <c r="K619" s="57"/>
      <c r="L619" s="51">
        <f t="shared" si="12"/>
        <v>14053333</v>
      </c>
      <c r="M619" s="40">
        <v>45473</v>
      </c>
      <c r="N619" s="53" t="s">
        <v>2444</v>
      </c>
      <c r="O619" s="50" t="s">
        <v>45</v>
      </c>
      <c r="P619" s="64">
        <v>8.9552238805970144E-2</v>
      </c>
    </row>
    <row r="620" spans="2:16" x14ac:dyDescent="0.2">
      <c r="B620" s="39">
        <v>45405</v>
      </c>
      <c r="C620" s="32" t="s">
        <v>1936</v>
      </c>
      <c r="D620" s="33" t="s">
        <v>2113</v>
      </c>
      <c r="E620" s="34" t="s">
        <v>34</v>
      </c>
      <c r="F620" s="33" t="s">
        <v>2273</v>
      </c>
      <c r="G620" s="40">
        <v>45407</v>
      </c>
      <c r="H620" s="42">
        <v>14466667</v>
      </c>
      <c r="I620" s="62"/>
      <c r="J620" s="63"/>
      <c r="K620" s="57"/>
      <c r="L620" s="51">
        <f t="shared" si="12"/>
        <v>14466667</v>
      </c>
      <c r="M620" s="40">
        <v>45473</v>
      </c>
      <c r="N620" s="53" t="s">
        <v>2445</v>
      </c>
      <c r="O620" s="50" t="s">
        <v>45</v>
      </c>
      <c r="P620" s="64">
        <v>7.575757575757576E-2</v>
      </c>
    </row>
    <row r="621" spans="2:16" x14ac:dyDescent="0.2">
      <c r="B621" s="39">
        <v>45405</v>
      </c>
      <c r="C621" s="32" t="s">
        <v>1937</v>
      </c>
      <c r="D621" s="33" t="s">
        <v>2114</v>
      </c>
      <c r="E621" s="34" t="s">
        <v>34</v>
      </c>
      <c r="F621" s="33" t="s">
        <v>2274</v>
      </c>
      <c r="G621" s="40">
        <v>45408</v>
      </c>
      <c r="H621" s="42">
        <v>15816667</v>
      </c>
      <c r="I621" s="62"/>
      <c r="J621" s="63"/>
      <c r="K621" s="57"/>
      <c r="L621" s="51">
        <f t="shared" si="12"/>
        <v>15816667</v>
      </c>
      <c r="M621" s="40">
        <v>45473</v>
      </c>
      <c r="N621" s="53" t="s">
        <v>2446</v>
      </c>
      <c r="O621" s="50" t="s">
        <v>45</v>
      </c>
      <c r="P621" s="64">
        <v>6.1538461538461542E-2</v>
      </c>
    </row>
    <row r="622" spans="2:16" x14ac:dyDescent="0.2">
      <c r="B622" s="39">
        <v>45406</v>
      </c>
      <c r="C622" s="32" t="s">
        <v>1938</v>
      </c>
      <c r="D622" s="33" t="s">
        <v>2115</v>
      </c>
      <c r="E622" s="34" t="s">
        <v>34</v>
      </c>
      <c r="F622" s="33" t="s">
        <v>2275</v>
      </c>
      <c r="G622" s="40">
        <v>45408</v>
      </c>
      <c r="H622" s="42">
        <v>18416665</v>
      </c>
      <c r="I622" s="62"/>
      <c r="J622" s="63"/>
      <c r="K622" s="57"/>
      <c r="L622" s="51">
        <f t="shared" si="12"/>
        <v>18416665</v>
      </c>
      <c r="M622" s="40">
        <v>45473</v>
      </c>
      <c r="N622" s="53" t="s">
        <v>2447</v>
      </c>
      <c r="O622" s="50" t="s">
        <v>45</v>
      </c>
      <c r="P622" s="64">
        <v>6.1538461538461542E-2</v>
      </c>
    </row>
    <row r="623" spans="2:16" x14ac:dyDescent="0.2">
      <c r="B623" s="39">
        <v>45406</v>
      </c>
      <c r="C623" s="32" t="s">
        <v>1939</v>
      </c>
      <c r="D623" s="33" t="s">
        <v>2116</v>
      </c>
      <c r="E623" s="34" t="s">
        <v>34</v>
      </c>
      <c r="F623" s="33" t="s">
        <v>2276</v>
      </c>
      <c r="G623" s="40">
        <v>45418</v>
      </c>
      <c r="H623" s="42">
        <v>13390000</v>
      </c>
      <c r="I623" s="62"/>
      <c r="J623" s="63"/>
      <c r="K623" s="57"/>
      <c r="L623" s="51">
        <f t="shared" si="12"/>
        <v>13390000</v>
      </c>
      <c r="M623" s="40">
        <v>45473</v>
      </c>
      <c r="N623" s="53" t="s">
        <v>2448</v>
      </c>
      <c r="O623" s="50" t="s">
        <v>45</v>
      </c>
      <c r="P623" s="64">
        <v>0</v>
      </c>
    </row>
    <row r="624" spans="2:16" x14ac:dyDescent="0.2">
      <c r="B624" s="39">
        <v>45406</v>
      </c>
      <c r="C624" s="32" t="s">
        <v>1940</v>
      </c>
      <c r="D624" s="33" t="s">
        <v>2117</v>
      </c>
      <c r="E624" s="34" t="s">
        <v>519</v>
      </c>
      <c r="F624" s="33" t="s">
        <v>2277</v>
      </c>
      <c r="G624" s="40">
        <v>45411</v>
      </c>
      <c r="H624" s="42">
        <v>6630000</v>
      </c>
      <c r="I624" s="62"/>
      <c r="J624" s="63"/>
      <c r="K624" s="57"/>
      <c r="L624" s="51">
        <f t="shared" si="12"/>
        <v>6630000</v>
      </c>
      <c r="M624" s="40">
        <v>45473</v>
      </c>
      <c r="N624" s="53" t="s">
        <v>2449</v>
      </c>
      <c r="O624" s="50" t="s">
        <v>45</v>
      </c>
      <c r="P624" s="64">
        <v>1.6129032258064516E-2</v>
      </c>
    </row>
    <row r="625" spans="2:16" x14ac:dyDescent="0.2">
      <c r="B625" s="39">
        <v>45406</v>
      </c>
      <c r="C625" s="32" t="s">
        <v>1941</v>
      </c>
      <c r="D625" s="33" t="s">
        <v>2118</v>
      </c>
      <c r="E625" s="34" t="s">
        <v>34</v>
      </c>
      <c r="F625" s="33" t="s">
        <v>2278</v>
      </c>
      <c r="G625" s="40">
        <v>45408</v>
      </c>
      <c r="H625" s="42">
        <v>12466667</v>
      </c>
      <c r="I625" s="62"/>
      <c r="J625" s="63"/>
      <c r="K625" s="57"/>
      <c r="L625" s="51">
        <f t="shared" si="12"/>
        <v>12466667</v>
      </c>
      <c r="M625" s="40">
        <v>45473</v>
      </c>
      <c r="N625" s="53" t="s">
        <v>2450</v>
      </c>
      <c r="O625" s="50" t="s">
        <v>45</v>
      </c>
      <c r="P625" s="64">
        <v>6.1538461538461542E-2</v>
      </c>
    </row>
    <row r="626" spans="2:16" x14ac:dyDescent="0.2">
      <c r="B626" s="39">
        <v>45405</v>
      </c>
      <c r="C626" s="32" t="s">
        <v>1942</v>
      </c>
      <c r="D626" s="33" t="s">
        <v>2119</v>
      </c>
      <c r="E626" s="34" t="s">
        <v>34</v>
      </c>
      <c r="F626" s="33" t="s">
        <v>2247</v>
      </c>
      <c r="G626" s="40">
        <v>45407</v>
      </c>
      <c r="H626" s="42">
        <v>15816667</v>
      </c>
      <c r="I626" s="62"/>
      <c r="J626" s="63"/>
      <c r="K626" s="57"/>
      <c r="L626" s="51">
        <f t="shared" si="12"/>
        <v>15816667</v>
      </c>
      <c r="M626" s="40">
        <v>45472</v>
      </c>
      <c r="N626" s="53" t="s">
        <v>2451</v>
      </c>
      <c r="O626" s="50" t="s">
        <v>45</v>
      </c>
      <c r="P626" s="64">
        <v>7.6923076923076927E-2</v>
      </c>
    </row>
    <row r="627" spans="2:16" x14ac:dyDescent="0.2">
      <c r="B627" s="39">
        <v>45406</v>
      </c>
      <c r="C627" s="32" t="s">
        <v>1943</v>
      </c>
      <c r="D627" s="33" t="s">
        <v>2120</v>
      </c>
      <c r="E627" s="34" t="s">
        <v>34</v>
      </c>
      <c r="F627" s="33" t="s">
        <v>2279</v>
      </c>
      <c r="G627" s="40">
        <v>45412</v>
      </c>
      <c r="H627" s="42">
        <v>16000000</v>
      </c>
      <c r="I627" s="62"/>
      <c r="J627" s="63"/>
      <c r="K627" s="57"/>
      <c r="L627" s="51">
        <f t="shared" si="12"/>
        <v>16000000</v>
      </c>
      <c r="M627" s="40">
        <v>45473</v>
      </c>
      <c r="N627" s="53" t="s">
        <v>2452</v>
      </c>
      <c r="O627" s="50" t="s">
        <v>45</v>
      </c>
      <c r="P627" s="64">
        <v>0</v>
      </c>
    </row>
    <row r="628" spans="2:16" x14ac:dyDescent="0.2">
      <c r="B628" s="39">
        <v>45406</v>
      </c>
      <c r="C628" s="32" t="s">
        <v>1944</v>
      </c>
      <c r="D628" s="33" t="s">
        <v>2121</v>
      </c>
      <c r="E628" s="34" t="s">
        <v>519</v>
      </c>
      <c r="F628" s="33" t="s">
        <v>2280</v>
      </c>
      <c r="G628" s="40">
        <v>45408</v>
      </c>
      <c r="H628" s="42">
        <v>6630000</v>
      </c>
      <c r="I628" s="62"/>
      <c r="J628" s="63"/>
      <c r="K628" s="57"/>
      <c r="L628" s="51">
        <f t="shared" si="12"/>
        <v>6630000</v>
      </c>
      <c r="M628" s="40">
        <v>45473</v>
      </c>
      <c r="N628" s="53" t="s">
        <v>2453</v>
      </c>
      <c r="O628" s="50" t="s">
        <v>45</v>
      </c>
      <c r="P628" s="64">
        <v>6.1538461538461542E-2</v>
      </c>
    </row>
    <row r="629" spans="2:16" x14ac:dyDescent="0.2">
      <c r="B629" s="39">
        <v>45406</v>
      </c>
      <c r="C629" s="32" t="s">
        <v>1945</v>
      </c>
      <c r="D629" s="33" t="s">
        <v>2122</v>
      </c>
      <c r="E629" s="34" t="s">
        <v>34</v>
      </c>
      <c r="F629" s="33" t="s">
        <v>644</v>
      </c>
      <c r="G629" s="40">
        <v>45411</v>
      </c>
      <c r="H629" s="42">
        <v>15608900</v>
      </c>
      <c r="I629" s="62"/>
      <c r="J629" s="63"/>
      <c r="K629" s="57"/>
      <c r="L629" s="51">
        <f t="shared" si="12"/>
        <v>15608900</v>
      </c>
      <c r="M629" s="40">
        <v>45473</v>
      </c>
      <c r="N629" s="53" t="s">
        <v>2454</v>
      </c>
      <c r="O629" s="50" t="s">
        <v>45</v>
      </c>
      <c r="P629" s="64">
        <v>1.6129032258064516E-2</v>
      </c>
    </row>
    <row r="630" spans="2:16" x14ac:dyDescent="0.2">
      <c r="B630" s="39">
        <v>45406</v>
      </c>
      <c r="C630" s="32" t="s">
        <v>1946</v>
      </c>
      <c r="D630" s="33" t="s">
        <v>2123</v>
      </c>
      <c r="E630" s="34" t="s">
        <v>34</v>
      </c>
      <c r="F630" s="33" t="s">
        <v>2281</v>
      </c>
      <c r="G630" s="40" t="s">
        <v>2298</v>
      </c>
      <c r="H630" s="42">
        <v>13433333</v>
      </c>
      <c r="I630" s="62"/>
      <c r="J630" s="63"/>
      <c r="K630" s="57"/>
      <c r="L630" s="51">
        <f t="shared" si="12"/>
        <v>13433333</v>
      </c>
      <c r="M630" s="40">
        <v>45473</v>
      </c>
      <c r="N630" s="53" t="s">
        <v>2455</v>
      </c>
      <c r="O630" s="50" t="s">
        <v>45</v>
      </c>
      <c r="P630" s="64">
        <v>0</v>
      </c>
    </row>
    <row r="631" spans="2:16" x14ac:dyDescent="0.2">
      <c r="B631" s="39">
        <v>45406</v>
      </c>
      <c r="C631" s="32" t="s">
        <v>1947</v>
      </c>
      <c r="D631" s="33" t="s">
        <v>2124</v>
      </c>
      <c r="E631" s="34" t="s">
        <v>34</v>
      </c>
      <c r="F631" s="33" t="s">
        <v>2282</v>
      </c>
      <c r="G631" s="40">
        <v>45408</v>
      </c>
      <c r="H631" s="42">
        <v>15608900</v>
      </c>
      <c r="I631" s="62"/>
      <c r="J631" s="63"/>
      <c r="K631" s="57"/>
      <c r="L631" s="51">
        <f t="shared" si="12"/>
        <v>15608900</v>
      </c>
      <c r="M631" s="40">
        <v>45473</v>
      </c>
      <c r="N631" s="53" t="s">
        <v>2456</v>
      </c>
      <c r="O631" s="50" t="s">
        <v>45</v>
      </c>
      <c r="P631" s="64">
        <v>6.1538461538461542E-2</v>
      </c>
    </row>
    <row r="632" spans="2:16" x14ac:dyDescent="0.2">
      <c r="B632" s="39">
        <v>45406</v>
      </c>
      <c r="C632" s="32" t="s">
        <v>1948</v>
      </c>
      <c r="D632" s="33" t="s">
        <v>2125</v>
      </c>
      <c r="E632" s="34" t="s">
        <v>34</v>
      </c>
      <c r="F632" s="33" t="s">
        <v>2283</v>
      </c>
      <c r="G632" s="40">
        <v>45408</v>
      </c>
      <c r="H632" s="42">
        <v>15816667</v>
      </c>
      <c r="I632" s="62"/>
      <c r="J632" s="63"/>
      <c r="K632" s="57"/>
      <c r="L632" s="51">
        <f t="shared" si="12"/>
        <v>15816667</v>
      </c>
      <c r="M632" s="40">
        <v>45473</v>
      </c>
      <c r="N632" s="53" t="s">
        <v>2457</v>
      </c>
      <c r="O632" s="50" t="s">
        <v>45</v>
      </c>
      <c r="P632" s="64">
        <v>6.1538461538461542E-2</v>
      </c>
    </row>
    <row r="633" spans="2:16" x14ac:dyDescent="0.2">
      <c r="B633" s="39">
        <v>45406</v>
      </c>
      <c r="C633" s="32" t="s">
        <v>1949</v>
      </c>
      <c r="D633" s="33" t="s">
        <v>2126</v>
      </c>
      <c r="E633" s="34" t="s">
        <v>34</v>
      </c>
      <c r="F633" s="33" t="s">
        <v>2284</v>
      </c>
      <c r="G633" s="40">
        <v>45408</v>
      </c>
      <c r="H633" s="42">
        <v>14733333</v>
      </c>
      <c r="I633" s="62"/>
      <c r="J633" s="63"/>
      <c r="K633" s="57"/>
      <c r="L633" s="51">
        <f t="shared" si="12"/>
        <v>14733333</v>
      </c>
      <c r="M633" s="40">
        <v>45473</v>
      </c>
      <c r="N633" s="53" t="s">
        <v>2458</v>
      </c>
      <c r="O633" s="50" t="s">
        <v>45</v>
      </c>
      <c r="P633" s="64">
        <v>6.1538461538461542E-2</v>
      </c>
    </row>
    <row r="634" spans="2:16" x14ac:dyDescent="0.2">
      <c r="B634" s="39">
        <v>45407</v>
      </c>
      <c r="C634" s="32" t="s">
        <v>1950</v>
      </c>
      <c r="D634" s="33" t="s">
        <v>2127</v>
      </c>
      <c r="E634" s="34" t="s">
        <v>34</v>
      </c>
      <c r="F634" s="33" t="s">
        <v>2285</v>
      </c>
      <c r="G634" s="40">
        <v>45408</v>
      </c>
      <c r="H634" s="42">
        <v>15608900</v>
      </c>
      <c r="I634" s="62"/>
      <c r="J634" s="63"/>
      <c r="K634" s="57"/>
      <c r="L634" s="51">
        <f t="shared" si="12"/>
        <v>15608900</v>
      </c>
      <c r="M634" s="40">
        <v>45473</v>
      </c>
      <c r="N634" s="53" t="s">
        <v>2459</v>
      </c>
      <c r="O634" s="50" t="s">
        <v>45</v>
      </c>
      <c r="P634" s="64">
        <v>6.1538461538461542E-2</v>
      </c>
    </row>
    <row r="635" spans="2:16" x14ac:dyDescent="0.2">
      <c r="B635" s="39">
        <v>45407</v>
      </c>
      <c r="C635" s="32" t="s">
        <v>1951</v>
      </c>
      <c r="D635" s="33" t="s">
        <v>2128</v>
      </c>
      <c r="E635" s="34" t="s">
        <v>34</v>
      </c>
      <c r="F635" s="33" t="s">
        <v>2286</v>
      </c>
      <c r="G635" s="40">
        <v>45408</v>
      </c>
      <c r="H635" s="42">
        <v>15608900</v>
      </c>
      <c r="I635" s="62"/>
      <c r="J635" s="63"/>
      <c r="K635" s="57"/>
      <c r="L635" s="51">
        <f t="shared" si="12"/>
        <v>15608900</v>
      </c>
      <c r="M635" s="40">
        <v>45473</v>
      </c>
      <c r="N635" s="53" t="s">
        <v>2460</v>
      </c>
      <c r="O635" s="50" t="s">
        <v>45</v>
      </c>
      <c r="P635" s="64">
        <v>6.1538461538461542E-2</v>
      </c>
    </row>
    <row r="636" spans="2:16" x14ac:dyDescent="0.2">
      <c r="B636" s="39">
        <v>45407</v>
      </c>
      <c r="C636" s="32" t="s">
        <v>1952</v>
      </c>
      <c r="D636" s="33" t="s">
        <v>2129</v>
      </c>
      <c r="E636" s="34" t="s">
        <v>519</v>
      </c>
      <c r="F636" s="33" t="s">
        <v>2287</v>
      </c>
      <c r="G636" s="40">
        <v>45411</v>
      </c>
      <c r="H636" s="42">
        <v>7140000</v>
      </c>
      <c r="I636" s="62"/>
      <c r="J636" s="63"/>
      <c r="K636" s="57"/>
      <c r="L636" s="51">
        <f t="shared" si="12"/>
        <v>7140000</v>
      </c>
      <c r="M636" s="40">
        <v>45473</v>
      </c>
      <c r="N636" s="53" t="s">
        <v>2461</v>
      </c>
      <c r="O636" s="50" t="s">
        <v>45</v>
      </c>
      <c r="P636" s="64">
        <v>1.6129032258064516E-2</v>
      </c>
    </row>
    <row r="637" spans="2:16" x14ac:dyDescent="0.2">
      <c r="B637" s="39">
        <v>45408</v>
      </c>
      <c r="C637" s="32" t="s">
        <v>1953</v>
      </c>
      <c r="D637" s="33" t="s">
        <v>2130</v>
      </c>
      <c r="E637" s="34" t="s">
        <v>34</v>
      </c>
      <c r="F637" s="33" t="s">
        <v>2288</v>
      </c>
      <c r="G637" s="40">
        <v>45414</v>
      </c>
      <c r="H637" s="42">
        <v>14420000</v>
      </c>
      <c r="I637" s="62"/>
      <c r="J637" s="63"/>
      <c r="K637" s="57"/>
      <c r="L637" s="51">
        <f t="shared" si="12"/>
        <v>14420000</v>
      </c>
      <c r="M637" s="40">
        <v>45473</v>
      </c>
      <c r="N637" s="53" t="s">
        <v>2462</v>
      </c>
      <c r="O637" s="50" t="s">
        <v>45</v>
      </c>
      <c r="P637" s="64">
        <v>0</v>
      </c>
    </row>
    <row r="638" spans="2:16" x14ac:dyDescent="0.2">
      <c r="B638" s="39">
        <v>45407</v>
      </c>
      <c r="C638" s="32" t="s">
        <v>1954</v>
      </c>
      <c r="D638" s="33" t="s">
        <v>2131</v>
      </c>
      <c r="E638" s="34" t="s">
        <v>34</v>
      </c>
      <c r="F638" s="33" t="s">
        <v>2289</v>
      </c>
      <c r="G638" s="40">
        <v>45408</v>
      </c>
      <c r="H638" s="42">
        <v>22166667</v>
      </c>
      <c r="I638" s="62"/>
      <c r="J638" s="63"/>
      <c r="K638" s="57"/>
      <c r="L638" s="51">
        <f t="shared" si="12"/>
        <v>22166667</v>
      </c>
      <c r="M638" s="40">
        <v>45473</v>
      </c>
      <c r="N638" s="53" t="s">
        <v>2463</v>
      </c>
      <c r="O638" s="50" t="s">
        <v>45</v>
      </c>
      <c r="P638" s="64">
        <v>6.1538461538461542E-2</v>
      </c>
    </row>
    <row r="639" spans="2:16" x14ac:dyDescent="0.2">
      <c r="B639" s="39">
        <v>45407</v>
      </c>
      <c r="C639" s="32" t="s">
        <v>1955</v>
      </c>
      <c r="D639" s="33" t="s">
        <v>2132</v>
      </c>
      <c r="E639" s="34" t="s">
        <v>34</v>
      </c>
      <c r="F639" s="33" t="s">
        <v>2290</v>
      </c>
      <c r="G639" s="40">
        <v>45408</v>
      </c>
      <c r="H639" s="42">
        <v>19133333</v>
      </c>
      <c r="I639" s="62"/>
      <c r="J639" s="63"/>
      <c r="K639" s="57"/>
      <c r="L639" s="51">
        <f t="shared" si="12"/>
        <v>19133333</v>
      </c>
      <c r="M639" s="40">
        <v>45473</v>
      </c>
      <c r="N639" s="53" t="s">
        <v>2464</v>
      </c>
      <c r="O639" s="50" t="s">
        <v>45</v>
      </c>
      <c r="P639" s="64">
        <v>6.1538461538461542E-2</v>
      </c>
    </row>
    <row r="640" spans="2:16" x14ac:dyDescent="0.2">
      <c r="B640" s="39">
        <v>45407</v>
      </c>
      <c r="C640" s="32" t="s">
        <v>1956</v>
      </c>
      <c r="D640" s="33" t="s">
        <v>2133</v>
      </c>
      <c r="E640" s="34" t="s">
        <v>34</v>
      </c>
      <c r="F640" s="33" t="s">
        <v>2291</v>
      </c>
      <c r="G640" s="40">
        <v>45411</v>
      </c>
      <c r="H640" s="42">
        <v>17333333</v>
      </c>
      <c r="I640" s="62"/>
      <c r="J640" s="63"/>
      <c r="K640" s="57"/>
      <c r="L640" s="51">
        <f t="shared" si="12"/>
        <v>17333333</v>
      </c>
      <c r="M640" s="40">
        <v>45473</v>
      </c>
      <c r="N640" s="53" t="s">
        <v>2465</v>
      </c>
      <c r="O640" s="50" t="s">
        <v>45</v>
      </c>
      <c r="P640" s="64">
        <v>1.6129032258064516E-2</v>
      </c>
    </row>
    <row r="641" spans="2:16" x14ac:dyDescent="0.2">
      <c r="B641" s="39">
        <v>45408</v>
      </c>
      <c r="C641" s="32" t="s">
        <v>1957</v>
      </c>
      <c r="D641" s="33" t="s">
        <v>2134</v>
      </c>
      <c r="E641" s="34" t="s">
        <v>34</v>
      </c>
      <c r="F641" s="33" t="s">
        <v>1434</v>
      </c>
      <c r="G641" s="40">
        <v>45411</v>
      </c>
      <c r="H641" s="42">
        <v>15608900</v>
      </c>
      <c r="I641" s="62"/>
      <c r="J641" s="63"/>
      <c r="K641" s="57"/>
      <c r="L641" s="51">
        <f t="shared" si="12"/>
        <v>15608900</v>
      </c>
      <c r="M641" s="40">
        <v>45473</v>
      </c>
      <c r="N641" s="53" t="s">
        <v>2466</v>
      </c>
      <c r="O641" s="50" t="s">
        <v>45</v>
      </c>
      <c r="P641" s="64">
        <v>1.6129032258064516E-2</v>
      </c>
    </row>
    <row r="642" spans="2:16" x14ac:dyDescent="0.2">
      <c r="B642" s="39">
        <v>45407</v>
      </c>
      <c r="C642" s="32" t="s">
        <v>1958</v>
      </c>
      <c r="D642" s="33" t="s">
        <v>2135</v>
      </c>
      <c r="E642" s="34" t="s">
        <v>34</v>
      </c>
      <c r="F642" s="33" t="s">
        <v>1500</v>
      </c>
      <c r="G642" s="40">
        <v>45411</v>
      </c>
      <c r="H642" s="42">
        <v>18986333</v>
      </c>
      <c r="I642" s="62"/>
      <c r="J642" s="63"/>
      <c r="K642" s="57"/>
      <c r="L642" s="51">
        <f t="shared" si="12"/>
        <v>18986333</v>
      </c>
      <c r="M642" s="40">
        <v>45473</v>
      </c>
      <c r="N642" s="53" t="s">
        <v>2467</v>
      </c>
      <c r="O642" s="50" t="s">
        <v>45</v>
      </c>
      <c r="P642" s="64">
        <v>1.6129032258064516E-2</v>
      </c>
    </row>
    <row r="643" spans="2:16" x14ac:dyDescent="0.2">
      <c r="B643" s="39">
        <v>45408</v>
      </c>
      <c r="C643" s="32" t="s">
        <v>1959</v>
      </c>
      <c r="D643" s="33" t="s">
        <v>2136</v>
      </c>
      <c r="E643" s="34" t="s">
        <v>34</v>
      </c>
      <c r="F643" s="33" t="s">
        <v>2292</v>
      </c>
      <c r="G643" s="40">
        <v>45412</v>
      </c>
      <c r="H643" s="42">
        <v>23343043</v>
      </c>
      <c r="I643" s="62"/>
      <c r="J643" s="63"/>
      <c r="K643" s="57"/>
      <c r="L643" s="51">
        <f t="shared" si="12"/>
        <v>23343043</v>
      </c>
      <c r="M643" s="40">
        <v>45473</v>
      </c>
      <c r="N643" s="53" t="s">
        <v>2468</v>
      </c>
      <c r="O643" s="50" t="s">
        <v>45</v>
      </c>
      <c r="P643" s="64">
        <v>0</v>
      </c>
    </row>
    <row r="644" spans="2:16" x14ac:dyDescent="0.2">
      <c r="B644" s="39">
        <v>45407</v>
      </c>
      <c r="C644" s="32" t="s">
        <v>1960</v>
      </c>
      <c r="D644" s="33" t="s">
        <v>2137</v>
      </c>
      <c r="E644" s="34" t="s">
        <v>519</v>
      </c>
      <c r="F644" s="33" t="s">
        <v>1381</v>
      </c>
      <c r="G644" s="40">
        <v>45412</v>
      </c>
      <c r="H644" s="42">
        <v>7625000</v>
      </c>
      <c r="I644" s="62"/>
      <c r="J644" s="63"/>
      <c r="K644" s="57"/>
      <c r="L644" s="51">
        <f t="shared" si="12"/>
        <v>7625000</v>
      </c>
      <c r="M644" s="40">
        <v>45473</v>
      </c>
      <c r="N644" s="53" t="s">
        <v>2469</v>
      </c>
      <c r="O644" s="50" t="s">
        <v>45</v>
      </c>
      <c r="P644" s="64">
        <v>0</v>
      </c>
    </row>
    <row r="645" spans="2:16" x14ac:dyDescent="0.2">
      <c r="B645" s="39">
        <v>45411</v>
      </c>
      <c r="C645" s="32" t="s">
        <v>1961</v>
      </c>
      <c r="D645" s="33" t="s">
        <v>2138</v>
      </c>
      <c r="E645" s="34" t="s">
        <v>34</v>
      </c>
      <c r="F645" s="33" t="s">
        <v>2293</v>
      </c>
      <c r="G645" s="40">
        <v>45415</v>
      </c>
      <c r="H645" s="42">
        <v>23343045</v>
      </c>
      <c r="I645" s="62"/>
      <c r="J645" s="63"/>
      <c r="K645" s="57"/>
      <c r="L645" s="51">
        <f t="shared" si="12"/>
        <v>23343045</v>
      </c>
      <c r="M645" s="40">
        <v>45473</v>
      </c>
      <c r="N645" s="53" t="s">
        <v>2470</v>
      </c>
      <c r="O645" s="50" t="s">
        <v>45</v>
      </c>
      <c r="P645" s="64">
        <v>0</v>
      </c>
    </row>
    <row r="646" spans="2:16" x14ac:dyDescent="0.2">
      <c r="B646" s="39">
        <v>45408</v>
      </c>
      <c r="C646" s="32" t="s">
        <v>1962</v>
      </c>
      <c r="D646" s="33" t="s">
        <v>2139</v>
      </c>
      <c r="E646" s="34" t="s">
        <v>34</v>
      </c>
      <c r="F646" s="33" t="s">
        <v>2294</v>
      </c>
      <c r="G646" s="40">
        <v>45411</v>
      </c>
      <c r="H646" s="42">
        <v>17033333</v>
      </c>
      <c r="I646" s="62"/>
      <c r="J646" s="63"/>
      <c r="K646" s="57"/>
      <c r="L646" s="51">
        <f t="shared" si="12"/>
        <v>17033333</v>
      </c>
      <c r="M646" s="40">
        <v>45473</v>
      </c>
      <c r="N646" s="53" t="s">
        <v>2471</v>
      </c>
      <c r="O646" s="50" t="s">
        <v>45</v>
      </c>
      <c r="P646" s="64">
        <v>1.6129032258064516E-2</v>
      </c>
    </row>
    <row r="647" spans="2:16" x14ac:dyDescent="0.2">
      <c r="B647" s="39">
        <v>45411</v>
      </c>
      <c r="C647" s="32" t="s">
        <v>1963</v>
      </c>
      <c r="D647" s="33" t="s">
        <v>2140</v>
      </c>
      <c r="E647" s="34" t="s">
        <v>34</v>
      </c>
      <c r="F647" s="33" t="s">
        <v>2295</v>
      </c>
      <c r="G647" s="40">
        <v>45412</v>
      </c>
      <c r="H647" s="42">
        <v>5670000</v>
      </c>
      <c r="I647" s="62"/>
      <c r="J647" s="63"/>
      <c r="K647" s="57"/>
      <c r="L647" s="51">
        <f t="shared" si="12"/>
        <v>5670000</v>
      </c>
      <c r="M647" s="40">
        <v>45473</v>
      </c>
      <c r="N647" s="53" t="s">
        <v>2472</v>
      </c>
      <c r="O647" s="50" t="s">
        <v>45</v>
      </c>
      <c r="P647" s="64">
        <v>0</v>
      </c>
    </row>
    <row r="648" spans="2:16" x14ac:dyDescent="0.2">
      <c r="B648" s="39">
        <v>45411</v>
      </c>
      <c r="C648" s="32" t="s">
        <v>1964</v>
      </c>
      <c r="D648" s="33" t="s">
        <v>2141</v>
      </c>
      <c r="E648" s="34" t="s">
        <v>34</v>
      </c>
      <c r="F648" s="33" t="s">
        <v>2296</v>
      </c>
      <c r="G648" s="40">
        <v>45414</v>
      </c>
      <c r="H648" s="42">
        <v>30000000</v>
      </c>
      <c r="I648" s="62"/>
      <c r="J648" s="63"/>
      <c r="K648" s="57"/>
      <c r="L648" s="51">
        <f t="shared" si="12"/>
        <v>30000000</v>
      </c>
      <c r="M648" s="40">
        <v>45473</v>
      </c>
      <c r="N648" s="53" t="s">
        <v>2473</v>
      </c>
      <c r="O648" s="50" t="s">
        <v>45</v>
      </c>
      <c r="P648" s="64">
        <v>0</v>
      </c>
    </row>
    <row r="649" spans="2:16" x14ac:dyDescent="0.2">
      <c r="B649" s="39">
        <v>45412</v>
      </c>
      <c r="C649" s="32" t="s">
        <v>1965</v>
      </c>
      <c r="D649" s="33" t="s">
        <v>2142</v>
      </c>
      <c r="E649" s="34" t="s">
        <v>34</v>
      </c>
      <c r="F649" s="33" t="s">
        <v>2297</v>
      </c>
      <c r="G649" s="40">
        <v>45418</v>
      </c>
      <c r="H649" s="42">
        <v>13066667</v>
      </c>
      <c r="I649" s="62"/>
      <c r="J649" s="63"/>
      <c r="K649" s="57"/>
      <c r="L649" s="51">
        <f t="shared" si="12"/>
        <v>13066667</v>
      </c>
      <c r="M649" s="40">
        <v>45473</v>
      </c>
      <c r="N649" s="53" t="s">
        <v>2474</v>
      </c>
      <c r="O649" s="50" t="s">
        <v>45</v>
      </c>
      <c r="P649" s="64">
        <v>0</v>
      </c>
    </row>
  </sheetData>
  <autoFilter ref="B12:Q472" xr:uid="{00000000-0009-0000-0000-000000000000}"/>
  <mergeCells count="7">
    <mergeCell ref="H8:K8"/>
    <mergeCell ref="H2:K2"/>
    <mergeCell ref="H3:K3"/>
    <mergeCell ref="H4:K4"/>
    <mergeCell ref="H5:K5"/>
    <mergeCell ref="H6:K6"/>
    <mergeCell ref="H7:K7"/>
  </mergeCells>
  <conditionalFormatting sqref="C13:C649">
    <cfRule type="duplicateValues" dxfId="5" priority="6"/>
  </conditionalFormatting>
  <conditionalFormatting sqref="D13:D649">
    <cfRule type="duplicateValues" dxfId="4" priority="5"/>
  </conditionalFormatting>
  <conditionalFormatting sqref="F296">
    <cfRule type="duplicateValues" dxfId="3" priority="4"/>
  </conditionalFormatting>
  <conditionalFormatting sqref="F368:F388 F364 F362 F353:F355 F351 F336 F390:F394">
    <cfRule type="duplicateValues" dxfId="2" priority="3"/>
  </conditionalFormatting>
  <conditionalFormatting sqref="F442:F453 F457:F458 F460:F461 F464 F395:F440">
    <cfRule type="duplicateValues" dxfId="1" priority="2"/>
  </conditionalFormatting>
  <conditionalFormatting sqref="N320:N326 N356:N388 N390:N394 N117:N118 N13:N14 N16:N111 N122:N130 N113 N115 N120 N132:N286">
    <cfRule type="duplicateValues" dxfId="0" priority="1"/>
  </conditionalFormatting>
  <hyperlinks>
    <hyperlink ref="N13" r:id="rId1" xr:uid="{2010F7CF-F749-480B-82B5-DB76563F57CF}"/>
    <hyperlink ref="N14" r:id="rId2" xr:uid="{34EB4A82-49F3-4F56-8778-9D430B0DCE51}"/>
    <hyperlink ref="N16" r:id="rId3" xr:uid="{07D52142-00D4-4584-94A1-7553A3EF85EA}"/>
    <hyperlink ref="N17" r:id="rId4" xr:uid="{AB043E80-717C-428D-88A3-FA84744FD95D}"/>
    <hyperlink ref="N18" r:id="rId5" xr:uid="{D7B35391-450C-488E-AA83-13DC47340474}"/>
    <hyperlink ref="N54" r:id="rId6" xr:uid="{7575B3C7-511B-4DC5-B368-0BA5AACBC53D}"/>
    <hyperlink ref="N45" r:id="rId7" xr:uid="{C465101B-76EC-4D4E-8E76-2122D6DC1FCC}"/>
    <hyperlink ref="N40" r:id="rId8" xr:uid="{D7E5F006-02B6-4A8E-A057-0772F7D139C1}"/>
    <hyperlink ref="N41" r:id="rId9" xr:uid="{E4E98012-4F88-443D-A40A-6DBCCEEAED2A}"/>
    <hyperlink ref="N42" r:id="rId10" xr:uid="{B2865870-A994-46FE-B071-64B4DE051B30}"/>
    <hyperlink ref="N43" r:id="rId11" xr:uid="{4CB99FE2-8599-4902-AD20-1B82FF208651}"/>
    <hyperlink ref="N44" r:id="rId12" xr:uid="{06D6CA69-6B70-47F5-9841-E0F9A05750E9}"/>
    <hyperlink ref="N46" r:id="rId13" xr:uid="{3808A48C-60FE-4030-B664-CB86D9825881}"/>
    <hyperlink ref="N47" r:id="rId14" xr:uid="{C2131F18-7AA4-459C-8842-07DBF6E7E592}"/>
    <hyperlink ref="N48" r:id="rId15" xr:uid="{229E663A-5CD4-4ED3-BE62-BA8D6C46CE0B}"/>
    <hyperlink ref="N49" r:id="rId16" xr:uid="{C41A8058-5F5E-42B3-A264-D77B3B937B88}"/>
    <hyperlink ref="N50" r:id="rId17" xr:uid="{8574DCC9-3072-4B5F-A8D3-04F4F06358FB}"/>
    <hyperlink ref="N51" r:id="rId18" xr:uid="{8C1B7006-C849-43A8-8F5E-87DD0ACEA986}"/>
    <hyperlink ref="N52" r:id="rId19" xr:uid="{B3C60D23-D45D-4028-84D7-E78E65419D9A}"/>
    <hyperlink ref="N53" r:id="rId20" xr:uid="{0EE3A64A-96DC-40FB-A395-E2BC5242908B}"/>
    <hyperlink ref="N55" r:id="rId21" xr:uid="{697273BA-366C-4D1F-A1B8-BB2E23572857}"/>
    <hyperlink ref="N56" r:id="rId22" xr:uid="{6AD91FD8-664C-444F-80B0-7188783774E6}"/>
    <hyperlink ref="N57" r:id="rId23" xr:uid="{E8DF345D-7E3C-4715-BE9D-59981F539F3F}"/>
    <hyperlink ref="N58" r:id="rId24" xr:uid="{D315B5B5-918F-4C6C-AE2A-E6B8AD63FE34}"/>
    <hyperlink ref="N59" r:id="rId25" xr:uid="{846D82AB-1528-4381-A1AC-73951F6586C7}"/>
    <hyperlink ref="N60" r:id="rId26" xr:uid="{90E670B0-0D0C-4C65-8598-33B345392837}"/>
    <hyperlink ref="N61" r:id="rId27" xr:uid="{8338C1F0-5474-46E4-8968-97224A3C818D}"/>
    <hyperlink ref="N62" r:id="rId28" xr:uid="{741D6F82-CB61-483B-88E0-815844A69991}"/>
    <hyperlink ref="N64" r:id="rId29" xr:uid="{0BC166AE-7053-4DCD-92C4-6CBA58DAE67A}"/>
    <hyperlink ref="N65" r:id="rId30" xr:uid="{14F6C5B7-E9E1-42BA-A239-5D4B60557CE0}"/>
    <hyperlink ref="N66" r:id="rId31" xr:uid="{F7726FB5-7D0F-4798-BD41-136735F7F8D6}"/>
    <hyperlink ref="N67" r:id="rId32" xr:uid="{7B64DED6-6AE3-4647-BCB3-6C2174E24492}"/>
    <hyperlink ref="N68" r:id="rId33" xr:uid="{87FF41A8-A46C-4C03-A79E-14F271BA3382}"/>
    <hyperlink ref="N69" r:id="rId34" xr:uid="{30ABBB2A-6B0B-4AF7-80C4-313A311472E8}"/>
    <hyperlink ref="N70" r:id="rId35" xr:uid="{B885ADCF-3CA2-46CD-95C4-18B086DCB259}"/>
    <hyperlink ref="N71" r:id="rId36" xr:uid="{46929559-53AB-425B-B1A9-960CCA745855}"/>
    <hyperlink ref="N72" r:id="rId37" xr:uid="{B3F1DF8D-A050-4F56-A97F-FEB534125DE0}"/>
    <hyperlink ref="N73" r:id="rId38" xr:uid="{CDACEFD1-52D5-475E-BC7E-968855C76355}"/>
    <hyperlink ref="N74" r:id="rId39" xr:uid="{9E8F73E8-E13D-441A-A1B4-B184B4D94660}"/>
    <hyperlink ref="N75" r:id="rId40" xr:uid="{BAA19F79-277C-401C-8175-F9E89FC6DCA7}"/>
    <hyperlink ref="N76" r:id="rId41" xr:uid="{F7C72716-12D1-4E51-9253-D1A20F738E38}"/>
    <hyperlink ref="N77" r:id="rId42" xr:uid="{9958A57F-083E-42A6-A6C3-5A8891F64BAB}"/>
    <hyperlink ref="N78" r:id="rId43" xr:uid="{1DA3FA67-EC34-43D3-8380-6DE0368A716A}"/>
    <hyperlink ref="N79" r:id="rId44" xr:uid="{4D3E5AA9-1D4A-4833-9DFC-12C64FADC62E}"/>
    <hyperlink ref="N80" r:id="rId45" xr:uid="{0832A9DE-6AC9-469B-AE58-C63CF03D530E}"/>
    <hyperlink ref="N81" r:id="rId46" xr:uid="{0FAFE467-DA4F-4EB7-8F0B-17F0297283CE}"/>
    <hyperlink ref="N82" r:id="rId47" xr:uid="{6389CE67-52BF-4B84-9270-3E3579211C95}"/>
    <hyperlink ref="N83" r:id="rId48" xr:uid="{8E5AB139-B19D-4F08-BBC6-3CF1400AA033}"/>
    <hyperlink ref="N84" r:id="rId49" xr:uid="{1BAA5DE0-E1D2-4FBC-963D-B1BCC1E8F769}"/>
    <hyperlink ref="N85" r:id="rId50" xr:uid="{C40E8210-249B-4350-8255-033494212B0E}"/>
    <hyperlink ref="N86" r:id="rId51" xr:uid="{13FBDEA1-DDEE-4201-AC12-01D4EA57A485}"/>
    <hyperlink ref="N87" r:id="rId52" xr:uid="{23340D02-38EF-4023-9568-FCD1DE5026E9}"/>
    <hyperlink ref="N88" r:id="rId53" xr:uid="{BA6D26BD-5476-4D9B-AF74-7936263387A7}"/>
    <hyperlink ref="N89" r:id="rId54" xr:uid="{988CC0FC-E3CF-4506-B70E-E87B0BFB7EAE}"/>
    <hyperlink ref="N90" r:id="rId55" xr:uid="{A1295210-3A01-4D11-BB3B-F3BF89355715}"/>
    <hyperlink ref="N91" r:id="rId56" xr:uid="{A7E9C2EC-F2F1-4A60-A404-E3ED7C7463F5}"/>
    <hyperlink ref="N92" r:id="rId57" xr:uid="{DB57AF4E-3C5F-40E6-A9CA-3FF6262D4D12}"/>
    <hyperlink ref="N93" r:id="rId58" xr:uid="{F9FBBF1E-251A-48B4-9DE9-0198F7ACE682}"/>
    <hyperlink ref="N94" r:id="rId59" xr:uid="{51C61370-5DD7-4FB7-B47C-8E90949227BF}"/>
    <hyperlink ref="N95" r:id="rId60" xr:uid="{CA14F7C8-363F-4F63-83E2-9E1566908559}"/>
    <hyperlink ref="N96" r:id="rId61" xr:uid="{04A5C1E5-11EE-459E-A233-FBD22AB777D2}"/>
    <hyperlink ref="N97" r:id="rId62" xr:uid="{9E5BB21E-32AD-4994-9A11-D0AF247D7C5C}"/>
    <hyperlink ref="N98" r:id="rId63" xr:uid="{18B43C8E-C065-451C-B1F6-2D1E78C7A7B4}"/>
    <hyperlink ref="N99" r:id="rId64" xr:uid="{D952E45D-8462-46B2-A3BA-9A40609FAB22}"/>
    <hyperlink ref="N100" r:id="rId65" xr:uid="{31C235B7-C6AF-419E-BD6C-37314CC4F19B}"/>
    <hyperlink ref="N101" r:id="rId66" xr:uid="{D3FA8543-CB1E-4680-8FCE-B5F1BF2C04F2}"/>
    <hyperlink ref="N102" r:id="rId67" xr:uid="{5DAF931D-37E7-43B4-8F08-7231AB4C9062}"/>
    <hyperlink ref="N103" r:id="rId68" xr:uid="{D07CA7D6-E3C7-4D8E-9AA4-D1B5D15FC145}"/>
    <hyperlink ref="N104" r:id="rId69" xr:uid="{F05DA5B4-3625-49EB-86DF-B592F676078B}"/>
    <hyperlink ref="N105" r:id="rId70" xr:uid="{6D5A4C9C-A91B-401A-A28D-299D3C3ED173}"/>
    <hyperlink ref="N106" r:id="rId71" xr:uid="{33DF4BA8-91EC-4945-99BF-BEC6EC82B58E}"/>
    <hyperlink ref="N107" r:id="rId72" xr:uid="{4CA2889E-8427-46B2-AE80-88FD38298BD7}"/>
    <hyperlink ref="N108" r:id="rId73" xr:uid="{E63D4F0E-F9D6-497A-A358-FFFDD97F24D8}"/>
    <hyperlink ref="N109" r:id="rId74" xr:uid="{EFA7516C-6383-44A1-B682-F7A6ECA13CFD}"/>
    <hyperlink ref="N110" r:id="rId75" xr:uid="{45B735F6-1420-4CC2-AB06-D118DCA45D98}"/>
    <hyperlink ref="N111" r:id="rId76" xr:uid="{4FAA5501-73A9-44C4-A7C2-1D0227873386}"/>
    <hyperlink ref="N116" r:id="rId77" xr:uid="{2D6E018F-8FB7-48DD-848F-16992B0CF5C9}"/>
    <hyperlink ref="N118" r:id="rId78" xr:uid="{86E35877-B07B-4122-AFD6-4AD2DD46F148}"/>
    <hyperlink ref="N121" r:id="rId79" xr:uid="{0C4B386D-ABEE-4321-AC8D-C8F48A9DE2F5}"/>
    <hyperlink ref="N123" r:id="rId80" xr:uid="{BE91E311-3E18-4C90-A839-DC915C83AB27}"/>
    <hyperlink ref="N124" r:id="rId81" xr:uid="{31CCB20A-53D8-410F-BC0E-D1E92D6982A6}"/>
    <hyperlink ref="N125" r:id="rId82" xr:uid="{EF461FEE-C0EC-496B-A73A-2DB4CD7AD92E}"/>
    <hyperlink ref="N126" r:id="rId83" xr:uid="{CC533CB7-A6DD-4FF5-88E0-C62406AB2D9D}"/>
    <hyperlink ref="N128" r:id="rId84" xr:uid="{B5DD13EC-1B58-484D-8B0E-5C788371010F}"/>
    <hyperlink ref="N129" r:id="rId85" xr:uid="{61270B09-A396-46C6-BC6E-B214CB47F6B4}"/>
    <hyperlink ref="N130" r:id="rId86" xr:uid="{293B21A9-F772-4BBA-AF69-83F269DA6BEE}"/>
    <hyperlink ref="N132" r:id="rId87" xr:uid="{5F6ADD4D-6816-40DE-9873-9AEA2511B831}"/>
    <hyperlink ref="N136" r:id="rId88" xr:uid="{7B251A0F-4D69-4F31-9AE8-7AE6921C36EB}"/>
    <hyperlink ref="N137" r:id="rId89" xr:uid="{16B118D9-02C9-473E-B8C2-5E9FF60D1CF6}"/>
    <hyperlink ref="N138" r:id="rId90" xr:uid="{BC643C45-2316-4DE5-9B9B-2646E0C369FF}"/>
    <hyperlink ref="N139" r:id="rId91" xr:uid="{7CDFA6B9-3708-42ED-A677-1DA61BEE2FE0}"/>
    <hyperlink ref="N141" r:id="rId92" xr:uid="{5BE04014-A44F-4E28-A3D0-17137722D35E}"/>
    <hyperlink ref="N142" r:id="rId93" xr:uid="{E9671D0C-7186-4E5D-8E68-4066B1F2FFC7}"/>
    <hyperlink ref="N143" r:id="rId94" xr:uid="{4A9118F7-AA19-42E7-91ED-C0F9785DE3FA}"/>
    <hyperlink ref="N144" r:id="rId95" xr:uid="{B93F5777-CD71-46F9-87FD-3E8681293DF1}"/>
    <hyperlink ref="N145" r:id="rId96" xr:uid="{5432B285-F61D-49BF-8B1B-2245AD7ED58A}"/>
    <hyperlink ref="N146" r:id="rId97" xr:uid="{005B2241-8C94-425A-AFF4-AFEE73D38151}"/>
    <hyperlink ref="N147" r:id="rId98" xr:uid="{DDFA328F-8C8A-41F6-AC43-18D041576AF3}"/>
    <hyperlink ref="N148" r:id="rId99" xr:uid="{6B005224-885A-4298-8690-9DB7C92A267F}"/>
    <hyperlink ref="N149" r:id="rId100" xr:uid="{02890F6D-A101-4EB9-B7DA-7E33C545A624}"/>
    <hyperlink ref="N150" r:id="rId101" xr:uid="{56607FEB-BD97-4216-B94B-F2B69E442E0D}"/>
    <hyperlink ref="N151" r:id="rId102" xr:uid="{F9A2883D-A818-4582-8216-7EEBDF44FC07}"/>
    <hyperlink ref="N152" r:id="rId103" xr:uid="{2212D8AB-F79B-48B5-8DBA-666628BC4DCC}"/>
    <hyperlink ref="N153" r:id="rId104" xr:uid="{CB54FF91-23EB-4F38-A376-A54C0E4816F8}"/>
    <hyperlink ref="N154" r:id="rId105" xr:uid="{6D5A99C8-FD12-4A58-9E58-00371E387F81}"/>
    <hyperlink ref="N155" r:id="rId106" xr:uid="{4BF0C682-101E-453F-A914-45086FF5F6B8}"/>
    <hyperlink ref="N156" r:id="rId107" xr:uid="{B1B372F0-99AD-444F-98EA-3834572B316A}"/>
    <hyperlink ref="N157" r:id="rId108" xr:uid="{4E35C7CB-C53D-41B7-B294-4D77CBD56731}"/>
    <hyperlink ref="N158" r:id="rId109" xr:uid="{7EF14EDE-B20B-4915-B644-BD46929E2FA7}"/>
    <hyperlink ref="N115" r:id="rId110" xr:uid="{5F3B1313-A60E-4D75-BDBA-3F53CBC20E01}"/>
    <hyperlink ref="N113" r:id="rId111" xr:uid="{1FFC5C31-8AAF-4D76-B494-1499F8FEC891}"/>
    <hyperlink ref="N112" r:id="rId112" xr:uid="{1E18107F-EDAD-46A0-B517-4C25EB8C7AA9}"/>
    <hyperlink ref="N114" r:id="rId113" xr:uid="{7A5D122A-5251-4C96-8ED0-8C31C667C769}"/>
    <hyperlink ref="N120" r:id="rId114" xr:uid="{2D1DC42D-1C06-448D-B4C5-399C0FF1F723}"/>
    <hyperlink ref="N122" r:id="rId115" xr:uid="{AF3FD2F0-75EF-4EBA-9D33-24FB535BA465}"/>
    <hyperlink ref="N127" r:id="rId116" xr:uid="{F2DE37DB-80FD-44CB-84CD-E0E5D040CE87}"/>
    <hyperlink ref="N133" r:id="rId117" xr:uid="{FFAED6C2-6113-4B3A-A1A9-38770898A07F}"/>
    <hyperlink ref="N134" r:id="rId118" xr:uid="{82B2D6D2-907C-4995-A19D-C8385C309551}"/>
    <hyperlink ref="N135" r:id="rId119" xr:uid="{17368150-077F-491B-BCAC-D29B44BA0F50}"/>
    <hyperlink ref="N63" r:id="rId120" xr:uid="{20A5855C-C6E4-474F-844A-2AD67ACE41D3}"/>
    <hyperlink ref="N159" r:id="rId121" xr:uid="{8BAFB646-0D55-4293-8CD5-1F82B8880543}"/>
    <hyperlink ref="N160" r:id="rId122" xr:uid="{25C29F2D-C265-4E8C-9C73-70175A5DC94E}"/>
    <hyperlink ref="N165" r:id="rId123" xr:uid="{43A78A5D-FB58-4704-9901-E769B4A4B399}"/>
    <hyperlink ref="N182" r:id="rId124" xr:uid="{48672286-8A69-4CDD-96CD-FB8C6DF65B8D}"/>
    <hyperlink ref="N161" r:id="rId125" xr:uid="{77FBC033-E72A-458E-B0C4-4740E6AB840E}"/>
    <hyperlink ref="N162" r:id="rId126" xr:uid="{5C5A60DE-7E22-469F-810B-D57BE1B0E625}"/>
    <hyperlink ref="N163" r:id="rId127" xr:uid="{D6D0AD80-0F39-49AD-BB6D-7DFF66602C8E}"/>
    <hyperlink ref="N164" r:id="rId128" xr:uid="{D4254D2C-2672-4244-992A-968D2BCBD2DE}"/>
    <hyperlink ref="N166" r:id="rId129" xr:uid="{DD7503C8-C5A0-4CEA-859A-3C7AEE9BDCB1}"/>
    <hyperlink ref="N167" r:id="rId130" xr:uid="{031C69A0-4DCB-4EA0-BF27-A94254DF72A0}"/>
    <hyperlink ref="N168" r:id="rId131" xr:uid="{44093F32-003C-4CF0-B324-DA62EB7CBEF3}"/>
    <hyperlink ref="N169" r:id="rId132" xr:uid="{84745A85-7FC8-447F-89A4-8DDE050A942B}"/>
    <hyperlink ref="N170" r:id="rId133" xr:uid="{AD29CCF8-244F-4C70-B1A1-4571F0D53A33}"/>
    <hyperlink ref="N171" r:id="rId134" xr:uid="{A601EDD9-0C27-45C1-A2EA-A330743C1770}"/>
    <hyperlink ref="N172" r:id="rId135" xr:uid="{C0F9721E-5C6D-4086-A505-1E467FE23FE9}"/>
    <hyperlink ref="N173" r:id="rId136" xr:uid="{E26B40BC-B144-4B7B-80D3-C777B25DEF44}"/>
    <hyperlink ref="N174" r:id="rId137" xr:uid="{3893DC6C-AA25-498A-9316-677F194AD7BC}"/>
    <hyperlink ref="N175" r:id="rId138" xr:uid="{05A0668F-9AA2-44B7-898F-99F5258CCAEC}"/>
    <hyperlink ref="N176" r:id="rId139" xr:uid="{1A528DD0-3022-43D1-A5F7-9B6A8A1F9C56}"/>
    <hyperlink ref="N177" r:id="rId140" xr:uid="{48051C97-D057-46BA-8E6B-D5470622E502}"/>
    <hyperlink ref="N178" r:id="rId141" xr:uid="{EF41D0BF-D894-4D45-BE43-9D7E220D6B00}"/>
    <hyperlink ref="N179" r:id="rId142" xr:uid="{66281DF5-AA4D-499B-94FF-BDDC77601524}"/>
    <hyperlink ref="N180" r:id="rId143" xr:uid="{05E71757-2DB2-4D4B-8235-CCB67D8704B5}"/>
    <hyperlink ref="N181" r:id="rId144" xr:uid="{62A3148F-A4C9-40C6-A45E-448F89CEFE10}"/>
    <hyperlink ref="N183" r:id="rId145" xr:uid="{DCB20C0B-AA5A-42A2-B2E7-084E5A5D289C}"/>
    <hyperlink ref="N184" r:id="rId146" xr:uid="{92BAB93E-C866-4164-A876-720D1840372B}"/>
    <hyperlink ref="N185" r:id="rId147" xr:uid="{C248290D-9C2D-4EC9-A3E6-95E27D83CBA8}"/>
    <hyperlink ref="N186" r:id="rId148" xr:uid="{75E6BFEC-4A8F-41D6-A9CD-C314B4459A1B}"/>
    <hyperlink ref="N194" r:id="rId149" xr:uid="{E161916C-E2C6-4F61-A841-9A07E108D998}"/>
    <hyperlink ref="N196" r:id="rId150" xr:uid="{41DFCEEC-0490-49A2-8F20-4B0C315F630A}"/>
    <hyperlink ref="N187" r:id="rId151" xr:uid="{0C4E9875-7BDD-4BAE-8895-1F8E6AA97796}"/>
    <hyperlink ref="N188" r:id="rId152" xr:uid="{2DB32484-5B8C-4801-BDFC-DF03A87B0EC8}"/>
    <hyperlink ref="N189" r:id="rId153" xr:uid="{9CCEA89B-791C-49FE-BEE3-BDCE1EBC866F}"/>
    <hyperlink ref="N190" r:id="rId154" xr:uid="{8F2CDB8F-37D2-4A79-B74F-21D9AB0B6088}"/>
    <hyperlink ref="N195" r:id="rId155" xr:uid="{13EA8070-9755-4401-B544-93F916213625}"/>
    <hyperlink ref="N197" r:id="rId156" xr:uid="{6B5BD962-402E-400C-A193-6F45A0CBC138}"/>
    <hyperlink ref="N199" r:id="rId157" xr:uid="{FBE1DF2F-0697-417A-AD49-C3997CDBB38C}"/>
    <hyperlink ref="N200" r:id="rId158" xr:uid="{CE849406-6DBB-4011-B9B2-8BCB0BCF10EF}"/>
    <hyperlink ref="N201" r:id="rId159" xr:uid="{9A314CAE-5296-487B-8504-D93F18FFFB7C}"/>
    <hyperlink ref="N203" r:id="rId160" xr:uid="{D5979F8A-5EAE-4F4E-9A96-920C271283BA}"/>
    <hyperlink ref="N204" r:id="rId161" xr:uid="{B9821225-E6FE-4526-9B70-A83043EC22F1}"/>
    <hyperlink ref="N205" r:id="rId162" xr:uid="{0F8A075A-DF39-468F-992A-4453A9A62623}"/>
    <hyperlink ref="N206" r:id="rId163" xr:uid="{9D857F1C-A609-4082-B42D-6D116F6E3591}"/>
    <hyperlink ref="N207" r:id="rId164" xr:uid="{5F4BD67C-559D-4B45-95A5-74FFD19F0C3B}"/>
    <hyperlink ref="N208" r:id="rId165" xr:uid="{88CEB211-898C-4E7A-A06A-2D842D3D4390}"/>
    <hyperlink ref="N209" r:id="rId166" xr:uid="{09F14367-D86B-4A21-AF66-D9975F9B3A25}"/>
    <hyperlink ref="N210" r:id="rId167" xr:uid="{8820318E-8C8A-4F65-8875-9225CAA66B4D}"/>
    <hyperlink ref="N211" r:id="rId168" xr:uid="{C70BA69A-6426-4C9A-8398-D2B67FA3D8BC}"/>
    <hyperlink ref="N212" r:id="rId169" xr:uid="{89AD01EA-3AD5-46B3-B22E-21587C2BBCAB}"/>
    <hyperlink ref="N245" r:id="rId170" xr:uid="{3964D390-F885-4365-9E25-E796A89FF19A}"/>
    <hyperlink ref="N246" r:id="rId171" xr:uid="{2D643731-6CA5-4268-8780-0B22F79F5C8D}"/>
    <hyperlink ref="N249" r:id="rId172" xr:uid="{564C2445-76E7-4669-A07F-5441B80CE63D}"/>
    <hyperlink ref="N253" r:id="rId173" xr:uid="{29454883-048D-43E7-82ED-CCB441B3D6A8}"/>
    <hyperlink ref="N255" r:id="rId174" xr:uid="{3E10D6D5-F5E2-4356-8505-973A84F952B3}"/>
    <hyperlink ref="N258" r:id="rId175" xr:uid="{50A26EC3-D3BE-480B-98F8-82B1D472C339}"/>
    <hyperlink ref="N259" r:id="rId176" xr:uid="{A94F97DF-52A6-4DFF-B1AA-4BC429FA5A81}"/>
    <hyperlink ref="N260" r:id="rId177" xr:uid="{712F88B0-E62E-44A9-8170-530C9E582A74}"/>
    <hyperlink ref="N277" r:id="rId178" xr:uid="{F2943AB3-AF82-40E3-8D11-0F9613D79D5A}"/>
    <hyperlink ref="N282" r:id="rId179" xr:uid="{CE2B6403-5EF5-4405-AEC8-4C9B034C6944}"/>
    <hyperlink ref="N275" r:id="rId180" xr:uid="{16A42F5A-E6DA-4E66-A659-8DC38966F08C}"/>
    <hyperlink ref="N278" r:id="rId181" xr:uid="{28D57E91-22B6-47D8-99B2-78BE0630B556}"/>
    <hyperlink ref="N284" r:id="rId182" xr:uid="{370A661F-AC96-46F7-8234-AEBE123E6367}"/>
    <hyperlink ref="N285" r:id="rId183" xr:uid="{5D05B425-662F-4563-9755-A5B31F5AF6DD}"/>
    <hyperlink ref="N283" r:id="rId184" xr:uid="{4B369A54-4756-41F4-8A10-2084457839E5}"/>
    <hyperlink ref="N286" r:id="rId185" xr:uid="{0615DC6A-AD56-4FAA-838C-3E60B6DF6F43}"/>
    <hyperlink ref="N288" r:id="rId186" xr:uid="{6BB958E1-38ED-4C11-A26A-B07B7DCAC497}"/>
    <hyperlink ref="N289" r:id="rId187" xr:uid="{167BEDB0-A212-4CE1-80A7-D893F3A166FB}"/>
    <hyperlink ref="N293" r:id="rId188" xr:uid="{BC969643-7400-45EA-8DD8-B600F72416EC}"/>
    <hyperlink ref="N294" r:id="rId189" xr:uid="{3161E01F-4B97-4E5E-8BFE-7C758C55E6F7}"/>
    <hyperlink ref="N295" r:id="rId190" xr:uid="{29646E43-855A-4CD3-82BD-4DC7C845AEEE}"/>
    <hyperlink ref="N298" r:id="rId191" xr:uid="{162A36AF-D4D9-4239-8328-ABE5049FAB31}"/>
    <hyperlink ref="N299" r:id="rId192" xr:uid="{6C374802-FF12-425C-9418-7562526D7043}"/>
    <hyperlink ref="N300" r:id="rId193" xr:uid="{BD3BFE55-74DC-4E47-B4C0-BFFD79550F76}"/>
    <hyperlink ref="N301" r:id="rId194" xr:uid="{CEA8EFDA-1802-4A21-A61E-8A142CE1035D}"/>
    <hyperlink ref="N302" r:id="rId195" xr:uid="{0F442108-02C6-447A-A058-005623DA01C5}"/>
    <hyperlink ref="N303" r:id="rId196" xr:uid="{110F4831-0C2B-4131-B214-0ECCAF493855}"/>
    <hyperlink ref="N308" r:id="rId197" xr:uid="{AC0D9823-03D4-4167-BE4C-97A59E43E5C9}"/>
    <hyperlink ref="N309" r:id="rId198" xr:uid="{D1F33921-649E-46D3-9005-44606A7B3B62}"/>
    <hyperlink ref="N313" r:id="rId199" xr:uid="{0074D1AC-E758-4D7A-B1B3-E91A2380486A}"/>
    <hyperlink ref="N317" r:id="rId200" xr:uid="{611296A0-0709-4314-866E-D844D708B7D8}"/>
    <hyperlink ref="N318" r:id="rId201" xr:uid="{1A6F3DC1-1C9B-40E1-9D1E-241A25939217}"/>
    <hyperlink ref="N319" r:id="rId202" xr:uid="{9F154448-9651-4975-B773-D0DB66EA447A}"/>
    <hyperlink ref="N346" r:id="rId203" xr:uid="{DFD1D645-61A6-427F-AC7D-D80EF75A1B86}"/>
    <hyperlink ref="N328" r:id="rId204" xr:uid="{C177FF43-F8EE-4C91-AF3F-4372157DD1A2}"/>
    <hyperlink ref="N329" r:id="rId205" xr:uid="{0CBE1C38-223A-43C4-87C0-B5CAD061DF13}"/>
    <hyperlink ref="N296" r:id="rId206" xr:uid="{A1993812-0449-4815-9D33-BF824849698F}"/>
    <hyperlink ref="N297" r:id="rId207" xr:uid="{4AF37417-6436-498C-A32E-F5E16C45CE61}"/>
    <hyperlink ref="N320" r:id="rId208" xr:uid="{72EEC030-77D0-40AE-A349-FEBBB28A84D2}"/>
    <hyperlink ref="N321" r:id="rId209" xr:uid="{2E6E927D-6FEC-43CA-A5B0-6E634CD650FB}"/>
    <hyperlink ref="N322" r:id="rId210" xr:uid="{F610F7A6-5FDE-4BDA-A3A8-C1180CEFECD1}"/>
    <hyperlink ref="N323" r:id="rId211" xr:uid="{9166D8F4-5DB2-4053-8115-42D3DCB289D7}"/>
    <hyperlink ref="N324" r:id="rId212" xr:uid="{12778259-50D8-43F9-9A43-4B715F04F310}"/>
    <hyperlink ref="N325" r:id="rId213" xr:uid="{CD53FA08-3A1D-4D19-B428-7CA1DE92953D}"/>
    <hyperlink ref="N326" r:id="rId214" xr:uid="{E5DA9299-8318-4848-A61A-318ED5135F3D}"/>
    <hyperlink ref="N336" r:id="rId215" xr:uid="{B42E7CA5-3EED-4BA2-8B6C-9615B4A70553}"/>
    <hyperlink ref="N345" r:id="rId216" xr:uid="{CA45933F-2850-4DA8-B953-FA29C6DEC54A}"/>
    <hyperlink ref="N350" r:id="rId217" xr:uid="{D092613B-C108-4F87-A475-85677E7E00D0}"/>
    <hyperlink ref="N351" r:id="rId218" xr:uid="{8DC4BA3B-FE8F-4411-9796-23EC495B44B3}"/>
    <hyperlink ref="N352" r:id="rId219" xr:uid="{B98E5C02-D50A-4A18-933C-9A416FB34A97}"/>
    <hyperlink ref="N353" r:id="rId220" xr:uid="{95FF8192-BA02-4C13-9B0E-64177876A038}"/>
    <hyperlink ref="N354" r:id="rId221" xr:uid="{4D0A2C48-8420-4DFF-8938-5107AA8A80B8}"/>
    <hyperlink ref="N355" r:id="rId222" xr:uid="{6ECFA88C-82F8-412D-84CB-7D393241FAD2}"/>
    <hyperlink ref="N356" r:id="rId223" xr:uid="{386BBBF1-B4F0-4074-9210-760726A054A0}"/>
    <hyperlink ref="N357" r:id="rId224" xr:uid="{23739BA4-0349-4965-A315-12D7852741B7}"/>
    <hyperlink ref="N358" r:id="rId225" xr:uid="{30DC001F-7D8D-4CC7-B405-2844802595B3}"/>
    <hyperlink ref="N359" r:id="rId226" xr:uid="{88087A0C-CC84-4278-BF53-ACAD364A6126}"/>
    <hyperlink ref="N360" r:id="rId227" xr:uid="{F1E2FA58-B8A0-4D00-9C75-E77F5B17125B}"/>
    <hyperlink ref="N361" r:id="rId228" xr:uid="{8FA9B38D-C9D1-44E3-B238-A76FBD61FE5F}"/>
    <hyperlink ref="N362" r:id="rId229" xr:uid="{5DBB8AA6-3AC1-4DA4-AB4C-8ADE4AE8791D}"/>
    <hyperlink ref="N363" r:id="rId230" xr:uid="{3DA26392-2915-47DE-9785-7EDEED215881}"/>
    <hyperlink ref="N364" r:id="rId231" xr:uid="{F3E93F6E-5902-4D02-A54C-F2E394A00F58}"/>
    <hyperlink ref="N365" r:id="rId232" xr:uid="{7A5323F3-A12D-413D-9B65-ED96259FE549}"/>
    <hyperlink ref="N366" r:id="rId233" xr:uid="{D0D417BF-5311-48FD-8DFD-35295D468182}"/>
    <hyperlink ref="N367" r:id="rId234" xr:uid="{8FBAECB0-5738-449A-AF4F-326F8830BE3D}"/>
    <hyperlink ref="N368" r:id="rId235" xr:uid="{C6B67433-5252-4AC7-A721-0204B2CA9EAF}"/>
    <hyperlink ref="N369" r:id="rId236" xr:uid="{DF7455A9-0211-45AF-B7E7-67E5304D1DBE}"/>
    <hyperlink ref="N370" r:id="rId237" xr:uid="{6D7A2529-1DD9-4439-B0F6-F0EE90DB60BA}"/>
    <hyperlink ref="N371" r:id="rId238" xr:uid="{5E00A388-BBE3-44D8-8820-8716A6136B31}"/>
    <hyperlink ref="N372" r:id="rId239" xr:uid="{4A708911-38F5-41C7-AC59-9B03C7D77B52}"/>
    <hyperlink ref="N373" r:id="rId240" xr:uid="{5D1EBB58-52EE-473B-907C-F33CC772A3AA}"/>
    <hyperlink ref="N374" r:id="rId241" xr:uid="{0D678134-F670-4B7C-9847-27E85D22E167}"/>
    <hyperlink ref="N375" r:id="rId242" xr:uid="{8F5B5BE7-C649-4E81-990A-5111F394CC1C}"/>
    <hyperlink ref="N412" r:id="rId243" xr:uid="{0453B162-72D1-44B3-A3C2-073FBC6EED7C}"/>
    <hyperlink ref="N413" r:id="rId244" xr:uid="{D8A21088-B408-4B29-A42B-D497AE00A014}"/>
    <hyperlink ref="N411" r:id="rId245" xr:uid="{7F50A666-D9C8-4FB2-8BA3-993C2F70166E}"/>
    <hyperlink ref="N417" r:id="rId246" xr:uid="{D581CD64-43F4-4872-A2E0-38F5699BB920}"/>
    <hyperlink ref="N419" r:id="rId247" xr:uid="{FECDC4E0-B7F1-453E-B2BE-3E153A5E849B}"/>
    <hyperlink ref="N420" r:id="rId248" xr:uid="{F6E05AF1-E94F-47D7-9516-E2D1CB9352D8}"/>
    <hyperlink ref="N421" r:id="rId249" xr:uid="{72DFE36B-A719-4019-BB08-1952577238B8}"/>
    <hyperlink ref="N422" r:id="rId250" xr:uid="{7869E2AA-EC1E-4F92-8883-0BBD5E5336A0}"/>
    <hyperlink ref="N423" r:id="rId251" xr:uid="{987B0AA2-3F3B-40F2-9CCE-9F7420CC23C6}"/>
    <hyperlink ref="N424" r:id="rId252" xr:uid="{24B25B7D-A0F1-472A-A4EF-BFD94A4B5C8E}"/>
    <hyperlink ref="N389" r:id="rId253" xr:uid="{E4657F07-7416-4469-A8C3-68F98A5F3C44}"/>
    <hyperlink ref="N448" r:id="rId254" xr:uid="{E508B86C-ECE6-4812-9A46-303383325689}"/>
    <hyperlink ref="N463" r:id="rId255" xr:uid="{A403B97D-A823-4920-B14C-5D8F2DA1EEF7}"/>
    <hyperlink ref="N460" r:id="rId256" xr:uid="{B99ECE47-FBA0-4BA4-8F22-661A4454E73C}"/>
    <hyperlink ref="N458" r:id="rId257" xr:uid="{86895436-A535-4B0E-9AEB-76EDF7554680}"/>
    <hyperlink ref="N477" r:id="rId258" xr:uid="{9814E793-B540-438C-9545-29BE3D6B22AA}"/>
    <hyperlink ref="N481" r:id="rId259" xr:uid="{FF64F38A-8850-4C9A-BA23-4B2A3A6FC2BF}"/>
    <hyperlink ref="N482" r:id="rId260" xr:uid="{AE828AF7-FE99-48BA-95B2-19201BA1583E}"/>
    <hyperlink ref="N483" r:id="rId261" xr:uid="{12F14804-9052-4C44-8113-0255E751357A}"/>
    <hyperlink ref="N500" r:id="rId262" xr:uid="{B5CC8948-529C-40EA-B08C-ECC035E58F3A}"/>
    <hyperlink ref="N498" r:id="rId263" xr:uid="{8ABFF741-6E3E-49B4-AC01-690B1FF38553}"/>
    <hyperlink ref="N509" r:id="rId264" xr:uid="{77387451-6645-4E94-AB86-287B94EE3DF8}"/>
    <hyperlink ref="N501" r:id="rId265" xr:uid="{CB1EE059-1AC0-4428-ADC6-085CDFAE1364}"/>
    <hyperlink ref="N502" r:id="rId266" xr:uid="{5814EFE6-5CB6-42D4-ADF7-D2AAA4C81B5C}"/>
    <hyperlink ref="N503" r:id="rId267" xr:uid="{440B9E98-F2DE-4DD4-8A23-A9755F34E7F3}"/>
    <hyperlink ref="N505" r:id="rId268" xr:uid="{DE844044-779D-4113-B271-0EEB16435CB7}"/>
    <hyperlink ref="N506" r:id="rId269" xr:uid="{50F00187-2BE8-4679-94C6-96CF0017CB80}"/>
    <hyperlink ref="N496" r:id="rId270" xr:uid="{E7C7B1CA-C7A7-4E83-A4B9-572CD706E3E1}"/>
    <hyperlink ref="N497" r:id="rId271" xr:uid="{183B877C-4F95-471A-9688-95E2BA7F544C}"/>
    <hyperlink ref="N508" r:id="rId272" xr:uid="{9DE62A42-E425-458B-8327-08A05A6E08F5}"/>
    <hyperlink ref="N513" r:id="rId273" xr:uid="{FE8A6C48-A699-4474-BEB3-F710392E758A}"/>
    <hyperlink ref="N515" r:id="rId274" xr:uid="{54D2A5D3-3FA4-4304-9C3C-8763872F8BAA}"/>
    <hyperlink ref="N507" r:id="rId275" xr:uid="{E6ADE9E1-A795-4986-BA5F-2D660F261A0B}"/>
    <hyperlink ref="N517" r:id="rId276" xr:uid="{1F47542B-A6E0-452F-9F10-0108089A2A67}"/>
    <hyperlink ref="N512" r:id="rId277" xr:uid="{CB07A375-4C79-40D6-9785-CF6246E9ED33}"/>
    <hyperlink ref="N524" r:id="rId278" xr:uid="{364072C1-0438-42CC-9856-618B5BC0AC9F}"/>
    <hyperlink ref="N499" r:id="rId279" xr:uid="{C7914256-20D7-49E0-AFAB-8A97EFB5ABB3}"/>
    <hyperlink ref="N514" r:id="rId280" xr:uid="{9E401B23-BAB4-40F2-814B-44DBD9A55A4E}"/>
    <hyperlink ref="N520" r:id="rId281" xr:uid="{94563EEE-8B85-423C-9665-0C8FEA052E40}"/>
    <hyperlink ref="N518" r:id="rId282" xr:uid="{68CC4EA6-0298-47F7-A5BC-817B3D828D1E}"/>
    <hyperlink ref="N521" r:id="rId283" xr:uid="{C010A9BA-5201-4C29-9209-41E4A6A2164C}"/>
    <hyperlink ref="N525" r:id="rId284" xr:uid="{AE3D7900-9DCA-45B3-B04F-77F10611B118}"/>
    <hyperlink ref="N511" r:id="rId285" xr:uid="{585A0756-D32D-40CC-9E45-118A7928CE05}"/>
    <hyperlink ref="N522" r:id="rId286" xr:uid="{87D21762-8DAE-482C-AF98-21360F1EFC14}"/>
    <hyperlink ref="N523" r:id="rId287" xr:uid="{F8B7181E-8A5E-4F67-882C-272F70404D0C}"/>
    <hyperlink ref="N532" r:id="rId288" xr:uid="{388F4F14-E1FA-491A-BC62-7CF2AE32E987}"/>
    <hyperlink ref="N531" r:id="rId289" xr:uid="{7D65644F-FF45-4C86-B93E-FC33D8CCB3EB}"/>
    <hyperlink ref="N486" r:id="rId290" xr:uid="{F7D23477-27C1-4771-AB21-1010DB6526F3}"/>
    <hyperlink ref="N487" r:id="rId291" xr:uid="{1CF77D3B-C42A-410D-9E74-6CFA74A16610}"/>
    <hyperlink ref="N488" r:id="rId292" xr:uid="{1D9C9E61-CFF6-4F72-ACBE-06E5523B155F}"/>
    <hyperlink ref="N489" r:id="rId293" xr:uid="{1F872C72-9A17-420D-AE8E-42A4090B3052}"/>
    <hyperlink ref="N490" r:id="rId294" xr:uid="{17F0BB3F-0850-4192-985C-8700E7ABE2FD}"/>
    <hyperlink ref="N491" r:id="rId295" xr:uid="{289F14B1-7528-4B56-9734-D0A57BE57655}"/>
    <hyperlink ref="N492" r:id="rId296" xr:uid="{4BEA04AC-E3C7-4776-B90D-172ABD6C3541}"/>
    <hyperlink ref="N493" r:id="rId297" xr:uid="{0B3B1391-080B-440C-B9FB-5933799EE75F}"/>
    <hyperlink ref="N494" r:id="rId298" xr:uid="{09A5CA59-7EED-43ED-93E7-F4563EAFEC54}"/>
    <hyperlink ref="N495" r:id="rId299" xr:uid="{9996562C-42B2-4169-A1BA-28C36F33E06C}"/>
    <hyperlink ref="N504" r:id="rId300" xr:uid="{EB0F7D49-565A-4E0C-AE5C-655CDDF12D1D}"/>
    <hyperlink ref="N516" r:id="rId301" xr:uid="{14986CD2-2DE3-4F44-8337-A6683EDE110A}"/>
    <hyperlink ref="N519" r:id="rId302" xr:uid="{5AB64534-4040-4208-8C89-F20828E0F64A}"/>
    <hyperlink ref="N526" r:id="rId303" xr:uid="{F171EB59-04EF-43CF-AE9A-43499B5AA5FD}"/>
    <hyperlink ref="N527" r:id="rId304" xr:uid="{B669183C-EECF-435F-9E4C-CC60164A59DB}"/>
    <hyperlink ref="N528" r:id="rId305" xr:uid="{D8E55A89-8BB0-4C28-96C3-62C95A21DA44}"/>
    <hyperlink ref="N529" r:id="rId306" xr:uid="{CD36D1B1-91C0-4AC9-BC8A-3D8DF12E4382}"/>
    <hyperlink ref="N530" r:id="rId307" xr:uid="{B69A6BBF-F9F7-4A48-850B-54FE059BB78C}"/>
    <hyperlink ref="N480" r:id="rId308" xr:uid="{A1698933-001A-4806-8866-909538BC481E}"/>
    <hyperlink ref="N484" r:id="rId309" xr:uid="{7AE71C60-2BEA-411B-B0F0-3D4654825A6D}"/>
    <hyperlink ref="N485" r:id="rId310" xr:uid="{CAF51017-08F6-41DC-8841-ADB00B61B273}"/>
    <hyperlink ref="N542" r:id="rId311" xr:uid="{B421F31F-E470-4A4B-9E47-9F51A207C125}"/>
    <hyperlink ref="N546" r:id="rId312" xr:uid="{537E4D06-B748-4F49-ABD2-1F0411541C3C}"/>
    <hyperlink ref="N547" r:id="rId313" xr:uid="{045D74F7-2818-4B29-8C17-B21160F332AC}"/>
    <hyperlink ref="N545" r:id="rId314" xr:uid="{7C364EE6-7EE3-467B-BC39-44A595E63C00}"/>
    <hyperlink ref="N543" r:id="rId315" xr:uid="{333F51B4-B3C5-4E3A-A364-C1217E795824}"/>
    <hyperlink ref="N535" r:id="rId316" xr:uid="{E47F2FE1-4352-48F6-B45A-CD5DA90FF58C}"/>
    <hyperlink ref="N536" r:id="rId317" xr:uid="{AF1CD34C-7786-4AC2-A7F7-4F18662F8308}"/>
    <hyperlink ref="N537" r:id="rId318" xr:uid="{7989E611-8957-4C0D-AC97-AFC03D8BBE98}"/>
    <hyperlink ref="N538" r:id="rId319" xr:uid="{69550D90-E98A-49D4-A7B8-8B46A67B9ED4}"/>
    <hyperlink ref="N539" r:id="rId320" xr:uid="{41533FE5-D4D1-40C6-A4B4-FF375D735FB1}"/>
    <hyperlink ref="N540" r:id="rId321" xr:uid="{534CD077-E494-460C-B3B3-7CC964013BB3}"/>
    <hyperlink ref="N541" r:id="rId322" xr:uid="{A9E42BBB-8C62-4F62-957D-C3DE2A540B03}"/>
    <hyperlink ref="N544" r:id="rId323" xr:uid="{AAA909E3-EB4F-437F-A00B-3726E7548EDF}"/>
    <hyperlink ref="N548" r:id="rId324" xr:uid="{916763D5-2867-496E-B609-E33E69EB9D92}"/>
    <hyperlink ref="N549" r:id="rId325" xr:uid="{CDA326C2-F9C1-4529-98DD-98220800ECAD}"/>
    <hyperlink ref="N550" r:id="rId326" xr:uid="{D375043D-4182-4D90-9D58-F7AD5F1BF473}"/>
    <hyperlink ref="N551" r:id="rId327" xr:uid="{1300C32D-0810-4B15-B299-A17B91E6BB4F}"/>
    <hyperlink ref="N552" r:id="rId328" xr:uid="{25E7ACFE-6559-43C4-942A-017DD3754168}"/>
    <hyperlink ref="N553" r:id="rId329" xr:uid="{1042CA9C-1669-4566-A19F-C4D4BEEC37AD}"/>
    <hyperlink ref="N554" r:id="rId330" xr:uid="{452674DF-D4F6-48D0-AB70-E0761DFC29A2}"/>
    <hyperlink ref="N555" r:id="rId331" xr:uid="{E153DAAA-697F-453B-8120-7091B7C7C5C3}"/>
    <hyperlink ref="N556" r:id="rId332" xr:uid="{86B427BD-1D59-4A67-BF38-1D5A29F39758}"/>
    <hyperlink ref="N557" r:id="rId333" xr:uid="{7A4B5D57-13E0-4B81-AECE-37FF8A7EB6B9}"/>
    <hyperlink ref="N558" r:id="rId334" xr:uid="{E074CF06-F61C-492D-B4CF-C89F4DF541CE}"/>
    <hyperlink ref="N560" r:id="rId335" xr:uid="{0C48FB85-451B-4979-80F4-41306F24CF9E}"/>
    <hyperlink ref="N563" r:id="rId336" xr:uid="{C75CC97E-9F8B-4DE1-AAD9-E824517C9BF5}"/>
    <hyperlink ref="N561" r:id="rId337" xr:uid="{6256581D-A8F3-4B8F-ADDF-B4036A0D8A8A}"/>
    <hyperlink ref="N562" r:id="rId338" xr:uid="{B693638F-44C8-4193-98F4-C8801B6363C0}"/>
    <hyperlink ref="N565" r:id="rId339" xr:uid="{D14D1627-755A-4315-A36B-E9FFF997CB61}"/>
    <hyperlink ref="N564" r:id="rId340" xr:uid="{0B2E9400-3314-498F-B162-8FD055AA6573}"/>
    <hyperlink ref="N566" r:id="rId341" xr:uid="{F12EC67D-3561-4CE6-8637-9765FED33632}"/>
    <hyperlink ref="N567" r:id="rId342" xr:uid="{99633EB2-51A1-416F-84A7-41A556669FD6}"/>
    <hyperlink ref="N568" r:id="rId343" xr:uid="{E45D0CE6-3E84-433B-9739-8250F98CCAE3}"/>
    <hyperlink ref="N569" r:id="rId344" xr:uid="{7BE19245-CDC8-4617-BDFB-21492AB88245}"/>
    <hyperlink ref="N570" r:id="rId345" xr:uid="{A5DAE9FD-5330-4CBB-A3A6-02162FAA946E}"/>
    <hyperlink ref="N571" r:id="rId346" xr:uid="{C9CC778A-6A03-4FBA-B742-390D1C4D143D}"/>
    <hyperlink ref="N572" r:id="rId347" xr:uid="{3012D107-11F1-401E-A6BE-FAD3254DE8CE}"/>
    <hyperlink ref="N573" r:id="rId348" xr:uid="{6019AFCB-9F03-4CCE-B5A2-257C99E06662}"/>
    <hyperlink ref="N574" r:id="rId349" xr:uid="{57AB7499-8036-4EF6-AD25-05C6DD365CE7}"/>
    <hyperlink ref="N575" r:id="rId350" xr:uid="{12FB81ED-4DA6-4D85-8216-6AA26449F2F2}"/>
    <hyperlink ref="N576" r:id="rId351" xr:uid="{D97780DF-4A45-4161-B947-66E63A8E8022}"/>
    <hyperlink ref="N577" r:id="rId352" xr:uid="{2D06F7D7-2A08-4D13-B442-9A9E7B880488}"/>
    <hyperlink ref="N580" r:id="rId353" xr:uid="{D025F132-0A6A-43AE-A3CB-0F2570E9A4CC}"/>
    <hyperlink ref="N578" r:id="rId354" xr:uid="{B34462EA-2058-4286-953E-F4A63B0BC744}"/>
    <hyperlink ref="N581" r:id="rId355" xr:uid="{B9CB2A9E-1A9E-4D42-ABE1-FF01FCCD53CC}"/>
    <hyperlink ref="N559" r:id="rId356" xr:uid="{AF1D7712-2F58-44D6-A955-0574CDFE5456}"/>
    <hyperlink ref="N579" r:id="rId357" xr:uid="{BFB7FF20-8E99-493B-BF43-C9CCDE7CF8E2}"/>
    <hyperlink ref="N583" r:id="rId358" xr:uid="{5B980050-2778-4924-9AD7-AD341BF7529B}"/>
    <hyperlink ref="N585" r:id="rId359" xr:uid="{A5EDB9AE-7E16-485D-9FD7-3B0D6581F48E}"/>
    <hyperlink ref="N584" r:id="rId360" xr:uid="{3FFBE82F-468D-4C0C-A121-602C61079088}"/>
    <hyperlink ref="N586" r:id="rId361" xr:uid="{2B50A95C-896B-40D6-9EED-D73D7CBBF7D8}"/>
    <hyperlink ref="N587" r:id="rId362" xr:uid="{5E6DB120-3426-4CB5-A5E2-6BE7619A032F}"/>
    <hyperlink ref="N588" r:id="rId363" xr:uid="{66374F7B-8311-4BFA-A6D9-1436B2EB8C73}"/>
    <hyperlink ref="N589" r:id="rId364" xr:uid="{FAE3DE5C-3771-440F-AC86-12505123C038}"/>
    <hyperlink ref="N590" r:id="rId365" xr:uid="{B206498E-090F-4500-ADDA-C339C31DB57B}"/>
    <hyperlink ref="N591" r:id="rId366" xr:uid="{9063EBD5-3E42-4B9F-B65C-E7F0886D8A96}"/>
    <hyperlink ref="N592" r:id="rId367" xr:uid="{C4931882-78A2-4151-A651-A69982490A8C}"/>
    <hyperlink ref="N593" r:id="rId368" xr:uid="{D2B44896-3F08-4C01-8537-10AD714582A3}"/>
    <hyperlink ref="N594" r:id="rId369" xr:uid="{3CDCA110-0F64-43D2-8C63-F3AC936C2700}"/>
    <hyperlink ref="N595" r:id="rId370" xr:uid="{004A1BD0-E635-413F-9ADE-288E3DD05F7A}"/>
    <hyperlink ref="N596" r:id="rId371" xr:uid="{EFAE17B7-7890-42C0-80F8-42C43F8381C6}"/>
    <hyperlink ref="N597" r:id="rId372" xr:uid="{2AD9A8A2-2D8B-44B3-BBE9-BFA47114FF56}"/>
    <hyperlink ref="N598" r:id="rId373" xr:uid="{84305185-01B0-466B-ACB9-8A691DE33E17}"/>
    <hyperlink ref="N599" r:id="rId374" xr:uid="{6203E621-4EE3-4175-96DD-9F7BE87E6608}"/>
    <hyperlink ref="N600" r:id="rId375" xr:uid="{EAFE35AF-55EA-42B0-B55F-ABC6AB5E9088}"/>
    <hyperlink ref="N601" r:id="rId376" xr:uid="{6F017E33-EF2B-493F-BAAA-1EB65861DD08}"/>
    <hyperlink ref="N602" r:id="rId377" xr:uid="{C6D56DCC-B880-43AD-8026-2CDF7F9751AB}"/>
    <hyperlink ref="N603" r:id="rId378" xr:uid="{9E59D63A-233B-4D42-B971-DC76C56F11F8}"/>
    <hyperlink ref="N608" r:id="rId379" xr:uid="{96C7CD37-4F9A-4F34-83C8-29A52FC5F1D7}"/>
    <hyperlink ref="N612" r:id="rId380" xr:uid="{ECDEADFA-3611-4897-8156-09599DFB8423}"/>
    <hyperlink ref="N604" r:id="rId381" xr:uid="{204A720A-2C73-4A0D-B2F6-38B960693EF4}"/>
    <hyperlink ref="N605" r:id="rId382" xr:uid="{1743A6AB-1BF2-489C-B039-85843DA73516}"/>
    <hyperlink ref="N607" r:id="rId383" xr:uid="{DDF98BD6-BA14-4E59-A468-9622309941FD}"/>
    <hyperlink ref="N609" r:id="rId384" xr:uid="{C9950303-1B26-40AB-BB79-BBCF170A194B}"/>
    <hyperlink ref="N610" r:id="rId385" xr:uid="{9D979186-43D6-48CF-B7E8-E84F276FA477}"/>
    <hyperlink ref="N611" r:id="rId386" xr:uid="{101694EB-FD4F-4108-9AD0-3ECF587D4546}"/>
    <hyperlink ref="N613" r:id="rId387" xr:uid="{D82B49B5-E36C-4944-9A95-A507EBEE13DE}"/>
    <hyperlink ref="N614" r:id="rId388" xr:uid="{5650F599-6002-44C2-AB7B-C116D6E00529}"/>
    <hyperlink ref="N615" r:id="rId389" xr:uid="{E73D1739-C789-43FC-B76F-2A0D41B06EA7}"/>
    <hyperlink ref="N616" r:id="rId390" xr:uid="{FD53234C-7B66-4979-ADB0-6A6125CA1190}"/>
    <hyperlink ref="N617" r:id="rId391" xr:uid="{2BCF3351-6116-4364-BD66-91BFE2703571}"/>
    <hyperlink ref="N618" r:id="rId392" xr:uid="{241BCE71-B865-4731-8C3A-A547F2A810B5}"/>
    <hyperlink ref="N619" r:id="rId393" xr:uid="{519DC0DD-F701-4EF3-8085-0FDD9CD60702}"/>
    <hyperlink ref="N620" r:id="rId394" xr:uid="{E9A708C4-A6AA-4E90-BC8A-65FEAB063FFD}"/>
    <hyperlink ref="N621" r:id="rId395" xr:uid="{D61F2487-83E5-443B-AC25-4C83BC149529}"/>
    <hyperlink ref="N622" r:id="rId396" xr:uid="{365987D4-929D-40EE-AC9F-0C06023E645B}"/>
    <hyperlink ref="N623" r:id="rId397" xr:uid="{C72FA414-3D04-411B-9483-FF1F4160EC93}"/>
    <hyperlink ref="N624" r:id="rId398" xr:uid="{9C263EE4-26E9-4D0A-896E-DC39FFE9020B}"/>
    <hyperlink ref="N625" r:id="rId399" xr:uid="{B66383F8-DE22-4888-B908-23C6FAACD475}"/>
    <hyperlink ref="N626" r:id="rId400" xr:uid="{408F9109-B90A-49D4-AE03-EA3D17BB30BB}"/>
    <hyperlink ref="N627" r:id="rId401" xr:uid="{9ACD7C1F-AFAA-4C96-9488-3B409B4FB6DA}"/>
    <hyperlink ref="N628" r:id="rId402" xr:uid="{9A9926CD-0D48-4AE7-AAB2-79B1230ED6BB}"/>
    <hyperlink ref="N629" r:id="rId403" xr:uid="{CD42044D-4033-4957-BE69-5B28B67D0869}"/>
    <hyperlink ref="N630" r:id="rId404" xr:uid="{35C58CED-5F65-4871-87DB-20297D5B038F}"/>
    <hyperlink ref="N631" r:id="rId405" xr:uid="{D1CC25D8-C88F-4935-92C2-9D6DD759761F}"/>
    <hyperlink ref="N632" r:id="rId406" xr:uid="{513061C4-DBB8-4D05-ABD1-1A8ABC10129F}"/>
    <hyperlink ref="N633" r:id="rId407" xr:uid="{AB75A198-FC86-4534-ABE4-2F7A63A8E5EF}"/>
    <hyperlink ref="N634" r:id="rId408" xr:uid="{DE1C1BB2-0CAB-4035-9C49-F024CCFFDE23}"/>
    <hyperlink ref="N635" r:id="rId409" xr:uid="{747813F5-1069-4C06-A5CF-3CBAAF695E9C}"/>
    <hyperlink ref="N636" r:id="rId410" xr:uid="{2041508F-9D82-4B10-B848-1E8AEE3E21B9}"/>
    <hyperlink ref="N637" r:id="rId411" xr:uid="{AAA8772B-4938-487C-BE54-185E761ECC1A}"/>
    <hyperlink ref="N638" r:id="rId412" xr:uid="{6F3E9395-37F1-45F7-81C9-05C7763107E2}"/>
    <hyperlink ref="N639" r:id="rId413" xr:uid="{B6EAE74B-D8A7-4BA7-B759-D827578FA997}"/>
    <hyperlink ref="N640" r:id="rId414" xr:uid="{5DA7621F-FE7B-4883-B1BD-C265393AE820}"/>
    <hyperlink ref="N641" r:id="rId415" xr:uid="{AEE9BB25-DFBF-467A-958B-4DCB5390261A}"/>
    <hyperlink ref="N642" r:id="rId416" xr:uid="{CA44BB0D-1E25-454B-BD51-64EB25511111}"/>
    <hyperlink ref="N643" r:id="rId417" xr:uid="{5D2D5C9F-E39A-4EDE-8399-7B687D387FA4}"/>
    <hyperlink ref="N644" r:id="rId418" xr:uid="{8EDA8423-B2A6-4D8B-B213-AE5FB5907204}"/>
    <hyperlink ref="N645" r:id="rId419" xr:uid="{99FEB61B-7574-4510-8891-F33D9947769C}"/>
    <hyperlink ref="N646" r:id="rId420" xr:uid="{1A121B6F-E4DE-4FEB-898E-68F8B3EAD115}"/>
    <hyperlink ref="N647" r:id="rId421" xr:uid="{4103F00C-DA9D-4C15-86D3-BCDE1FC898B7}"/>
    <hyperlink ref="N648" r:id="rId422" xr:uid="{94EA1198-AAAF-4B42-806F-DB014D063CED}"/>
    <hyperlink ref="N649" r:id="rId423" xr:uid="{26E181C9-A569-4188-BB2B-D4748A0B951E}"/>
    <hyperlink ref="N533" r:id="rId424" xr:uid="{733CD1DB-2454-46BA-B66E-DB491DD4B200}"/>
    <hyperlink ref="N534" r:id="rId425" xr:uid="{EB4E8AD7-04F5-40F2-AA69-26B6A576CD3C}"/>
    <hyperlink ref="N582" r:id="rId426" xr:uid="{AE4B6FDF-3DB3-4DDA-94C6-F7E6A91D8739}"/>
  </hyperlinks>
  <pageMargins left="0.7" right="0.7" top="0.75" bottom="0.75" header="0.3" footer="0.3"/>
  <pageSetup orientation="portrait" r:id="rId427"/>
  <legacyDrawing r:id="rId42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2024-05-10T12:23:26Z</dcterms:modified>
  <cp:category/>
</cp:coreProperties>
</file>