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153" documentId="8_{47DF3776-4A6D-48DC-9DE9-D28BF6BD3AFE}" xr6:coauthVersionLast="47" xr6:coauthVersionMax="47" xr10:uidLastSave="{2E7D8C9F-BEF6-4779-9E81-D8828D474B33}"/>
  <bookViews>
    <workbookView xWindow="0" yWindow="0" windowWidth="25905" windowHeight="15180" xr2:uid="{00000000-000D-0000-FFFF-FFFF00000000}"/>
  </bookViews>
  <sheets>
    <sheet name="MARZO" sheetId="2" r:id="rId1"/>
  </sheets>
  <externalReferences>
    <externalReference r:id="rId2"/>
  </externalReferences>
  <definedNames>
    <definedName name="_xlnm._FilterDatabase" localSheetId="0" hidden="1">MARZO!$B$12:$Q$472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2" i="2" s="1"/>
  <c r="T18" i="2"/>
  <c r="S18" i="2"/>
  <c r="T17" i="2"/>
  <c r="S17" i="2"/>
  <c r="T16" i="2"/>
  <c r="S16" i="2"/>
  <c r="T15" i="2"/>
  <c r="S15" i="2"/>
  <c r="T14" i="2"/>
  <c r="S14" i="2"/>
  <c r="T13" i="2"/>
  <c r="S13" i="2"/>
  <c r="U13" i="2" l="1"/>
  <c r="U14" i="2"/>
  <c r="U15" i="2"/>
  <c r="U16" i="2"/>
  <c r="U17" i="2"/>
  <c r="U18" i="2"/>
  <c r="L7" i="2"/>
  <c r="L6" i="2"/>
  <c r="L5" i="2"/>
  <c r="L8" i="2" l="1"/>
  <c r="L4" i="2"/>
  <c r="L9" i="2" l="1"/>
</calcChain>
</file>

<file path=xl/sharedStrings.xml><?xml version="1.0" encoding="utf-8"?>
<sst xmlns="http://schemas.openxmlformats.org/spreadsheetml/2006/main" count="2783" uniqueCount="1793">
  <si>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</si>
  <si>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</si>
  <si>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</si>
  <si>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</si>
  <si>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</si>
  <si>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</si>
  <si>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</si>
  <si>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</si>
  <si>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</si>
  <si>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</si>
  <si>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</si>
  <si>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</si>
  <si>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</si>
  <si>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</si>
  <si>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</si>
  <si>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</si>
  <si>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</si>
  <si>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</si>
  <si>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</si>
  <si>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</si>
  <si>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</si>
  <si>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</si>
  <si>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</si>
  <si>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</si>
  <si>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</si>
  <si>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</si>
  <si>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</si>
  <si>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</si>
  <si>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</si>
  <si>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</si>
  <si>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</si>
  <si>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</si>
  <si>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</si>
  <si>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</si>
  <si>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</si>
  <si>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</si>
  <si>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</si>
  <si>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</si>
  <si>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</si>
  <si>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</si>
  <si>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</si>
  <si>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</si>
  <si>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</si>
  <si>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</si>
  <si>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</si>
  <si>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</si>
  <si>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</si>
  <si>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</si>
  <si>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</si>
  <si>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</si>
  <si>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</si>
  <si>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</si>
  <si>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</si>
  <si>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</si>
  <si>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</si>
  <si>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</si>
  <si>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</si>
  <si>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</si>
  <si>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</si>
  <si>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</si>
  <si>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</si>
  <si>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</si>
  <si>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</si>
  <si>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</si>
  <si>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</si>
  <si>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</si>
  <si>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</si>
  <si>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</si>
  <si>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</si>
  <si>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</si>
  <si>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</si>
  <si>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</si>
  <si>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</si>
  <si>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</si>
  <si>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</si>
  <si>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</si>
  <si>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</si>
  <si>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</si>
  <si>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</si>
  <si>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</si>
  <si>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</si>
  <si>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</si>
  <si>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</si>
  <si>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</si>
  <si>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</si>
  <si>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</si>
  <si>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</si>
  <si>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</si>
  <si>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</si>
  <si>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</si>
  <si>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</si>
  <si>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</si>
  <si>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</si>
  <si>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</si>
  <si>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</si>
  <si>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</si>
  <si>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</si>
  <si>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</si>
  <si>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</si>
  <si>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</si>
  <si>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</si>
  <si>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</si>
  <si>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</si>
  <si>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</si>
  <si>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</si>
  <si>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</si>
  <si>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</si>
  <si>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</si>
  <si>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</si>
  <si>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</si>
  <si>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</si>
  <si>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</si>
  <si>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</si>
  <si>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</si>
  <si>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</si>
  <si>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</si>
  <si>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</si>
  <si>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</si>
  <si>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</si>
  <si>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</si>
  <si>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</si>
  <si>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</si>
  <si>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</si>
  <si>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</si>
  <si>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</si>
  <si>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</si>
  <si>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</si>
  <si>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</si>
  <si>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</si>
  <si>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</si>
  <si>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</si>
  <si>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</si>
  <si>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</si>
  <si>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</si>
  <si>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</si>
  <si>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</si>
  <si>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</si>
  <si>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</si>
  <si>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</si>
  <si>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</si>
  <si>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</si>
  <si>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</si>
  <si>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</si>
  <si>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</si>
  <si>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</si>
  <si>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</si>
  <si>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</si>
  <si>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</si>
  <si>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</si>
  <si>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</si>
  <si>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</si>
  <si>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</si>
  <si>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</si>
  <si>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</si>
  <si>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</si>
  <si>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</si>
  <si>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</si>
  <si>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</si>
  <si>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</si>
  <si>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</si>
  <si>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</si>
  <si>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</si>
  <si>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</si>
  <si>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</si>
  <si>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</si>
  <si>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</si>
  <si>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</si>
  <si>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</si>
  <si>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</si>
  <si>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</si>
  <si>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</si>
  <si>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</si>
  <si>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</si>
  <si>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</si>
  <si>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</si>
  <si>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</si>
  <si>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</si>
  <si>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</si>
  <si>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</si>
  <si>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</si>
  <si>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</si>
  <si>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</si>
  <si>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</si>
  <si>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</si>
  <si>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</si>
  <si>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</si>
  <si>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</si>
  <si>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</si>
  <si>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</si>
  <si>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</si>
  <si>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</si>
  <si>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</si>
  <si>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</si>
  <si>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</si>
  <si>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</si>
  <si>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</si>
  <si>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</si>
  <si>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</si>
  <si>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</si>
  <si>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</si>
  <si>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</si>
  <si>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</si>
  <si>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</si>
  <si>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</si>
  <si>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</si>
  <si>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</si>
  <si>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</si>
  <si>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</si>
  <si>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</si>
  <si>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</si>
  <si>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</si>
  <si>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</si>
  <si>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</si>
  <si>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</si>
  <si>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</si>
  <si>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</si>
  <si>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</si>
  <si>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</si>
  <si>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</si>
  <si>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</si>
  <si>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</si>
  <si>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</si>
  <si>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</si>
  <si>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</si>
  <si>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</si>
  <si>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</si>
  <si>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</si>
  <si>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</si>
  <si>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</si>
  <si>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</si>
  <si>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</si>
  <si>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</si>
  <si>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</si>
  <si>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</si>
  <si>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</si>
  <si>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</si>
  <si>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</si>
  <si>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</si>
  <si>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</si>
  <si>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</si>
  <si>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</si>
  <si>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</si>
  <si>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</si>
  <si>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</si>
  <si>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</si>
  <si>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</si>
  <si>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</si>
  <si>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</si>
  <si>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</si>
  <si>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</si>
  <si>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</si>
  <si>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</si>
  <si>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</si>
  <si>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</si>
  <si>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</si>
  <si>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</si>
  <si>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</si>
  <si>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</si>
  <si>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</si>
  <si>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</si>
  <si>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</si>
  <si>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</si>
  <si>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</si>
  <si>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</si>
  <si>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</si>
  <si>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</si>
  <si>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</si>
  <si>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</si>
  <si>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</si>
  <si>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</si>
  <si>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</si>
  <si>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</si>
  <si>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</si>
  <si>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</si>
  <si>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</si>
  <si>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</si>
  <si>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</si>
  <si>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</si>
  <si>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</si>
  <si>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</si>
  <si>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</si>
  <si>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</si>
  <si>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</si>
  <si>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</si>
  <si>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ANA MARIA CARDENAS LAGOS</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</si>
  <si>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</si>
  <si>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</si>
  <si>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</si>
  <si>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</si>
  <si>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</si>
  <si>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</si>
  <si>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</si>
  <si>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</si>
  <si>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</si>
  <si>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</si>
  <si>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</si>
  <si>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</si>
  <si>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</si>
  <si>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YISELY  BALCARCER MARRUGO</t>
  </si>
  <si>
    <t>DAYANA MILDRED SALAZAR MUÑOZ</t>
  </si>
  <si>
    <t>JAVIER DE JESUS DELGADO CARCAMO</t>
  </si>
  <si>
    <t>CLAUDIA PATRICIA CEBALLOS GARCIA</t>
  </si>
  <si>
    <t>HUGO LOPEZ LOPEZ LOPEZ</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</si>
  <si>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</si>
  <si>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</si>
  <si>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</si>
  <si>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</si>
  <si>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</si>
  <si>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</si>
  <si>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</si>
  <si>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</si>
  <si>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</si>
  <si>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</si>
  <si>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NINI JOHANNA  ZULUAGA</t>
  </si>
  <si>
    <t>JULIO BUITRAGO BUITRAGO VARGAS</t>
  </si>
  <si>
    <t>ALVARO JASON ACOSTA PEREZ</t>
  </si>
  <si>
    <t>JOSE ANDRES CAMELO BARRERA</t>
  </si>
  <si>
    <t>DARYBEL ALEJANDRA DUARTE CARMONA</t>
  </si>
  <si>
    <t>JENNY MARITZA BARRERA SUAREZ</t>
  </si>
  <si>
    <t>ZULMA ANDREA LEON NUÑEZ</t>
  </si>
  <si>
    <t>XIOMARA  MURCIA BUITRAGO</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</si>
  <si>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</si>
  <si>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</si>
  <si>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</si>
  <si>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</si>
  <si>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</si>
  <si>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</si>
  <si>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</si>
  <si>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</si>
  <si>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</si>
  <si>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</si>
  <si>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JENIFFER  CHACON BEJARANO</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</si>
  <si>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</si>
  <si>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</si>
  <si>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</si>
  <si>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</si>
  <si>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</si>
  <si>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</si>
  <si>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</si>
  <si>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</si>
  <si>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JENNY PAOLA LOZANO LOZANO</t>
  </si>
  <si>
    <t>KATHERINE  FORERO BONILLA</t>
  </si>
  <si>
    <t>MONICA  CEBALLOS DEVIA</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</si>
  <si>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</si>
  <si>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</si>
  <si>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</si>
  <si>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</si>
  <si>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</si>
  <si>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</si>
  <si>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</si>
  <si>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</si>
  <si>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</si>
  <si>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</si>
  <si>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</si>
  <si>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</si>
  <si>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</si>
  <si>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</si>
  <si>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</si>
  <si>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</si>
  <si>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</si>
  <si>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MONICA  CASTRO MARTINEZ</t>
  </si>
  <si>
    <t>ANGEL  GUZMAN GARCIA</t>
  </si>
  <si>
    <t>KELIN JULIETH GALINDO BRICEÑO</t>
  </si>
  <si>
    <t>YILMAR YEISSON TORRES BENITEZ</t>
  </si>
  <si>
    <t>LUIS MARIO ARAUJO BECERRA</t>
  </si>
  <si>
    <t>OSIRIS  VIÑAS MANRIQUE</t>
  </si>
  <si>
    <t>CARLOS ARTURO LOPEZ OSPINA</t>
  </si>
  <si>
    <t>VIVIANA MARIA PERDOMO VELASCO</t>
  </si>
  <si>
    <t>EDWIN YAMID ORTIZ SALAS</t>
  </si>
  <si>
    <t>MARIA IBETH MANRIQUE ZARATE</t>
  </si>
  <si>
    <t>AMBAR MILENA BARBOSA RODRIGUEZ</t>
  </si>
  <si>
    <t xml:space="preserve">CLAUDIA LEONEL CEDANO </t>
  </si>
  <si>
    <t>CAMILO  IBARRA CUBILLOS</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</si>
  <si>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</si>
  <si>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</si>
  <si>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</si>
  <si>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</si>
  <si>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</si>
  <si>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</si>
  <si>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</si>
  <si>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</si>
  <si>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</si>
  <si>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</si>
  <si>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YANNET  RODRIGUEZ OSORIO</t>
  </si>
  <si>
    <t>NANCY JULIETTE CRUZ MEDINA</t>
  </si>
  <si>
    <t>JOSE MATEO MENDEZ SAMPEDRO</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</si>
  <si>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</si>
  <si>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</si>
  <si>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</si>
  <si>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</si>
  <si>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</si>
  <si>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</si>
  <si>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</si>
  <si>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</si>
  <si>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</si>
  <si>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</si>
  <si>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</si>
  <si>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</si>
  <si>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</si>
  <si>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</si>
  <si>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</si>
  <si>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</si>
  <si>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</si>
  <si>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</si>
  <si>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</si>
  <si>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</si>
  <si>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</si>
  <si>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</si>
  <si>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</si>
  <si>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</si>
  <si>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</si>
  <si>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</si>
  <si>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</si>
  <si>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</si>
  <si>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</si>
  <si>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</si>
  <si>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</si>
  <si>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</si>
  <si>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</si>
  <si>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</si>
  <si>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</si>
  <si>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</si>
  <si>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</si>
  <si>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</si>
  <si>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</si>
  <si>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</si>
  <si>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</si>
  <si>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</si>
  <si>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</si>
  <si>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</si>
  <si>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</si>
  <si>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</si>
  <si>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</si>
  <si>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</si>
  <si>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</si>
  <si>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</si>
  <si>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</si>
  <si>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</si>
  <si>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</si>
  <si>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</si>
  <si>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LIZBETH  RODRIGUEZ AGUDELO</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</si>
  <si>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</si>
  <si>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</si>
  <si>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</si>
  <si>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</si>
  <si>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</si>
  <si>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</si>
  <si>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</si>
  <si>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</si>
  <si>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</si>
  <si>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</si>
  <si>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</si>
  <si>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</si>
  <si>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</si>
  <si>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</si>
  <si>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</si>
  <si>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</si>
  <si>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</si>
  <si>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</si>
  <si>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</si>
  <si>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</si>
  <si>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</si>
  <si>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</si>
  <si>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DANIEL FELIPE BARRAGAN ROJAS</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</si>
  <si>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</si>
  <si>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</si>
  <si>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</si>
  <si>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</si>
  <si>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</si>
  <si>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</si>
  <si>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</si>
  <si>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</si>
  <si>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</si>
  <si>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</si>
  <si>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</si>
  <si>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</si>
  <si>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</si>
  <si>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</si>
  <si>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</si>
  <si>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ROCIO ALEJANDRA CASTELLANOS ARIAS</t>
  </si>
  <si>
    <t>LUIS ALEJANDRO FAJARDO RAMIREZ</t>
  </si>
  <si>
    <t>CAROLINA  VALBUENA TALERO</t>
  </si>
  <si>
    <t>MARCELA  VERANO ALARCON</t>
  </si>
  <si>
    <t>ANIBAL DAVID MARIN CASTAÑO</t>
  </si>
  <si>
    <t xml:space="preserve">KATERINE SALAZAR RAMIREZ </t>
  </si>
  <si>
    <t>DIANA CAROLINA MARTINEZ GONZALEZ</t>
  </si>
  <si>
    <t>JESSICA KATHERIN PACHECO PACHECO</t>
  </si>
  <si>
    <t>VALENTINA  VELEZ DIAZ</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</si>
  <si>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</si>
  <si>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</si>
  <si>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</si>
  <si>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</si>
  <si>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</si>
  <si>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</si>
  <si>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</si>
  <si>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</si>
  <si>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</si>
  <si>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</si>
  <si>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</si>
  <si>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</si>
  <si>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</si>
  <si>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</si>
  <si>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</si>
  <si>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</si>
  <si>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</si>
  <si>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</si>
  <si>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</si>
  <si>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</si>
  <si>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</si>
  <si>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</si>
  <si>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</si>
  <si>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</si>
  <si>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</si>
  <si>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</si>
  <si>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</si>
  <si>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</si>
  <si>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</si>
  <si>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</si>
  <si>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</si>
  <si>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</si>
  <si>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</si>
  <si>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</si>
  <si>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</si>
  <si>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</si>
  <si>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</si>
  <si>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</si>
  <si>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</si>
  <si>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</si>
  <si>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</si>
  <si>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</si>
  <si>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</si>
  <si>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</si>
  <si>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</si>
  <si>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</si>
  <si>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</si>
  <si>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</si>
  <si>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</si>
  <si>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</si>
  <si>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</si>
  <si>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</si>
  <si>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</si>
  <si>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</si>
  <si>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</si>
  <si>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</si>
  <si>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</si>
  <si>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</si>
  <si>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</si>
  <si>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</si>
  <si>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</si>
  <si>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</si>
  <si>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</si>
  <si>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</si>
  <si>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</si>
  <si>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</si>
  <si>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</si>
  <si>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</si>
  <si>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</si>
  <si>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</si>
  <si>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</si>
  <si>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</si>
  <si>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</si>
  <si>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</si>
  <si>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</si>
  <si>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</si>
  <si>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</si>
  <si>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</si>
  <si>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</si>
  <si>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</si>
  <si>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</si>
  <si>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</si>
  <si>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</si>
  <si>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</si>
  <si>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</si>
  <si>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</si>
  <si>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</si>
  <si>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</si>
  <si>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</si>
  <si>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</si>
  <si>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</si>
  <si>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</si>
  <si>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</si>
  <si>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</si>
  <si>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</si>
  <si>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</si>
  <si>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</si>
  <si>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</si>
  <si>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</si>
  <si>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</si>
  <si>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</si>
  <si>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</si>
  <si>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</si>
  <si>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</si>
  <si>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</si>
  <si>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</si>
  <si>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</si>
  <si>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</si>
  <si>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</si>
  <si>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</si>
  <si>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</si>
  <si>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</si>
  <si>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</si>
  <si>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</si>
  <si>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</si>
  <si>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</si>
  <si>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</si>
  <si>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</si>
  <si>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</si>
  <si>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</si>
  <si>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</si>
  <si>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</si>
  <si>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</si>
  <si>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</si>
  <si>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</si>
  <si>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</si>
  <si>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</si>
  <si>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</si>
  <si>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</si>
  <si>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</si>
  <si>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</si>
  <si>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</si>
  <si>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</si>
  <si>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</si>
  <si>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</si>
  <si>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</si>
  <si>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</si>
  <si>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</si>
  <si>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</si>
  <si>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</si>
  <si>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</si>
  <si>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</si>
  <si>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</si>
  <si>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</si>
  <si>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</si>
  <si>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</si>
  <si>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</si>
  <si>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</si>
  <si>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</si>
  <si>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</si>
  <si>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</si>
  <si>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</si>
  <si>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</si>
  <si>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</si>
  <si>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</si>
  <si>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</si>
  <si>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</si>
  <si>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</si>
  <si>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</si>
  <si>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</si>
  <si>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</si>
  <si>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</si>
  <si>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</si>
  <si>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</si>
  <si>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</si>
  <si>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</si>
  <si>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</si>
  <si>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</si>
  <si>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</si>
  <si>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</si>
  <si>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</si>
  <si>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</si>
  <si>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</si>
  <si>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</si>
  <si>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</si>
  <si>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</si>
  <si>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</si>
  <si>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</si>
  <si>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</si>
  <si>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</si>
  <si>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</si>
  <si>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</si>
  <si>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</si>
  <si>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</si>
  <si>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</si>
  <si>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</si>
  <si>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</si>
  <si>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</si>
  <si>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</si>
  <si>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</si>
  <si>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</si>
  <si>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</si>
  <si>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</si>
  <si>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</si>
  <si>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</si>
  <si>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</si>
  <si>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</si>
  <si>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</si>
  <si>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</si>
  <si>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</si>
  <si>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</si>
  <si>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</si>
  <si>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</si>
  <si>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</si>
  <si>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</si>
  <si>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</si>
  <si>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</si>
  <si>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</si>
  <si>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</si>
  <si>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</si>
  <si>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</si>
  <si>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</si>
  <si>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</si>
  <si>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</si>
  <si>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</si>
  <si>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</si>
  <si>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</si>
  <si>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</si>
  <si>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</si>
  <si>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</si>
  <si>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</si>
  <si>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</si>
  <si>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</si>
  <si>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</si>
  <si>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</si>
  <si>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</si>
  <si>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</si>
  <si>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</si>
  <si>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</si>
  <si>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</si>
  <si>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</si>
  <si>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</si>
  <si>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</si>
  <si>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</si>
  <si>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</si>
  <si>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</si>
  <si>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</si>
  <si>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</si>
  <si>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</si>
  <si>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</si>
  <si>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</si>
  <si>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</si>
  <si>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</si>
  <si>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</si>
  <si>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</si>
  <si>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</si>
  <si>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</si>
  <si>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</si>
  <si>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</si>
  <si>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</si>
  <si>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</si>
  <si>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</si>
  <si>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</si>
  <si>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</si>
  <si>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</si>
  <si>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</si>
  <si>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</si>
  <si>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</si>
  <si>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</si>
  <si>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</si>
  <si>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</si>
  <si>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</si>
  <si>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</si>
  <si>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</si>
  <si>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</si>
  <si>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</si>
  <si>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</si>
  <si>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</si>
  <si>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</si>
  <si>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</si>
  <si>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</si>
  <si>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</si>
  <si>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</si>
  <si>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</si>
  <si>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</si>
  <si>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</si>
  <si>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</si>
  <si>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</si>
  <si>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</si>
  <si>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</si>
  <si>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</si>
  <si>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</si>
  <si>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</si>
  <si>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</si>
  <si>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</si>
  <si>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</si>
  <si>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</si>
  <si>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</si>
  <si>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</si>
  <si>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</si>
  <si>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</si>
  <si>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</si>
  <si>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</si>
  <si>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</si>
  <si>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</si>
  <si>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</si>
  <si>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</si>
  <si>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</si>
  <si>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</si>
  <si>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</si>
  <si>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</si>
  <si>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</si>
  <si>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</si>
  <si>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</si>
  <si>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</si>
  <si>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</si>
  <si>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</si>
  <si>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</si>
  <si>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</si>
  <si>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</si>
  <si>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</si>
  <si>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</si>
  <si>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</si>
  <si>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</si>
  <si>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</si>
  <si>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</si>
  <si>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</si>
  <si>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</si>
  <si>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</si>
  <si>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</si>
  <si>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</si>
  <si>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</si>
  <si>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</si>
  <si>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</si>
  <si>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</si>
  <si>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</si>
  <si>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</si>
  <si>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</si>
  <si>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</si>
  <si>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</si>
  <si>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</si>
  <si>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</si>
  <si>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</si>
  <si>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</si>
  <si>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</si>
  <si>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</si>
  <si>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</si>
  <si>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</si>
  <si>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</si>
  <si>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</si>
  <si>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</si>
  <si>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</si>
  <si>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</si>
  <si>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</si>
  <si>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</si>
  <si>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</si>
  <si>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</si>
  <si>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</si>
  <si>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</si>
  <si>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</si>
  <si>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</si>
  <si>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</si>
  <si>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</si>
  <si>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</si>
  <si>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</si>
  <si>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</si>
  <si>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</si>
  <si>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</si>
  <si>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</si>
  <si>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</si>
  <si>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</si>
  <si>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</si>
  <si>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</si>
  <si>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</si>
  <si>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</si>
  <si>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</si>
  <si>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</si>
  <si>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</si>
  <si>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</si>
  <si>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</si>
  <si>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</si>
  <si>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</si>
  <si>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</si>
  <si>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</si>
  <si>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</si>
  <si>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</si>
  <si>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</si>
  <si>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</si>
  <si>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</si>
  <si>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</si>
  <si>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</si>
  <si>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</si>
  <si>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</si>
  <si>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</si>
  <si>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</si>
  <si>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</si>
  <si>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</si>
  <si>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</si>
  <si>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</si>
  <si>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</si>
  <si>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</si>
  <si>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</si>
  <si>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</si>
  <si>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</si>
  <si>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</si>
  <si>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</si>
  <si>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</si>
  <si>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</si>
  <si>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</si>
  <si>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</si>
  <si>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</si>
  <si>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</si>
  <si>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</si>
  <si>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</si>
  <si>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</si>
  <si>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</si>
  <si>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</si>
  <si>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</si>
  <si>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</si>
  <si>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</si>
  <si>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</si>
  <si>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</si>
  <si>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</si>
  <si>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</si>
  <si>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</si>
  <si>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</si>
  <si>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</si>
  <si>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</si>
  <si>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</si>
  <si>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</si>
  <si>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</si>
  <si>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</si>
  <si>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</si>
  <si>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</si>
  <si>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</si>
  <si>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</si>
  <si>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</si>
  <si>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</si>
  <si>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</si>
  <si>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</si>
  <si>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</si>
  <si>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</si>
  <si>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</si>
  <si>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</si>
  <si>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</si>
  <si>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</si>
  <si>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</si>
  <si>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</si>
  <si>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</si>
  <si>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</si>
  <si>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</si>
  <si>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</si>
  <si>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</si>
  <si>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</si>
  <si>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</si>
  <si>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</si>
  <si>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</si>
  <si>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</si>
  <si>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</si>
  <si>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</si>
  <si>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</si>
  <si>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</si>
  <si>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</si>
  <si>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</si>
  <si>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</si>
  <si>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</si>
  <si>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Informe Contractual a Marzo 31 de 2024</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</si>
  <si>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</si>
  <si>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</si>
  <si>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</si>
  <si>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</si>
  <si>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</si>
  <si>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</si>
  <si>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</si>
  <si>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</si>
  <si>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</si>
  <si>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</si>
  <si>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</si>
  <si>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</si>
  <si>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</si>
  <si>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</si>
  <si>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</si>
  <si>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</si>
  <si>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</si>
  <si>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</si>
  <si>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</si>
  <si>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</si>
  <si>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</si>
  <si>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</si>
  <si>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</si>
  <si>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</si>
  <si>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</si>
  <si>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</si>
  <si>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</si>
  <si>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</si>
  <si>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</si>
  <si>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</si>
  <si>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</si>
  <si>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</si>
  <si>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</si>
  <si>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</si>
  <si>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</si>
  <si>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</si>
  <si>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</si>
  <si>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</si>
  <si>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</si>
  <si>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</si>
  <si>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</si>
  <si>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</si>
  <si>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</si>
  <si>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</si>
  <si>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</si>
  <si>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</si>
  <si>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</si>
  <si>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</si>
  <si>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</si>
  <si>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</si>
  <si>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</si>
  <si>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</si>
  <si>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</si>
  <si>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</si>
  <si>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</si>
  <si>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</si>
  <si>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</si>
  <si>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</si>
  <si>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</si>
  <si>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</si>
  <si>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</si>
  <si>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</si>
  <si>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</si>
  <si>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</si>
  <si>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</si>
  <si>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</si>
  <si>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</si>
  <si>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</si>
  <si>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</si>
  <si>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</si>
  <si>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</si>
  <si>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</si>
  <si>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</si>
  <si>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</si>
  <si>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</si>
  <si>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</si>
  <si>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</si>
  <si>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</si>
  <si>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</si>
  <si>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</si>
  <si>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</si>
  <si>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</si>
  <si>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</si>
  <si>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</si>
  <si>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</si>
  <si>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</si>
  <si>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</si>
  <si>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</si>
  <si>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</si>
  <si>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</si>
  <si>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</si>
  <si>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</si>
  <si>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</si>
  <si>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</si>
  <si>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</si>
  <si>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</si>
  <si>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</si>
  <si>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</si>
  <si>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</si>
  <si>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</si>
  <si>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</si>
  <si>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</si>
  <si>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</si>
  <si>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</si>
  <si>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</si>
  <si>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</si>
  <si>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</si>
  <si>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</si>
  <si>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</si>
  <si>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</si>
  <si>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</si>
  <si>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</si>
  <si>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</si>
  <si>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</si>
  <si>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</si>
  <si>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</si>
  <si>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</si>
  <si>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</si>
  <si>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</si>
  <si>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</si>
  <si>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</si>
  <si>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</si>
  <si>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</si>
  <si>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</si>
  <si>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</si>
  <si>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</si>
  <si>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</si>
  <si>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</si>
  <si>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</si>
  <si>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</si>
  <si>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</si>
  <si>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</si>
  <si>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</si>
  <si>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</si>
  <si>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</si>
  <si>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</si>
  <si>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</si>
  <si>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</si>
  <si>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</si>
  <si>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</si>
  <si>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</si>
  <si>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</si>
  <si>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</si>
  <si>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</si>
  <si>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</si>
  <si>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</si>
  <si>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</si>
  <si>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</si>
  <si>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</si>
  <si>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</si>
  <si>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</si>
  <si>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</si>
  <si>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</si>
  <si>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</si>
  <si>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</si>
  <si>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</si>
  <si>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</si>
  <si>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</si>
  <si>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</si>
  <si>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</si>
  <si>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</si>
  <si>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</si>
  <si>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</si>
  <si>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</si>
  <si>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</si>
  <si>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</si>
  <si>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</si>
  <si>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</si>
  <si>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</si>
  <si>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</si>
  <si>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</si>
  <si>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</si>
  <si>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</si>
  <si>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</si>
  <si>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</si>
  <si>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</si>
  <si>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</si>
  <si>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</si>
  <si>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</si>
  <si>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</si>
  <si>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</si>
  <si>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</si>
  <si>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</si>
  <si>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</si>
  <si>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</si>
  <si>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</si>
  <si>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</si>
  <si>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</si>
  <si>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</si>
  <si>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</si>
  <si>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</si>
  <si>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</si>
  <si>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</si>
  <si>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</si>
  <si>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</si>
  <si>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</si>
  <si>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</si>
  <si>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</si>
  <si>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</si>
  <si>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</si>
  <si>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</si>
  <si>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</si>
  <si>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</si>
  <si>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</si>
  <si>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</si>
  <si>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</si>
  <si>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</si>
  <si>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</si>
  <si>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</si>
  <si>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</si>
  <si>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</si>
  <si>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</si>
  <si>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</si>
  <si>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</si>
  <si>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</si>
  <si>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</si>
  <si>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</si>
  <si>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</si>
  <si>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</si>
  <si>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CONSUELO  ARIZA MAHECHA</t>
  </si>
  <si>
    <t>YEFFER HERNANDO MEDINA PAEZ</t>
  </si>
  <si>
    <t>JIMMY ANDRES CASTELLANOS CARRILLO</t>
  </si>
  <si>
    <t>ELIZABETH  CARRILLO MEDINA</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</si>
  <si>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</si>
  <si>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</si>
  <si>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</si>
  <si>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</si>
  <si>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</si>
  <si>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</si>
  <si>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</si>
  <si>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</si>
  <si>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</si>
  <si>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</si>
  <si>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</si>
  <si>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</si>
  <si>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</si>
  <si>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</si>
  <si>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</si>
  <si>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</si>
  <si>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</si>
  <si>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</si>
  <si>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</si>
  <si>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</si>
  <si>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</si>
  <si>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</si>
  <si>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</si>
  <si>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PATRICIA MORENO TRUJILLO</t>
  </si>
  <si>
    <t>ANGELA MARCELA CAMACHO NOSSA</t>
  </si>
  <si>
    <t>JOSE FRANCK MACHADO MORENO</t>
  </si>
  <si>
    <t>PAULA ANDREA PANESSO SANCHEZ</t>
  </si>
  <si>
    <t>NOHEMY  BENAVIDES BARBOSA</t>
  </si>
  <si>
    <t>ANGELICA  QUIÑONES CARRILLO</t>
  </si>
  <si>
    <t>DIANA PATRICIA RODRIGUEZ OSORIO</t>
  </si>
  <si>
    <t>ERIKA ROCIO AVILA VELANDIA</t>
  </si>
  <si>
    <t>MARIBEL  HINOJOSA BONILLA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</si>
  <si>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</si>
  <si>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</si>
  <si>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</si>
  <si>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</si>
  <si>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</si>
  <si>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</si>
  <si>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</si>
  <si>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</si>
  <si>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</si>
  <si>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</si>
  <si>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</si>
  <si>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</si>
  <si>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</si>
  <si>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</si>
  <si>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</si>
  <si>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</si>
  <si>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</si>
  <si>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</si>
  <si>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</si>
  <si>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</si>
  <si>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</si>
  <si>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</si>
  <si>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</si>
  <si>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</si>
  <si>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</si>
  <si>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</si>
  <si>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ANDRES  CARDENAS VILLAMIL</t>
  </si>
  <si>
    <t>JOHNY  CUELLAR PELAEZ</t>
  </si>
  <si>
    <t>CAROLINA  OVALLE FONTANILLA</t>
  </si>
  <si>
    <t>YUDY CAROLINA MUÑOZ PRECIADO</t>
  </si>
  <si>
    <t>JOHAN SEBASTIAN CRUZ SUESCUN</t>
  </si>
  <si>
    <t>ALEJANDRA MARIA DEVIA ORJUELA</t>
  </si>
  <si>
    <t>DANIEL ANDRES PERALTA AGUILAR</t>
  </si>
  <si>
    <t>JEAN  ANGARITA VASQUEZ</t>
  </si>
  <si>
    <t>LAURA FERNANDA ZUÑIGA ROJAS</t>
  </si>
  <si>
    <t>MARIA INES MEJIA PEÑARANDA</t>
  </si>
  <si>
    <t>ERIKA PAOLA VELANDIA PARRA</t>
  </si>
  <si>
    <t>ANDRES FELIPE LEGUIZAMO SANCHEZ</t>
  </si>
  <si>
    <t>YEISON  DUARTE AGUILERA</t>
  </si>
  <si>
    <t>LEIDY CUSTODIA RODRIGUEZ PINEDA</t>
  </si>
  <si>
    <t>ELIANA  MOSCOSO VARGAS</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</si>
  <si>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</si>
  <si>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</si>
  <si>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</si>
  <si>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</si>
  <si>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</si>
  <si>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</si>
  <si>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</si>
  <si>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</si>
  <si>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</si>
  <si>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</si>
  <si>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</si>
  <si>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</si>
  <si>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</si>
  <si>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</si>
  <si>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</si>
  <si>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</si>
  <si>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</si>
  <si>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</si>
  <si>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</si>
  <si>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</si>
  <si>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</si>
  <si>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</si>
  <si>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</si>
  <si>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JULY ELIZABETH SALAMANCA ROCHA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</si>
  <si>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</si>
  <si>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</si>
  <si>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</si>
  <si>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</si>
  <si>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</si>
  <si>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</si>
  <si>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</si>
  <si>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</si>
  <si>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</si>
  <si>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</si>
  <si>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</si>
  <si>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</si>
  <si>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</si>
  <si>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</si>
  <si>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</si>
  <si>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NATALIA  URIBE ABISAMBRA</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</si>
  <si>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</si>
  <si>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</si>
  <si>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</si>
  <si>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</si>
  <si>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</si>
  <si>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</si>
  <si>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</si>
  <si>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</si>
  <si>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</si>
  <si>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</si>
  <si>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</si>
  <si>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</si>
  <si>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</si>
  <si>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</si>
  <si>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</si>
  <si>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</si>
  <si>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</si>
  <si>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</si>
  <si>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</si>
  <si>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</si>
  <si>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</si>
  <si>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ESTEBAN  ESCOBAR PEREZ</t>
  </si>
  <si>
    <t>CARLOS ALFREDO ORTIZ TORRES</t>
  </si>
  <si>
    <t>LOLITA  CAMARGO CORREA</t>
  </si>
  <si>
    <t>NATALIA  GUTIERREZ PEÑALOZA</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</si>
  <si>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</si>
  <si>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</si>
  <si>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</si>
  <si>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</si>
  <si>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</si>
  <si>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</si>
  <si>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</si>
  <si>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YAMILE  LARA LARA</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</si>
  <si>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</si>
  <si>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</si>
  <si>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</si>
  <si>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</si>
  <si>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</si>
  <si>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</si>
  <si>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</si>
  <si>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</si>
  <si>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GLADYS  LUNA GAONA</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</si>
  <si>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</si>
  <si>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</si>
  <si>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</si>
  <si>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</si>
  <si>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</si>
  <si>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</si>
  <si>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</si>
  <si>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</si>
  <si>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</si>
  <si>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</si>
  <si>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</si>
  <si>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</si>
  <si>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</si>
  <si>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</si>
  <si>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</si>
  <si>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</si>
  <si>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</si>
  <si>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</si>
  <si>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</si>
  <si>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</si>
  <si>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JACQUELINE  CACHAYA SANCHEZ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</si>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</sst>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quot;$&quot;\ #,##0"/>
    <numFmt numFmtId="165" formatCode="_-* #,##0_-;\-* #,##0_-;_-* &quot;-&quot;??_-;_-@_-"/>
    <numFmt numFmtId="166" formatCode="[$$-240A]\ #,##0.00"/>
  </numFmts>
  <fonts count="18" x14ac:knownFonts="1">
    <font>
      <sz val="10"/>
      <name val="Arial"/>
    </font>
    <font>
      <sz val="11"/>
      <color theme="1"/>
      <name val="Calibri"/>
      <family val="2"/>
      <scheme val="minor"/>
    </font>
    <font>
      <sz val="10"/>
      <name val="Arial"/>
      <family val="2"/>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color theme="10"/>
      <name val="Calibri Light"/>
      <family val="2"/>
      <scheme val="major"/>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2"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64">
    <xf numFmtId="0" fontId="0" fillId="0" borderId="0" xfId="0"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right" vertical="center" wrapText="1"/>
    </xf>
    <xf numFmtId="0" fontId="5" fillId="0" borderId="0" xfId="0" applyFont="1" applyAlignment="1">
      <alignment vertical="center"/>
    </xf>
    <xf numFmtId="164" fontId="4" fillId="0" borderId="0" xfId="0" applyNumberFormat="1" applyFont="1" applyAlignment="1">
      <alignment horizontal="center" vertical="center"/>
    </xf>
    <xf numFmtId="165" fontId="4" fillId="0" borderId="0" xfId="1" applyNumberFormat="1" applyFont="1" applyFill="1" applyBorder="1" applyAlignment="1" applyProtection="1">
      <alignment horizontal="right" vertical="center"/>
    </xf>
    <xf numFmtId="165" fontId="4" fillId="0" borderId="0" xfId="1" applyNumberFormat="1" applyFont="1" applyFill="1" applyBorder="1" applyAlignment="1" applyProtection="1">
      <alignment vertical="center"/>
    </xf>
    <xf numFmtId="0" fontId="6" fillId="0" borderId="0" xfId="0" applyFont="1" applyAlignment="1">
      <alignment horizontal="center" vertical="center" wrapText="1"/>
    </xf>
    <xf numFmtId="0" fontId="4" fillId="0" borderId="0" xfId="0" applyFont="1" applyAlignment="1">
      <alignment vertical="top"/>
    </xf>
    <xf numFmtId="42" fontId="4" fillId="0" borderId="0" xfId="2"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top"/>
    </xf>
    <xf numFmtId="14" fontId="4" fillId="0" borderId="0" xfId="0" applyNumberFormat="1"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14" fontId="12" fillId="0" borderId="0" xfId="0" applyNumberFormat="1" applyFont="1" applyAlignment="1">
      <alignment horizontal="center" vertical="center"/>
    </xf>
    <xf numFmtId="0" fontId="13" fillId="0" borderId="0" xfId="0" applyFont="1" applyAlignment="1">
      <alignment horizontal="left" vertical="top"/>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164" fontId="5" fillId="0" borderId="1" xfId="0" applyNumberFormat="1" applyFont="1" applyBorder="1" applyAlignment="1">
      <alignment vertical="center"/>
    </xf>
    <xf numFmtId="0" fontId="5" fillId="0" borderId="1" xfId="0" applyFont="1" applyBorder="1" applyAlignment="1">
      <alignment horizontal="right" vertical="center"/>
    </xf>
    <xf numFmtId="164" fontId="6" fillId="0" borderId="0" xfId="0" applyNumberFormat="1" applyFont="1" applyAlignment="1">
      <alignment horizontal="right" vertical="center" wrapText="1"/>
    </xf>
    <xf numFmtId="164" fontId="12" fillId="0" borderId="0" xfId="0" applyNumberFormat="1" applyFont="1" applyAlignment="1">
      <alignment horizontal="right" vertical="center" wrapText="1"/>
    </xf>
    <xf numFmtId="0" fontId="14" fillId="0" borderId="0" xfId="0" applyFont="1" applyAlignment="1">
      <alignment vertical="center"/>
    </xf>
    <xf numFmtId="164" fontId="15" fillId="0" borderId="0" xfId="0" applyNumberFormat="1" applyFont="1" applyAlignment="1">
      <alignment horizontal="right" vertical="center" wrapText="1"/>
    </xf>
    <xf numFmtId="14" fontId="8" fillId="0" borderId="0" xfId="0" applyNumberFormat="1" applyFont="1" applyAlignment="1">
      <alignment vertical="center"/>
    </xf>
    <xf numFmtId="9" fontId="8" fillId="0" borderId="0" xfId="7" applyFont="1" applyFill="1" applyAlignment="1">
      <alignment vertical="center"/>
    </xf>
    <xf numFmtId="43" fontId="8" fillId="0" borderId="0" xfId="1" applyFont="1" applyFill="1" applyAlignment="1">
      <alignment vertical="center"/>
    </xf>
    <xf numFmtId="1" fontId="8" fillId="0" borderId="3" xfId="0" applyNumberFormat="1" applyFont="1" applyBorder="1" applyAlignment="1">
      <alignment horizontal="center" vertical="center"/>
    </xf>
    <xf numFmtId="0" fontId="16" fillId="0" borderId="3" xfId="0" applyFont="1" applyBorder="1" applyAlignment="1">
      <alignment horizontal="left" vertical="center"/>
    </xf>
    <xf numFmtId="0" fontId="16" fillId="0" borderId="3" xfId="3" applyFont="1" applyBorder="1" applyAlignment="1">
      <alignment horizontal="left" vertical="center"/>
    </xf>
    <xf numFmtId="165" fontId="8" fillId="0" borderId="0" xfId="1" applyNumberFormat="1" applyFont="1" applyFill="1" applyAlignment="1">
      <alignment vertical="center"/>
    </xf>
    <xf numFmtId="9" fontId="4" fillId="0" borderId="0" xfId="7" applyFont="1" applyAlignment="1">
      <alignment horizontal="center" vertical="center"/>
    </xf>
    <xf numFmtId="9" fontId="12" fillId="0" borderId="0" xfId="7" applyFont="1" applyAlignment="1">
      <alignment horizontal="center" vertical="center"/>
    </xf>
    <xf numFmtId="9" fontId="4" fillId="0" borderId="1" xfId="7" applyFont="1" applyBorder="1" applyAlignment="1">
      <alignment vertical="top"/>
    </xf>
    <xf numFmtId="9" fontId="4" fillId="0" borderId="0" xfId="7" applyFont="1" applyAlignment="1">
      <alignment vertical="top"/>
    </xf>
    <xf numFmtId="49" fontId="7"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9" fontId="7" fillId="2" borderId="2" xfId="7" applyFont="1" applyFill="1" applyBorder="1" applyAlignment="1">
      <alignment horizontal="center" vertical="center" wrapText="1"/>
    </xf>
    <xf numFmtId="14" fontId="16"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1" fontId="16" fillId="0" borderId="3" xfId="0" applyNumberFormat="1" applyFont="1" applyBorder="1" applyAlignment="1">
      <alignment horizontal="left" vertical="center"/>
    </xf>
    <xf numFmtId="164" fontId="16" fillId="0" borderId="3" xfId="0" applyNumberFormat="1" applyFont="1" applyBorder="1" applyAlignment="1">
      <alignment horizontal="right" vertical="center"/>
    </xf>
    <xf numFmtId="0" fontId="9" fillId="0" borderId="3" xfId="5" applyFill="1" applyBorder="1" applyAlignment="1" applyProtection="1">
      <alignment horizontal="left" vertical="center"/>
    </xf>
    <xf numFmtId="0" fontId="17" fillId="0" borderId="3" xfId="5" applyFont="1" applyFill="1" applyBorder="1" applyAlignment="1" applyProtection="1">
      <alignment horizontal="left" vertical="center"/>
    </xf>
    <xf numFmtId="0" fontId="10" fillId="0" borderId="3" xfId="6" applyFill="1" applyBorder="1" applyAlignment="1" applyProtection="1">
      <alignment horizontal="left" vertical="center"/>
    </xf>
    <xf numFmtId="20" fontId="9" fillId="0" borderId="3" xfId="5" applyNumberFormat="1" applyBorder="1" applyAlignment="1">
      <alignment horizontal="left" vertical="center"/>
    </xf>
    <xf numFmtId="20" fontId="10" fillId="0" borderId="3" xfId="6" applyNumberFormat="1" applyBorder="1" applyAlignment="1">
      <alignment horizontal="left" vertical="center"/>
    </xf>
    <xf numFmtId="0" fontId="10" fillId="0" borderId="3" xfId="6" applyBorder="1" applyAlignment="1"/>
    <xf numFmtId="0" fontId="17" fillId="0" borderId="3" xfId="5" applyFont="1" applyBorder="1" applyAlignment="1">
      <alignment horizontal="left" vertical="center"/>
    </xf>
    <xf numFmtId="166" fontId="8" fillId="0" borderId="3" xfId="0" applyNumberFormat="1" applyFont="1" applyBorder="1" applyAlignment="1">
      <alignment horizontal="center" vertical="center"/>
    </xf>
    <xf numFmtId="0" fontId="14" fillId="0" borderId="0" xfId="0" applyFont="1" applyAlignment="1">
      <alignment horizontal="left" vertical="center"/>
    </xf>
    <xf numFmtId="164" fontId="8" fillId="0" borderId="3" xfId="0" applyNumberFormat="1" applyFont="1" applyBorder="1" applyAlignment="1">
      <alignment horizontal="right" vertical="center"/>
    </xf>
    <xf numFmtId="164" fontId="16" fillId="0" borderId="3" xfId="5" applyNumberFormat="1" applyFont="1" applyFill="1" applyBorder="1" applyAlignment="1" applyProtection="1">
      <alignment horizontal="right" vertical="center"/>
    </xf>
    <xf numFmtId="20" fontId="16" fillId="0" borderId="3" xfId="0" applyNumberFormat="1" applyFont="1" applyBorder="1" applyAlignment="1">
      <alignment horizontal="left" vertical="center"/>
    </xf>
    <xf numFmtId="49" fontId="7" fillId="2" borderId="1" xfId="3" applyNumberFormat="1" applyFont="1" applyFill="1" applyBorder="1" applyAlignment="1">
      <alignment horizontal="center" vertical="center"/>
    </xf>
    <xf numFmtId="0" fontId="0" fillId="0" borderId="3" xfId="0" applyBorder="1" applyAlignment="1"/>
    <xf numFmtId="0" fontId="0" fillId="0" borderId="0" xfId="0" applyAlignment="1"/>
  </cellXfs>
  <cellStyles count="8">
    <cellStyle name="Hipervínculo" xfId="5" builtinId="8"/>
    <cellStyle name="Hyperlink" xfId="6" xr:uid="{00000000-0005-0000-0000-000001000000}"/>
    <cellStyle name="Millares" xfId="1" builtinId="3"/>
    <cellStyle name="Moneda [0]" xfId="2" builtinId="7"/>
    <cellStyle name="Normal" xfId="0" builtinId="0"/>
    <cellStyle name="Normal 2 2 2" xfId="3" xr:uid="{00000000-0005-0000-0000-000007000000}"/>
    <cellStyle name="Normal 3" xfId="4" xr:uid="{00000000-0005-0000-0000-000008000000}"/>
    <cellStyle name="Porcentaje" xfId="7" builtinId="5"/>
  </cellStyles>
  <dxfs count="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138" Type="http://schemas.openxmlformats.org/officeDocument/2006/relationships/hyperlink" Target="https://community.secop.gov.co/Public/Tendering/OpportunityDetail/Index?noticeUID=CO1.NTC.5695533&amp;isFromPublicArea=True&amp;isModal=true&amp;asPopupView=true" TargetMode="External"/><Relationship Id="rId159" Type="http://schemas.openxmlformats.org/officeDocument/2006/relationships/hyperlink" Target="https://community.secop.gov.co/Public/Tendering/OpportunityDetail/Index?noticeUID=CO1.NTC.5714743&amp;isFromPublicArea=True&amp;isModal=False" TargetMode="External"/><Relationship Id="rId170" Type="http://schemas.openxmlformats.org/officeDocument/2006/relationships/hyperlink" Target="https://community.secop.gov.co/Public/Tendering/OpportunityDetail/Index?noticeUID=CO1.NTC.5746519&amp;isFromPublicArea=True&amp;isModal=False" TargetMode="External"/><Relationship Id="rId191" Type="http://schemas.openxmlformats.org/officeDocument/2006/relationships/hyperlink" Target="https://community.secop.gov.co/Public/Tendering/ContractNoticePhases/View?PPI=CO1.PPI.30158146&amp;isFromPublicArea=True&amp;isModal=False" TargetMode="External"/><Relationship Id="rId205" Type="http://schemas.openxmlformats.org/officeDocument/2006/relationships/hyperlink" Target="https://community.secop.gov.co/Public/Tendering/OpportunityDetail/Index?noticeUID=CO1.NTC.5834932&amp;isFromPublicArea=True&amp;isModal=False" TargetMode="External"/><Relationship Id="rId226" Type="http://schemas.openxmlformats.org/officeDocument/2006/relationships/hyperlink" Target="https://community.secop.gov.co/Public/Tendering/OpportunityDetail/Index?noticeUID=CO1.NTC.5822906&amp;isFromPublicArea=True&amp;isModal=False" TargetMode="External"/><Relationship Id="rId247" Type="http://schemas.openxmlformats.org/officeDocument/2006/relationships/hyperlink" Target="https://community.secop.gov.co/Public/Tendering/OpportunityDetail/Index?noticeUID=CO1.NTC.5862038&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128" Type="http://schemas.openxmlformats.org/officeDocument/2006/relationships/hyperlink" Target="https://community.secop.gov.co/Public/Tendering/OpportunityDetail/Index?noticeUID=CO1.NTC.5687858&amp;isFromPublicArea=True&amp;isModal=true&amp;asPopupView=true" TargetMode="External"/><Relationship Id="rId149" Type="http://schemas.openxmlformats.org/officeDocument/2006/relationships/hyperlink" Target="https://community.secop.gov.co/Public/Tendering/OpportunityDetail/Index?noticeUID=CO1.NTC.5703415&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4726&amp;isFromPublicArea=True&amp;isModal=False" TargetMode="External"/><Relationship Id="rId181" Type="http://schemas.openxmlformats.org/officeDocument/2006/relationships/hyperlink" Target="https://colombiacompra.coupahost.com/order_headers/125239" TargetMode="External"/><Relationship Id="rId216" Type="http://schemas.openxmlformats.org/officeDocument/2006/relationships/hyperlink" Target="https://community.secop.gov.co/Public/Tendering/OpportunityDetail/Index?noticeUID=CO1.NTC.5816299&amp;isFromPublicArea=True&amp;isModal=False" TargetMode="External"/><Relationship Id="rId237" Type="http://schemas.openxmlformats.org/officeDocument/2006/relationships/hyperlink" Target="https://community.secop.gov.co/Public/Tendering/OpportunityDetail/Index?noticeUID=CO1.NTC.5832353&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139" Type="http://schemas.openxmlformats.org/officeDocument/2006/relationships/hyperlink" Target="https://community.secop.gov.co/Public/Tendering/OpportunityDetail/Index?noticeUID=CO1.NTC.5693705&amp;isFromPublicArea=True&amp;isModal=true&amp;asPopupView=tru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707454&amp;isFromPublicArea=True&amp;isModal=False" TargetMode="External"/><Relationship Id="rId171" Type="http://schemas.openxmlformats.org/officeDocument/2006/relationships/hyperlink" Target="https://community.secop.gov.co/Public/Tendering/OpportunityDetail/Index?noticeUID=CO1.NTC.5746899&amp;isFromPublicArea=True&amp;isModal=False" TargetMode="External"/><Relationship Id="rId192" Type="http://schemas.openxmlformats.org/officeDocument/2006/relationships/hyperlink" Target="https://community.secop.gov.co/Public/Tendering/OpportunityDetail/Index?noticeUID=CO1.NTC.5779429&amp;isFromPublicArea=True&amp;isModal=False" TargetMode="External"/><Relationship Id="rId206" Type="http://schemas.openxmlformats.org/officeDocument/2006/relationships/hyperlink" Target="https://community.secop.gov.co/Public/Tendering/OpportunityDetail/Index?noticeUID=CO1.NTC.5826306&amp;isFromPublicArea=True&amp;isModal=False" TargetMode="External"/><Relationship Id="rId227" Type="http://schemas.openxmlformats.org/officeDocument/2006/relationships/hyperlink" Target="https://community.secop.gov.co/Public/Tendering/ContractNoticePhases/View?PPI=CO1.PPI.30121267&amp;isFromPublicArea=True&amp;isModal=False" TargetMode="External"/><Relationship Id="rId248" Type="http://schemas.openxmlformats.org/officeDocument/2006/relationships/hyperlink" Target="https://community.secop.gov.co/Public/Tendering/OpportunityDetail/Index?noticeUID=CO1.NTC.5855280&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129" Type="http://schemas.openxmlformats.org/officeDocument/2006/relationships/hyperlink" Target="https://community.secop.gov.co/Public/Tendering/OpportunityDetail/Index?noticeUID=CO1.NTC.5686811&amp;isFromPublicArea=True&amp;isModal=true&amp;asPopupView=tru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40" Type="http://schemas.openxmlformats.org/officeDocument/2006/relationships/hyperlink" Target="https://community.secop.gov.co/Public/Tendering/OpportunityDetail/Index?noticeUID=CO1.NTC.5693568&amp;isFromPublicArea=True&amp;isModal=true&amp;asPopupView=true" TargetMode="External"/><Relationship Id="rId161" Type="http://schemas.openxmlformats.org/officeDocument/2006/relationships/hyperlink" Target="https://community.secop.gov.co/Public/Tendering/OpportunityDetail/Index?noticeUID=CO1.NTC.5715453&amp;isFromPublicArea=True&amp;isModal=False" TargetMode="External"/><Relationship Id="rId182" Type="http://schemas.openxmlformats.org/officeDocument/2006/relationships/hyperlink" Target="https://colombiacompra.coupahost.com/order_headers/125239" TargetMode="External"/><Relationship Id="rId217" Type="http://schemas.openxmlformats.org/officeDocument/2006/relationships/hyperlink" Target="https://community.secop.gov.co/Public/Tendering/OpportunityDetail/Index?noticeUID=CO1.NTC.5833980&amp;isFromPublicArea=True&amp;isModal=False" TargetMode="Externa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31951&amp;isFromPublicArea=True&amp;isModal=Fal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30" Type="http://schemas.openxmlformats.org/officeDocument/2006/relationships/hyperlink" Target="https://community.secop.gov.co/Public/Tendering/OpportunityDetail/Index?noticeUID=CO1.NTC.5690612&amp;isFromPublicArea=True&amp;isModal=true&amp;asPopupView=true" TargetMode="External"/><Relationship Id="rId151" Type="http://schemas.openxmlformats.org/officeDocument/2006/relationships/hyperlink" Target="https://community.secop.gov.co/Public/Tendering/OpportunityDetail/Index?noticeUID=CO1.NTC.5727278&amp;isFromPublicArea=True&amp;isModal=False" TargetMode="External"/><Relationship Id="rId172" Type="http://schemas.openxmlformats.org/officeDocument/2006/relationships/hyperlink" Target="https://community.secop.gov.co/Public/Tendering/OpportunityDetail/Index?noticeUID=CO1.NTC.5746966&amp;isFromPublicArea=True&amp;isModal=False" TargetMode="External"/><Relationship Id="rId193" Type="http://schemas.openxmlformats.org/officeDocument/2006/relationships/hyperlink" Target="https://community.secop.gov.co/Public/Tendering/OpportunityDetail/Index?noticeUID=CO1.NTC.5773579&amp;isFromPublicArea=True&amp;isModal=False" TargetMode="External"/><Relationship Id="rId207" Type="http://schemas.openxmlformats.org/officeDocument/2006/relationships/hyperlink" Target="https://community.secop.gov.co/Public/Tendering/OpportunityDetail/Index?noticeUID=CO1.NTC.5789487&amp;isFromPublicArea=True&amp;isModal=False" TargetMode="External"/><Relationship Id="rId228" Type="http://schemas.openxmlformats.org/officeDocument/2006/relationships/hyperlink" Target="https://community.secop.gov.co/Public/Tendering/OpportunityDetail/Index?noticeUID=CO1.NTC.5823848&amp;isFromPublicArea=True&amp;isModal=False" TargetMode="External"/><Relationship Id="rId249" Type="http://schemas.openxmlformats.org/officeDocument/2006/relationships/hyperlink" Target="https://community.secop.gov.co/Public/Tendering/OpportunityDetail/Index?noticeUID=CO1.NTC.5855727&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20" Type="http://schemas.openxmlformats.org/officeDocument/2006/relationships/hyperlink" Target="https://colombiacompra.coupahost.com/order_headers/124232" TargetMode="External"/><Relationship Id="rId141" Type="http://schemas.openxmlformats.org/officeDocument/2006/relationships/hyperlink" Target="https://community.secop.gov.co/Public/Tendering/OpportunityDetail/Index?noticeUID=CO1.NTC.5693446&amp;isFromPublicArea=True&amp;isModal=true&amp;asPopupView=true" TargetMode="External"/><Relationship Id="rId7" Type="http://schemas.openxmlformats.org/officeDocument/2006/relationships/hyperlink" Target="https://community.secop.gov.co/Public/Tendering/OpportunityDetail/Index?noticeUID=CO1.NTC.5628272&amp;isFromPublicArea=True&amp;isModal=False" TargetMode="External"/><Relationship Id="rId162" Type="http://schemas.openxmlformats.org/officeDocument/2006/relationships/hyperlink" Target="https://community.secop.gov.co/Public/Tendering/OpportunityDetail/Index?noticeUID=CO1.NTC.5716808&amp;isFromPublicArea=True&amp;isModal=False" TargetMode="External"/><Relationship Id="rId183" Type="http://schemas.openxmlformats.org/officeDocument/2006/relationships/hyperlink" Target="https://colombiacompra.coupahost.com/order_headers/125238" TargetMode="External"/><Relationship Id="rId218" Type="http://schemas.openxmlformats.org/officeDocument/2006/relationships/hyperlink" Target="https://community.secop.gov.co/Public/Tendering/OpportunityDetail/Index?noticeUID=CO1.NTC.5821930&amp;isFromPublicArea=True&amp;isModal=False" TargetMode="External"/><Relationship Id="rId239" Type="http://schemas.openxmlformats.org/officeDocument/2006/relationships/hyperlink" Target="https://community.secop.gov.co/Public/Tendering/OpportunityDetail/Index?noticeUID=CO1.NTC.5831907&amp;isFromPublicArea=True&amp;isModal=False" TargetMode="External"/><Relationship Id="rId250" Type="http://schemas.openxmlformats.org/officeDocument/2006/relationships/hyperlink" Target="https://community.secop.gov.co/Public/Tendering/OpportunityDetail/Index?noticeUID=CO1.NTC.5856955&amp;isFromPublicArea=True&amp;isModal=Fals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131" Type="http://schemas.openxmlformats.org/officeDocument/2006/relationships/hyperlink" Target="https://community.secop.gov.co/Public/Tendering/OpportunityDetail/Index?noticeUID=CO1.NTC.5694550&amp;isFromPublicArea=True&amp;isModal=true&amp;asPopupView=true" TargetMode="External"/><Relationship Id="rId152" Type="http://schemas.openxmlformats.org/officeDocument/2006/relationships/hyperlink" Target="https://community.secop.gov.co/Public/Tendering/OpportunityDetail/Index?noticeUID=CO1.NTC.5702218&amp;isFromPublicArea=True&amp;isModal=False" TargetMode="External"/><Relationship Id="rId173" Type="http://schemas.openxmlformats.org/officeDocument/2006/relationships/hyperlink" Target="https://community.secop.gov.co/Public/Tendering/OpportunityDetail/Index?noticeUID=CO1.NTC.5747963&amp;isFromPublicArea=True&amp;isModal=False" TargetMode="External"/><Relationship Id="rId194" Type="http://schemas.openxmlformats.org/officeDocument/2006/relationships/hyperlink" Target="https://community.secop.gov.co/Public/Tendering/OpportunityDetail/Index?noticeUID=CO1.NTC.5774506&amp;isFromPublicArea=True&amp;isModal=False" TargetMode="External"/><Relationship Id="rId208" Type="http://schemas.openxmlformats.org/officeDocument/2006/relationships/hyperlink" Target="https://community.secop.gov.co/Public/Tendering/OpportunityDetail/Index?noticeUID=CO1.NTC.5795025&amp;isFromPublicArea=True&amp;isModal=False" TargetMode="External"/><Relationship Id="rId229" Type="http://schemas.openxmlformats.org/officeDocument/2006/relationships/hyperlink" Target="https://community.secop.gov.co/Public/Tendering/OpportunityDetail/Index?noticeUID=CO1.NTC.5823946&amp;isFromPublicArea=True&amp;isModal=False" TargetMode="External"/><Relationship Id="rId240" Type="http://schemas.openxmlformats.org/officeDocument/2006/relationships/hyperlink" Target="https://community.secop.gov.co/Public/Tendering/OpportunityDetail/Index?noticeUID=CO1.NTC.5831926&amp;isFromPublicArea=True&amp;isModal=Fals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35" Type="http://schemas.openxmlformats.org/officeDocument/2006/relationships/hyperlink" Target="https://community.secop.gov.co/Public/Tendering/OpportunityDetail/Index?noticeUID=CO1.NTC.5637436&amp;isFromPublicArea=True&amp;isModal=Fals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21" Type="http://schemas.openxmlformats.org/officeDocument/2006/relationships/hyperlink" Target="https://community.secop.gov.co/Public/Tendering/OpportunityDetail/Index?noticeUID=CO1.NTC.5678008&amp;isFromPublicArea=True&amp;isModal=true&amp;asPopupView=true" TargetMode="External"/><Relationship Id="rId142" Type="http://schemas.openxmlformats.org/officeDocument/2006/relationships/hyperlink" Target="https://community.secop.gov.co/Public/Tendering/OpportunityDetail/Index?noticeUID=CO1.NTC.5694360&amp;isFromPublicArea=True&amp;isModal=true&amp;asPopupView=true" TargetMode="External"/><Relationship Id="rId163" Type="http://schemas.openxmlformats.org/officeDocument/2006/relationships/hyperlink" Target="https://community.secop.gov.co/Public/Tendering/OpportunityDetail/Index?noticeUID=CO1.NTC.5718696&amp;isFromPublicArea=True&amp;isModal=False" TargetMode="External"/><Relationship Id="rId184" Type="http://schemas.openxmlformats.org/officeDocument/2006/relationships/hyperlink" Target="https://community.secop.gov.co/Public/Tendering/OpportunityDetail/Index?noticeUID=CO1.NTC.5759941&amp;isFromPublicArea=True&amp;isModal=False" TargetMode="External"/><Relationship Id="rId219" Type="http://schemas.openxmlformats.org/officeDocument/2006/relationships/hyperlink" Target="https://community.secop.gov.co/Public/Tendering/OpportunityDetail/Index?noticeUID=CO1.NTC.5820136&amp;isFromPublicArea=True&amp;isModal=False" TargetMode="External"/><Relationship Id="rId230" Type="http://schemas.openxmlformats.org/officeDocument/2006/relationships/hyperlink" Target="https://community.secop.gov.co/Public/Tendering/OpportunityDetail/Index?noticeUID=CO1.NTC.5828688&amp;isFromPublicArea=True&amp;isModal=False" TargetMode="External"/><Relationship Id="rId251" Type="http://schemas.openxmlformats.org/officeDocument/2006/relationships/hyperlink" Target="https://community.secop.gov.co/Public/Tendering/OpportunityDetail/Index?noticeUID=CO1.NTC.5856970&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32" Type="http://schemas.openxmlformats.org/officeDocument/2006/relationships/hyperlink" Target="https://community.secop.gov.co/Public/Tendering/OpportunityDetail/Index?noticeUID=CO1.NTC.5690378&amp;isFromPublicArea=True&amp;isModal=true&amp;asPopupView=true" TargetMode="External"/><Relationship Id="rId153" Type="http://schemas.openxmlformats.org/officeDocument/2006/relationships/hyperlink" Target="https://community.secop.gov.co/Public/Tendering/OpportunityDetail/Index?noticeUID=CO1.NTC.5705461&amp;isFromPublicArea=True&amp;isModal=False" TargetMode="External"/><Relationship Id="rId174" Type="http://schemas.openxmlformats.org/officeDocument/2006/relationships/hyperlink" Target="https://community.secop.gov.co/Public/Tendering/OpportunityDetail/Index?noticeUID=CO1.NTC.5748374&amp;isFromPublicArea=True&amp;isModal=False" TargetMode="External"/><Relationship Id="rId195" Type="http://schemas.openxmlformats.org/officeDocument/2006/relationships/hyperlink" Target="https://community.secop.gov.co/Public/Tendering/ContractNoticePhases/View?PPI=CO1.PPI.30082628&amp;isFromPublicArea=True&amp;isModal=False" TargetMode="External"/><Relationship Id="rId209" Type="http://schemas.openxmlformats.org/officeDocument/2006/relationships/hyperlink" Target="https://community.secop.gov.co/Public/Tendering/OpportunityDetail/Index?noticeUID=CO1.NTC.5792354&amp;isFromPublicArea=True&amp;isModal=False" TargetMode="External"/><Relationship Id="rId220" Type="http://schemas.openxmlformats.org/officeDocument/2006/relationships/hyperlink" Target="https://community.secop.gov.co/Public/Tendering/OpportunityDetail/Index?noticeUID=CO1.NTC.5820346&amp;isFromPublicArea=True&amp;isModal=False" TargetMode="External"/><Relationship Id="rId241" Type="http://schemas.openxmlformats.org/officeDocument/2006/relationships/hyperlink" Target="https://community.secop.gov.co/Public/Tendering/OpportunityDetail/Index?noticeUID=CO1.NTC.5832132&amp;isFromPublicArea=True&amp;isModal=False"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22" Type="http://schemas.openxmlformats.org/officeDocument/2006/relationships/hyperlink" Target="https://community.secop.gov.co/Public/Tendering/OpportunityDetail/Index?noticeUID=CO1.NTC.5678631&amp;isFromPublicArea=True&amp;isModal=true&amp;asPopupView=true" TargetMode="External"/><Relationship Id="rId143" Type="http://schemas.openxmlformats.org/officeDocument/2006/relationships/hyperlink" Target="https://community.secop.gov.co/Public/Tendering/OpportunityDetail/Index?noticeUID=CO1.NTC.5695107&amp;isFromPublicArea=True&amp;isModal=true&amp;asPopupView=true" TargetMode="External"/><Relationship Id="rId164" Type="http://schemas.openxmlformats.org/officeDocument/2006/relationships/hyperlink" Target="https://community.secop.gov.co/Public/Tendering/OpportunityDetail/Index?noticeUID=CO1.NTC.5719308&amp;isFromPublicArea=True&amp;isModal=False" TargetMode="External"/><Relationship Id="rId185" Type="http://schemas.openxmlformats.org/officeDocument/2006/relationships/hyperlink" Target="https://community.secop.gov.co/Public/Tendering/OpportunityDetail/Index?noticeUID=CO1.NTC.5759519&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796579&amp;isFromPublicArea=True&amp;isModal=False" TargetMode="External"/><Relationship Id="rId26" Type="http://schemas.openxmlformats.org/officeDocument/2006/relationships/hyperlink" Target="https://community.secop.gov.co/Public/Tendering/OpportunityDetail/Index?noticeUID=CO1.NTC.5631969&amp;isFromPublicArea=True&amp;isModal=true&amp;asPopupView=true" TargetMode="External"/><Relationship Id="rId231" Type="http://schemas.openxmlformats.org/officeDocument/2006/relationships/hyperlink" Target="https://community.secop.gov.co/Public/Tendering/OpportunityDetail/Index?noticeUID=CO1.NTC.5829964&amp;isFromPublicArea=True&amp;isModal=False" TargetMode="External"/><Relationship Id="rId252" Type="http://schemas.openxmlformats.org/officeDocument/2006/relationships/hyperlink" Target="https://community.secop.gov.co/Public/Tendering/OpportunityDetail/Index?noticeUID=CO1.NTC.5836011&amp;isFromPublicArea=True&amp;isModal=Fals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133" Type="http://schemas.openxmlformats.org/officeDocument/2006/relationships/hyperlink" Target="https://community.secop.gov.co/Public/Tendering/OpportunityDetail/Index?noticeUID=CO1.NTC.5690090&amp;isFromPublicArea=True&amp;isModal=true&amp;asPopupView=true" TargetMode="External"/><Relationship Id="rId154" Type="http://schemas.openxmlformats.org/officeDocument/2006/relationships/hyperlink" Target="https://community.secop.gov.co/Public/Tendering/OpportunityDetail/Index?noticeUID=CO1.NTC.5701894&amp;isFromPublicArea=True&amp;isModal=False" TargetMode="External"/><Relationship Id="rId175" Type="http://schemas.openxmlformats.org/officeDocument/2006/relationships/hyperlink" Target="https://community.secop.gov.co/Public/Tendering/OpportunityDetail/Index?noticeUID=CO1.NTC.5746308&amp;isFromPublicArea=True&amp;isModal=False" TargetMode="External"/><Relationship Id="rId196" Type="http://schemas.openxmlformats.org/officeDocument/2006/relationships/hyperlink" Target="https://community.secop.gov.co/Public/Tendering/OpportunityDetail/Index?noticeUID=CO1.NTC.5788955&amp;isFromPublicArea=True&amp;isModal=False" TargetMode="External"/><Relationship Id="rId200" Type="http://schemas.openxmlformats.org/officeDocument/2006/relationships/hyperlink" Target="https://community.secop.gov.co/Public/Tendering/OpportunityDetail/Index?noticeUID=CO1.NTC.5788790&amp;isFromPublicArea=True&amp;isModal=False"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221" Type="http://schemas.openxmlformats.org/officeDocument/2006/relationships/hyperlink" Target="https://community.secop.gov.co/Public/Tendering/OpportunityDetail/Index?noticeUID=CO1.NTC.5837014&amp;isFromPublicArea=True&amp;isModal=False" TargetMode="External"/><Relationship Id="rId242" Type="http://schemas.openxmlformats.org/officeDocument/2006/relationships/hyperlink" Target="https://community.secop.gov.co/Public/Tendering/OpportunityDetail/Index?noticeUID=CO1.NTC.5854009&amp;isFromPublicArea=True&amp;isModal=Fals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23" Type="http://schemas.openxmlformats.org/officeDocument/2006/relationships/hyperlink" Target="https://community.secop.gov.co/Public/Tendering/OpportunityDetail/Index?noticeUID=CO1.NTC.5684922&amp;isFromPublicArea=True&amp;isModal=False" TargetMode="External"/><Relationship Id="rId144" Type="http://schemas.openxmlformats.org/officeDocument/2006/relationships/hyperlink" Target="https://community.secop.gov.co/Public/Tendering/OpportunityDetail/Index?noticeUID=CO1.NTC.5699208&amp;isFromPublicArea=True&amp;isModal=true&amp;asPopupView=tru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65" Type="http://schemas.openxmlformats.org/officeDocument/2006/relationships/hyperlink" Target="https://community.secop.gov.co/Public/Tendering/OpportunityDetail/Index?noticeUID=CO1.NTC.5718017&amp;isFromPublicArea=True&amp;isModal=False" TargetMode="External"/><Relationship Id="rId186" Type="http://schemas.openxmlformats.org/officeDocument/2006/relationships/hyperlink" Target="https://community.secop.gov.co/Public/Tendering/OpportunityDetail/Index?noticeUID=CO1.NTC.5762426&amp;isFromPublicArea=True&amp;isModal=False" TargetMode="External"/><Relationship Id="rId211" Type="http://schemas.openxmlformats.org/officeDocument/2006/relationships/hyperlink" Target="https://community.secop.gov.co/Public/Tendering/OpportunityDetail/Index?noticeUID=CO1.NTC.5793363&amp;isFromPublicArea=True&amp;isModal=False" TargetMode="External"/><Relationship Id="rId232" Type="http://schemas.openxmlformats.org/officeDocument/2006/relationships/hyperlink" Target="https://community.secop.gov.co/Public/Tendering/OpportunityDetail/Index?noticeUID=CO1.NTC.5830224&amp;isFromPublicArea=True&amp;isModal=False" TargetMode="External"/><Relationship Id="rId253" Type="http://schemas.openxmlformats.org/officeDocument/2006/relationships/hyperlink" Target="https://community.secop.gov.co/Public/Tendering/OpportunityDetail/Index?noticeUID=CO1.NTC.5871048&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134" Type="http://schemas.openxmlformats.org/officeDocument/2006/relationships/hyperlink" Target="https://community.secop.gov.co/Public/Tendering/OpportunityDetail/Index?noticeUID=CO1.NTC.5690564&amp;isFromPublicArea=True&amp;isModal=true&amp;asPopupView=tru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55" Type="http://schemas.openxmlformats.org/officeDocument/2006/relationships/hyperlink" Target="https://community.secop.gov.co/Public/Tendering/OpportunityDetail/Index?noticeUID=CO1.NTC.5707033&amp;isFromPublicArea=True&amp;isModal=False" TargetMode="External"/><Relationship Id="rId176" Type="http://schemas.openxmlformats.org/officeDocument/2006/relationships/hyperlink" Target="https://community.secop.gov.co/Public/Tendering/OpportunityDetail/Index?noticeUID=CO1.NTC.5749494&amp;isFromPublicArea=True&amp;isModal=False" TargetMode="External"/><Relationship Id="rId197" Type="http://schemas.openxmlformats.org/officeDocument/2006/relationships/hyperlink" Target="https://community.secop.gov.co/Public/Tendering/OpportunityDetail/Index?noticeUID=CO1.NTC.5781694&amp;isFromPublicArea=True&amp;isModal=False" TargetMode="External"/><Relationship Id="rId201" Type="http://schemas.openxmlformats.org/officeDocument/2006/relationships/hyperlink" Target="https://community.secop.gov.co/Public/Tendering/OpportunityDetail/Index?noticeUID=CO1.NTC.5787954&amp;isFromPublicArea=True&amp;isModal=False" TargetMode="External"/><Relationship Id="rId222" Type="http://schemas.openxmlformats.org/officeDocument/2006/relationships/hyperlink" Target="https://community.secop.gov.co/Public/Tendering/OpportunityDetail/Index?noticeUID=CO1.NTC.5820870&amp;isFromPublicArea=True&amp;isModal=False" TargetMode="External"/><Relationship Id="rId243" Type="http://schemas.openxmlformats.org/officeDocument/2006/relationships/hyperlink" Target="https://community.secop.gov.co/Public/Tendering/OpportunityDetail/Index?noticeUID=CO1.NTC.5854212&amp;isFromPublicArea=True&amp;isModal=False"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124" Type="http://schemas.openxmlformats.org/officeDocument/2006/relationships/hyperlink" Target="https://community.secop.gov.co/Public/Tendering/OpportunityDetail/Index?noticeUID=CO1.NTC.5701590&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45" Type="http://schemas.openxmlformats.org/officeDocument/2006/relationships/hyperlink" Target="https://community.secop.gov.co/Public/Tendering/OpportunityDetail/Index?noticeUID=CO1.NTC.5699844&amp;isFromPublicArea=True&amp;isModal=true&amp;asPopupView=true" TargetMode="External"/><Relationship Id="rId166" Type="http://schemas.openxmlformats.org/officeDocument/2006/relationships/hyperlink" Target="https://community.secop.gov.co/Public/Tendering/OpportunityDetail/Index?noticeUID=CO1.NTC.5720455&amp;isFromPublicArea=True&amp;isModal=False" TargetMode="External"/><Relationship Id="rId187" Type="http://schemas.openxmlformats.org/officeDocument/2006/relationships/hyperlink" Target="https://community.secop.gov.co/Public/Tendering/OpportunityDetail/Index?noticeUID=CO1.NTC.5763218&amp;isFromPublicArea=True&amp;isModal=False" TargetMode="External"/><Relationship Id="rId1" Type="http://schemas.openxmlformats.org/officeDocument/2006/relationships/hyperlink" Target="https://community.secop.gov.co/Public/Tendering/OpportunityDetail/Index?noticeUID=CO1.NTC.5503246&amp;isFromPublicArea=True&amp;isModal=False" TargetMode="External"/><Relationship Id="rId212" Type="http://schemas.openxmlformats.org/officeDocument/2006/relationships/hyperlink" Target="https://community.secop.gov.co/Public/Tendering/OpportunityDetail/Index?noticeUID=CO1.NTC.5793534&amp;isFromPublicArea=True&amp;isModal=False" TargetMode="External"/><Relationship Id="rId233" Type="http://schemas.openxmlformats.org/officeDocument/2006/relationships/hyperlink" Target="https://community.secop.gov.co/Public/Tendering/OpportunityDetail/Index?noticeUID=CO1.NTC.5829358&amp;isFromPublicArea=True&amp;isModal=False" TargetMode="External"/><Relationship Id="rId254" Type="http://schemas.openxmlformats.org/officeDocument/2006/relationships/hyperlink" Target="https://community.secop.gov.co/Public/Tendering/OpportunityDetail/Index?noticeUID=CO1.NTC.5880231&amp;isFromPublicArea=True&amp;isModal=Fals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135" Type="http://schemas.openxmlformats.org/officeDocument/2006/relationships/hyperlink" Target="https://community.secop.gov.co/Public/Tendering/OpportunityDetail/Index?noticeUID=CO1.NTC.5693009&amp;isFromPublicArea=True&amp;isModal=true&amp;asPopupView=true" TargetMode="External"/><Relationship Id="rId156" Type="http://schemas.openxmlformats.org/officeDocument/2006/relationships/hyperlink" Target="https://community.secop.gov.co/Public/Tendering/OpportunityDetail/Index?noticeUID=CO1.NTC.5705526&amp;isFromPublicArea=True&amp;isModal=False" TargetMode="External"/><Relationship Id="rId177" Type="http://schemas.openxmlformats.org/officeDocument/2006/relationships/hyperlink" Target="https://community.secop.gov.co/Public/Tendering/OpportunityDetail/Index?noticeUID=CO1.NTC.5762783&amp;isFromPublicArea=True&amp;isModal=False" TargetMode="External"/><Relationship Id="rId198" Type="http://schemas.openxmlformats.org/officeDocument/2006/relationships/hyperlink" Target="https://community.secop.gov.co/Public/Tendering/ContractNoticePhases/View?PPI=CO1.PPI.30151584&amp;isFromPublicArea=True&amp;isModal=False" TargetMode="External"/><Relationship Id="rId202" Type="http://schemas.openxmlformats.org/officeDocument/2006/relationships/hyperlink" Target="https://community.secop.gov.co/Public/Tendering/OpportunityDetail/Index?noticeUID=CO1.NTC.5802034&amp;isFromPublicArea=True&amp;isModal=true&amp;asPopupView=true" TargetMode="External"/><Relationship Id="rId223" Type="http://schemas.openxmlformats.org/officeDocument/2006/relationships/hyperlink" Target="https://community.secop.gov.co/Public/Tendering/OpportunityDetail/Index?noticeUID=CO1.NTC.5820110&amp;isFromPublicArea=True&amp;isModal=False" TargetMode="External"/><Relationship Id="rId244" Type="http://schemas.openxmlformats.org/officeDocument/2006/relationships/hyperlink" Target="https://community.secop.gov.co/Public/Tendering/OpportunityDetail/Index?noticeUID=CO1.NTC.5859707&amp;isFromPublicArea=True&amp;isModal=False" TargetMode="External"/><Relationship Id="rId18" Type="http://schemas.openxmlformats.org/officeDocument/2006/relationships/hyperlink" Target="https://community.secop.gov.co/Public/Tendering/OpportunityDetail/Index?noticeUID=CO1.NTC.5630274&amp;isFromPublicArea=True&amp;isModal=true&amp;asPopupView=tru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25" Type="http://schemas.openxmlformats.org/officeDocument/2006/relationships/hyperlink" Target="https://community.secop.gov.co/Public/Tendering/OpportunityDetail/Index?noticeUID=CO1.NTC.5678287&amp;isFromPublicArea=True&amp;isModal=true&amp;asPopupView=true" TargetMode="External"/><Relationship Id="rId146" Type="http://schemas.openxmlformats.org/officeDocument/2006/relationships/hyperlink" Target="https://community.secop.gov.co/Public/Tendering/OpportunityDetail/Index?noticeUID=CO1.NTC.5699757&amp;isFromPublicArea=True&amp;isModal=true&amp;asPopupView=true" TargetMode="External"/><Relationship Id="rId167" Type="http://schemas.openxmlformats.org/officeDocument/2006/relationships/hyperlink" Target="https://community.secop.gov.co/Public/Tendering/OpportunityDetail/Index?noticeUID=CO1.NTC.5660570&amp;isFromPublicArea=True&amp;isModal=False" TargetMode="External"/><Relationship Id="rId188" Type="http://schemas.openxmlformats.org/officeDocument/2006/relationships/hyperlink" Target="https://community.secop.gov.co/Public/Tendering/OpportunityDetail/Index?noticeUID=CO1.NTC.5777445&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213" Type="http://schemas.openxmlformats.org/officeDocument/2006/relationships/hyperlink" Target="https://community.secop.gov.co/Public/Tendering/OpportunityDetail/Index?noticeUID=CO1.NTC.5796213&amp;isFromPublicArea=True&amp;isModal=False" TargetMode="External"/><Relationship Id="rId234" Type="http://schemas.openxmlformats.org/officeDocument/2006/relationships/hyperlink" Target="https://community.secop.gov.co/Public/Tendering/OpportunityDetail/Index?noticeUID=CO1.NTC.5829621&amp;isFromPublicArea=True&amp;isModal=Fals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255" Type="http://schemas.openxmlformats.org/officeDocument/2006/relationships/hyperlink" Target="https://community.secop.gov.co/Public/Tendering/OpportunityDetail/Index?noticeUID=CO1.NTC.5878643&amp;isFromPublicArea=True&amp;isModal=Fals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36" Type="http://schemas.openxmlformats.org/officeDocument/2006/relationships/hyperlink" Target="https://community.secop.gov.co/Public/Tendering/OpportunityDetail/Index?noticeUID=CO1.NTC.5695597&amp;isFromPublicArea=True&amp;isModal=true&amp;asPopupView=true" TargetMode="External"/><Relationship Id="rId157" Type="http://schemas.openxmlformats.org/officeDocument/2006/relationships/hyperlink" Target="https://community.secop.gov.co/Public/Tendering/OpportunityDetail/Index?noticeUID=CO1.NTC.5709994&amp;isFromPublicArea=True&amp;isModal=False" TargetMode="External"/><Relationship Id="rId178" Type="http://schemas.openxmlformats.org/officeDocument/2006/relationships/hyperlink" Target="https://community.secop.gov.co/Public/Tendering/OpportunityDetail/Index?noticeUID=CO1.NTC.5761001&amp;isFromPublicArea=True&amp;isModal=False" TargetMode="External"/><Relationship Id="rId61" Type="http://schemas.openxmlformats.org/officeDocument/2006/relationships/hyperlink" Target="https://community.secop.gov.co/Public/Tendering/OpportunityDetail/Index?noticeUID=CO1.NTC.5644978&amp;isFromPublicArea=True&amp;isModal=true&amp;asPopupView=tru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199" Type="http://schemas.openxmlformats.org/officeDocument/2006/relationships/hyperlink" Target="https://community.secop.gov.co/Public/Tendering/ContractNoticePhases/View?PPI=CO1.PPI.30118651&amp;isFromPublicArea=True&amp;isModal=False" TargetMode="External"/><Relationship Id="rId203" Type="http://schemas.openxmlformats.org/officeDocument/2006/relationships/hyperlink" Target="https://community.secop.gov.co/Public/Tendering/OpportunityDetail/Index?noticeUID=CO1.NTC.5797140&amp;isFromPublicArea=True&amp;isModal=true&amp;asPopupView=tru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224" Type="http://schemas.openxmlformats.org/officeDocument/2006/relationships/hyperlink" Target="https://community.secop.gov.co/Public/Tendering/OpportunityDetail/Index?noticeUID=CO1.NTC.5822326&amp;isFromPublicArea=True&amp;isModal=False" TargetMode="External"/><Relationship Id="rId245" Type="http://schemas.openxmlformats.org/officeDocument/2006/relationships/hyperlink" Target="https://community.secop.gov.co/Public/Tendering/ContractNoticePhases/View?PPI=CO1.PPI.30469008&amp;isFromPublicArea=True&amp;isModal=Fals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126" Type="http://schemas.openxmlformats.org/officeDocument/2006/relationships/hyperlink" Target="https://community.secop.gov.co/Public/Tendering/OpportunityDetail/Index?noticeUID=CO1.NTC.5684845&amp;isFromPublicArea=True&amp;isModal=true&amp;asPopupView=true" TargetMode="External"/><Relationship Id="rId147" Type="http://schemas.openxmlformats.org/officeDocument/2006/relationships/hyperlink" Target="https://community.secop.gov.co/Public/Tendering/OpportunityDetail/Index?noticeUID=CO1.NTC.5699736&amp;isFromPublicArea=True&amp;isModal=true&amp;asPopupView=true" TargetMode="External"/><Relationship Id="rId168" Type="http://schemas.openxmlformats.org/officeDocument/2006/relationships/hyperlink" Target="https://community.secop.gov.co/Public/Tendering/OpportunityDetail/Index?noticeUID=CO1.NTC.5660570&amp;isFromPublicArea=True&amp;isModal=False"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189" Type="http://schemas.openxmlformats.org/officeDocument/2006/relationships/hyperlink" Target="https://community.secop.gov.co/Public/Tendering/OpportunityDetail/Index?noticeUID=CO1.NTC.5776780&amp;isFromPublicArea=True&amp;isModal=False" TargetMode="External"/><Relationship Id="rId3" Type="http://schemas.openxmlformats.org/officeDocument/2006/relationships/hyperlink" Target="https://community.secop.gov.co/Public/Tendering/OpportunityDetail/Index?noticeUID=CO1.NTC.5518696&amp;isFromPublicArea=True&amp;isModal=False" TargetMode="External"/><Relationship Id="rId214" Type="http://schemas.openxmlformats.org/officeDocument/2006/relationships/hyperlink" Target="https://community.secop.gov.co/Public/Tendering/ContractNoticePhases/View?PPI=CO1.PPI.30260207&amp;isFromPublicArea=True&amp;isModal=False" TargetMode="External"/><Relationship Id="rId235" Type="http://schemas.openxmlformats.org/officeDocument/2006/relationships/hyperlink" Target="https://community.secop.gov.co/Public/Tendering/OpportunityDetail/Index?noticeUID=CO1.NTC.5829672&amp;isFromPublicArea=True&amp;isModal=False" TargetMode="External"/><Relationship Id="rId256" Type="http://schemas.openxmlformats.org/officeDocument/2006/relationships/hyperlink" Target="https://community.secop.gov.co/Public/Tendering/OpportunityDetail/Index?noticeUID=CO1.NTC.5878592&amp;isFromPublicArea=True&amp;isModal=False" TargetMode="External"/><Relationship Id="rId116" Type="http://schemas.openxmlformats.org/officeDocument/2006/relationships/hyperlink" Target="https://community.secop.gov.co/Public/Tendering/OpportunityDetail/Index?noticeUID=CO1.NTC.5655546&amp;isFromPublicArea=True&amp;isModal=False" TargetMode="External"/><Relationship Id="rId137" Type="http://schemas.openxmlformats.org/officeDocument/2006/relationships/hyperlink" Target="https://community.secop.gov.co/Public/Tendering/OpportunityDetail/Index?noticeUID=CO1.NTC.5693611&amp;isFromPublicArea=True&amp;isModal=true&amp;asPopupView=true" TargetMode="External"/><Relationship Id="rId158" Type="http://schemas.openxmlformats.org/officeDocument/2006/relationships/hyperlink" Target="https://community.secop.gov.co/Public/Tendering/OpportunityDetail/Index?noticeUID=CO1.NTC.5712271&amp;isFromPublicArea=True&amp;isModal=Fals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179" Type="http://schemas.openxmlformats.org/officeDocument/2006/relationships/hyperlink" Target="https://community.secop.gov.co/Public/Tendering/OpportunityDetail/Index?noticeUID=CO1.NTC.5826351&amp;isFromPublicArea=True&amp;isModal=False" TargetMode="External"/><Relationship Id="rId190" Type="http://schemas.openxmlformats.org/officeDocument/2006/relationships/hyperlink" Target="https://community.secop.gov.co/Public/Tendering/OpportunityDetail/Index?noticeUID=CO1.NTC.5774753&amp;isFromPublicArea=True&amp;isModal=False" TargetMode="External"/><Relationship Id="rId204" Type="http://schemas.openxmlformats.org/officeDocument/2006/relationships/hyperlink" Target="https://community.secop.gov.co/Public/Tendering/OpportunityDetail/Index?noticeUID=CO1.NTC.5796999&amp;isFromPublicArea=True&amp;isModal=true&amp;asPopupView=true" TargetMode="External"/><Relationship Id="rId225" Type="http://schemas.openxmlformats.org/officeDocument/2006/relationships/hyperlink" Target="https://community.secop.gov.co/Public/Tendering/OpportunityDetail/Index?noticeUID=CO1.NTC.5822606&amp;isFromPublicArea=True&amp;isModal=False" TargetMode="External"/><Relationship Id="rId246"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127" Type="http://schemas.openxmlformats.org/officeDocument/2006/relationships/hyperlink" Target="https://community.secop.gov.co/Public/Tendering/OpportunityDetail/Index?noticeUID=CO1.NTC.5687577&amp;isFromPublicArea=True&amp;isModal=true&amp;asPopupView=tru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148" Type="http://schemas.openxmlformats.org/officeDocument/2006/relationships/hyperlink" Target="https://community.secop.gov.co/Public/Tendering/OpportunityDetail/Index?noticeUID=CO1.NTC.5697739&amp;isFromPublicArea=True&amp;isModal=true&amp;asPopupView=true" TargetMode="External"/><Relationship Id="rId169" Type="http://schemas.openxmlformats.org/officeDocument/2006/relationships/hyperlink" Target="https://community.secop.gov.co/Public/Tendering/OpportunityDetail/Index?noticeUID=CO1.NTC.5745538&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180" Type="http://schemas.openxmlformats.org/officeDocument/2006/relationships/hyperlink" Target="https://community.secop.gov.co/Public/Tendering/OpportunityDetail/Index?noticeUID=CO1.NTC.5821476&amp;isFromPublicArea=True&amp;isModal=False" TargetMode="External"/><Relationship Id="rId215" Type="http://schemas.openxmlformats.org/officeDocument/2006/relationships/hyperlink" Target="https://community.secop.gov.co/Public/Tendering/OpportunityDetail/Index?noticeUID=CO1.NTC.5803117&amp;isFromPublicArea=True&amp;isModal=False" TargetMode="External"/><Relationship Id="rId236" Type="http://schemas.openxmlformats.org/officeDocument/2006/relationships/hyperlink" Target="https://community.secop.gov.co/Public/Tendering/OpportunityDetail/Index?noticeUID=CO1.NTC.5830109&amp;isFromPublicArea=True&amp;isModal=False" TargetMode="External"/><Relationship Id="rId25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72"/>
  <sheetViews>
    <sheetView showGridLines="0" tabSelected="1" zoomScale="80" zoomScaleNormal="80" workbookViewId="0"/>
  </sheetViews>
  <sheetFormatPr baseColWidth="10" defaultRowHeight="12.75" x14ac:dyDescent="0.2"/>
  <cols>
    <col min="1" max="1" width="1.7109375" style="12" customWidth="1"/>
    <col min="2" max="2" width="14.42578125" style="12" customWidth="1"/>
    <col min="3" max="3" width="15.28515625" style="12" customWidth="1"/>
    <col min="4" max="5" width="32" style="12" customWidth="1"/>
    <col min="6" max="6" width="34.28515625" style="12" customWidth="1"/>
    <col min="7" max="7" width="14.42578125" style="16" customWidth="1"/>
    <col min="8" max="9" width="20.140625" style="12" customWidth="1"/>
    <col min="10" max="10" width="17.85546875" style="12" customWidth="1"/>
    <col min="11" max="11" width="20.28515625" style="12" customWidth="1"/>
    <col min="12" max="12" width="20.140625" style="12" customWidth="1"/>
    <col min="13" max="13" width="18" style="15" customWidth="1"/>
    <col min="14" max="14" width="25.28515625" style="12" customWidth="1"/>
    <col min="15" max="15" width="17.140625" style="12" customWidth="1"/>
    <col min="16" max="16" width="20.42578125" style="41" customWidth="1"/>
    <col min="17" max="17" width="21" style="12" customWidth="1"/>
    <col min="18" max="19" width="11.42578125" style="12" hidden="1" customWidth="1"/>
    <col min="20" max="21" width="0" style="12" hidden="1" customWidth="1"/>
    <col min="22" max="16384" width="11.42578125" style="12"/>
  </cols>
  <sheetData>
    <row r="1" spans="2:21" s="1" customFormat="1" ht="14.1" customHeight="1" x14ac:dyDescent="0.2">
      <c r="B1" s="12"/>
      <c r="D1" s="2"/>
      <c r="E1" s="2"/>
      <c r="F1" s="3"/>
      <c r="G1" s="14"/>
      <c r="H1" s="4"/>
      <c r="I1" s="4"/>
      <c r="J1" s="5"/>
      <c r="K1" s="6"/>
      <c r="P1" s="38"/>
    </row>
    <row r="2" spans="2:21" s="18" customFormat="1" ht="19.350000000000001" customHeight="1" x14ac:dyDescent="0.2">
      <c r="B2" s="22" t="s">
        <v>944</v>
      </c>
      <c r="D2" s="19"/>
      <c r="E2" s="19"/>
      <c r="F2" s="20"/>
      <c r="G2" s="21"/>
      <c r="H2" s="57" t="s">
        <v>0</v>
      </c>
      <c r="I2" s="57"/>
      <c r="J2" s="57"/>
      <c r="K2" s="57"/>
      <c r="L2" s="28">
        <f>SUMIF(O13:O472,"INVERSION",L13:L472)</f>
        <v>15675169284</v>
      </c>
      <c r="M2" s="24"/>
      <c r="N2" s="23"/>
      <c r="P2" s="39"/>
    </row>
    <row r="3" spans="2:21" s="18" customFormat="1" ht="19.350000000000001" customHeight="1" x14ac:dyDescent="0.2">
      <c r="B3" s="17"/>
      <c r="D3" s="19"/>
      <c r="E3" s="19"/>
      <c r="F3" s="20"/>
      <c r="G3" s="21"/>
      <c r="H3" s="57" t="s">
        <v>1</v>
      </c>
      <c r="I3" s="57"/>
      <c r="J3" s="57"/>
      <c r="K3" s="57"/>
      <c r="L3" s="28">
        <f>SUMIF(O13:O472,"FUNCIONAMIENTO",L13:L472)</f>
        <v>370091335</v>
      </c>
      <c r="M3" s="24"/>
      <c r="P3" s="39"/>
    </row>
    <row r="4" spans="2:21" s="18" customFormat="1" ht="19.350000000000001" customHeight="1" x14ac:dyDescent="0.2">
      <c r="B4" s="17"/>
      <c r="D4" s="19"/>
      <c r="E4" s="19"/>
      <c r="F4" s="20"/>
      <c r="G4" s="21"/>
      <c r="H4" s="57" t="s">
        <v>14</v>
      </c>
      <c r="I4" s="57"/>
      <c r="J4" s="57"/>
      <c r="K4" s="57"/>
      <c r="L4" s="28">
        <f>SUMIF(O13:O18,"RECURSO EXTERNO",L13:L18)</f>
        <v>0</v>
      </c>
      <c r="M4" s="24"/>
      <c r="P4" s="39"/>
    </row>
    <row r="5" spans="2:21" s="18" customFormat="1" ht="19.350000000000001" customHeight="1" x14ac:dyDescent="0.2">
      <c r="B5" s="17"/>
      <c r="D5" s="19"/>
      <c r="E5" s="19"/>
      <c r="F5" s="20"/>
      <c r="G5" s="21"/>
      <c r="H5" s="57" t="s">
        <v>15</v>
      </c>
      <c r="I5" s="57"/>
      <c r="J5" s="57"/>
      <c r="K5" s="57"/>
      <c r="L5" s="28">
        <f>SUMIF(O13:O18,"FONDIGER",L13:L18)</f>
        <v>0</v>
      </c>
      <c r="P5" s="39"/>
    </row>
    <row r="6" spans="2:21" s="18" customFormat="1" ht="19.350000000000001" customHeight="1" x14ac:dyDescent="0.2">
      <c r="B6" s="17"/>
      <c r="D6" s="19"/>
      <c r="E6" s="19"/>
      <c r="F6" s="20"/>
      <c r="G6" s="21"/>
      <c r="H6" s="57" t="s">
        <v>2</v>
      </c>
      <c r="I6" s="57"/>
      <c r="J6" s="57"/>
      <c r="K6" s="57"/>
      <c r="L6" s="28">
        <f>SUMIF(O13:O18,"APORTE EN ESPECIE",L13:L18)</f>
        <v>0</v>
      </c>
      <c r="M6" s="23"/>
      <c r="P6" s="39"/>
    </row>
    <row r="7" spans="2:21" s="18" customFormat="1" ht="19.350000000000001" customHeight="1" x14ac:dyDescent="0.2">
      <c r="B7" s="17"/>
      <c r="D7" s="19"/>
      <c r="E7" s="19"/>
      <c r="F7" s="20"/>
      <c r="G7" s="21"/>
      <c r="H7" s="57" t="s">
        <v>3</v>
      </c>
      <c r="I7" s="57"/>
      <c r="J7" s="57"/>
      <c r="K7" s="57"/>
      <c r="L7" s="28">
        <f>SUMIF(O13:O18,"VIGENCIA FUTURA",L13:L18)</f>
        <v>0</v>
      </c>
      <c r="M7" s="23"/>
      <c r="P7" s="39"/>
    </row>
    <row r="8" spans="2:21" s="18" customFormat="1" ht="19.350000000000001" customHeight="1" x14ac:dyDescent="0.2">
      <c r="B8" s="17"/>
      <c r="D8" s="19"/>
      <c r="E8" s="19"/>
      <c r="F8" s="20"/>
      <c r="G8" s="21"/>
      <c r="H8" s="57" t="s">
        <v>4</v>
      </c>
      <c r="I8" s="57"/>
      <c r="J8" s="57"/>
      <c r="K8" s="57"/>
      <c r="L8" s="28">
        <f>SUMIF(O13:O18,"REGALIAS",L13:L18)</f>
        <v>0</v>
      </c>
      <c r="M8" s="23"/>
      <c r="P8" s="39"/>
    </row>
    <row r="9" spans="2:21" s="18" customFormat="1" ht="18.95" customHeight="1" x14ac:dyDescent="0.2">
      <c r="B9" s="17"/>
      <c r="D9" s="19"/>
      <c r="E9" s="19"/>
      <c r="F9" s="20"/>
      <c r="G9" s="21"/>
      <c r="J9" s="29"/>
      <c r="L9" s="30">
        <f>SUM(L2:L8)</f>
        <v>16045260619</v>
      </c>
      <c r="M9" s="23"/>
      <c r="P9" s="39"/>
    </row>
    <row r="10" spans="2:21" s="1" customFormat="1" ht="18.95" customHeight="1" x14ac:dyDescent="0.2">
      <c r="B10" s="12"/>
      <c r="E10" s="2"/>
      <c r="F10" s="3"/>
      <c r="G10" s="14"/>
      <c r="J10" s="7"/>
      <c r="L10" s="27"/>
      <c r="M10" s="8"/>
      <c r="P10" s="38"/>
    </row>
    <row r="11" spans="2:21" s="1" customFormat="1" ht="16.5" customHeight="1" x14ac:dyDescent="0.2">
      <c r="B11" s="12"/>
      <c r="D11" s="2"/>
      <c r="E11" s="2"/>
      <c r="F11" s="3"/>
      <c r="G11" s="14"/>
      <c r="H11" s="9"/>
      <c r="I11" s="9"/>
      <c r="J11" s="10"/>
      <c r="K11" s="9"/>
      <c r="P11" s="38"/>
    </row>
    <row r="12" spans="2:21" s="11" customFormat="1" ht="46.5" customHeight="1" x14ac:dyDescent="0.2">
      <c r="B12" s="42" t="s">
        <v>16</v>
      </c>
      <c r="C12" s="42" t="s">
        <v>5</v>
      </c>
      <c r="D12" s="42" t="s">
        <v>6</v>
      </c>
      <c r="E12" s="42" t="s">
        <v>19</v>
      </c>
      <c r="F12" s="42" t="s">
        <v>7</v>
      </c>
      <c r="G12" s="43" t="s">
        <v>8</v>
      </c>
      <c r="H12" s="42" t="s">
        <v>9</v>
      </c>
      <c r="I12" s="42" t="s">
        <v>46</v>
      </c>
      <c r="J12" s="42" t="s">
        <v>10</v>
      </c>
      <c r="K12" s="42" t="s">
        <v>11</v>
      </c>
      <c r="L12" s="42" t="s">
        <v>12</v>
      </c>
      <c r="M12" s="42" t="s">
        <v>18</v>
      </c>
      <c r="N12" s="61" t="s">
        <v>13</v>
      </c>
      <c r="O12" s="42" t="s">
        <v>47</v>
      </c>
      <c r="P12" s="44" t="s">
        <v>17</v>
      </c>
      <c r="Q12" s="13"/>
    </row>
    <row r="13" spans="2:21" ht="15" customHeight="1" x14ac:dyDescent="0.2">
      <c r="B13" s="45">
        <v>45316</v>
      </c>
      <c r="C13" s="34" t="s">
        <v>27</v>
      </c>
      <c r="D13" s="35" t="s">
        <v>22</v>
      </c>
      <c r="E13" s="36" t="s">
        <v>34</v>
      </c>
      <c r="F13" s="35" t="s">
        <v>23</v>
      </c>
      <c r="G13" s="46">
        <v>45321</v>
      </c>
      <c r="H13" s="58">
        <v>37250000</v>
      </c>
      <c r="I13" s="26">
        <v>0</v>
      </c>
      <c r="J13" s="25"/>
      <c r="K13" s="48"/>
      <c r="L13" s="58">
        <f>H13+J13-K13</f>
        <v>37250000</v>
      </c>
      <c r="M13" s="46">
        <v>45472</v>
      </c>
      <c r="N13" s="49" t="s">
        <v>39</v>
      </c>
      <c r="O13" s="56" t="s">
        <v>45</v>
      </c>
      <c r="P13" s="40">
        <v>0.40397350993377484</v>
      </c>
      <c r="R13" s="31">
        <v>45322</v>
      </c>
      <c r="S13" s="37">
        <f t="shared" ref="S13:S18" si="0">M13-G13</f>
        <v>151</v>
      </c>
      <c r="T13" s="33">
        <f t="shared" ref="T13:T18" si="1">R13-G13</f>
        <v>1</v>
      </c>
      <c r="U13" s="32">
        <f>T13/S13</f>
        <v>6.6225165562913907E-3</v>
      </c>
    </row>
    <row r="14" spans="2:21" ht="15" customHeight="1" x14ac:dyDescent="0.2">
      <c r="B14" s="45">
        <v>45317</v>
      </c>
      <c r="C14" s="34" t="s">
        <v>28</v>
      </c>
      <c r="D14" s="35" t="s">
        <v>33</v>
      </c>
      <c r="E14" s="36" t="s">
        <v>34</v>
      </c>
      <c r="F14" s="35" t="s">
        <v>35</v>
      </c>
      <c r="G14" s="46">
        <v>45323</v>
      </c>
      <c r="H14" s="58">
        <v>33500000</v>
      </c>
      <c r="I14" s="26">
        <v>0</v>
      </c>
      <c r="J14" s="25"/>
      <c r="K14" s="48"/>
      <c r="L14" s="58">
        <f t="shared" ref="L14:L77" si="2">H14+J14-K14</f>
        <v>33500000</v>
      </c>
      <c r="M14" s="46">
        <v>45473</v>
      </c>
      <c r="N14" s="49" t="s">
        <v>40</v>
      </c>
      <c r="O14" s="56" t="s">
        <v>45</v>
      </c>
      <c r="P14" s="40">
        <v>0.39333333333333331</v>
      </c>
      <c r="R14" s="31">
        <v>45322</v>
      </c>
      <c r="S14" s="37">
        <f t="shared" si="0"/>
        <v>150</v>
      </c>
      <c r="T14" s="33">
        <f t="shared" si="1"/>
        <v>-1</v>
      </c>
      <c r="U14" s="32">
        <f t="shared" ref="U14:U18" si="3">T14/S14</f>
        <v>-6.6666666666666671E-3</v>
      </c>
    </row>
    <row r="15" spans="2:21" ht="15" customHeight="1" x14ac:dyDescent="0.2">
      <c r="B15" s="45">
        <v>45316</v>
      </c>
      <c r="C15" s="34" t="s">
        <v>29</v>
      </c>
      <c r="D15" s="35" t="s">
        <v>25</v>
      </c>
      <c r="E15" s="36" t="s">
        <v>34</v>
      </c>
      <c r="F15" s="35" t="s">
        <v>26</v>
      </c>
      <c r="G15" s="46">
        <v>45317</v>
      </c>
      <c r="H15" s="58">
        <v>86040000</v>
      </c>
      <c r="I15" s="26">
        <v>0</v>
      </c>
      <c r="J15" s="25"/>
      <c r="K15" s="48"/>
      <c r="L15" s="58">
        <f t="shared" si="2"/>
        <v>86040000</v>
      </c>
      <c r="M15" s="46">
        <v>45498</v>
      </c>
      <c r="N15" s="62" t="s">
        <v>41</v>
      </c>
      <c r="O15" s="56" t="s">
        <v>45</v>
      </c>
      <c r="P15" s="40">
        <v>0.35911602209944754</v>
      </c>
      <c r="R15" s="31">
        <v>45322</v>
      </c>
      <c r="S15" s="37">
        <f t="shared" si="0"/>
        <v>181</v>
      </c>
      <c r="T15" s="33">
        <f t="shared" si="1"/>
        <v>5</v>
      </c>
      <c r="U15" s="32">
        <f t="shared" si="3"/>
        <v>2.7624309392265192E-2</v>
      </c>
    </row>
    <row r="16" spans="2:21" ht="15" customHeight="1" x14ac:dyDescent="0.2">
      <c r="B16" s="45">
        <v>45317</v>
      </c>
      <c r="C16" s="34" t="s">
        <v>30</v>
      </c>
      <c r="D16" s="35" t="s">
        <v>24</v>
      </c>
      <c r="E16" s="36" t="s">
        <v>34</v>
      </c>
      <c r="F16" s="35" t="s">
        <v>36</v>
      </c>
      <c r="G16" s="46">
        <v>45320</v>
      </c>
      <c r="H16" s="58">
        <v>37250000</v>
      </c>
      <c r="I16" s="26">
        <v>0</v>
      </c>
      <c r="J16" s="25"/>
      <c r="K16" s="48"/>
      <c r="L16" s="58">
        <f t="shared" si="2"/>
        <v>37250000</v>
      </c>
      <c r="M16" s="46">
        <v>45471</v>
      </c>
      <c r="N16" s="49" t="s">
        <v>42</v>
      </c>
      <c r="O16" s="56" t="s">
        <v>45</v>
      </c>
      <c r="P16" s="40">
        <v>0.41059602649006621</v>
      </c>
      <c r="R16" s="31">
        <v>45322</v>
      </c>
      <c r="S16" s="37">
        <f t="shared" si="0"/>
        <v>151</v>
      </c>
      <c r="T16" s="33">
        <f t="shared" si="1"/>
        <v>2</v>
      </c>
      <c r="U16" s="32">
        <f t="shared" si="3"/>
        <v>1.3245033112582781E-2</v>
      </c>
    </row>
    <row r="17" spans="2:21" ht="15" customHeight="1" x14ac:dyDescent="0.2">
      <c r="B17" s="45">
        <v>45317</v>
      </c>
      <c r="C17" s="34" t="s">
        <v>31</v>
      </c>
      <c r="D17" s="35" t="s">
        <v>21</v>
      </c>
      <c r="E17" s="36" t="s">
        <v>34</v>
      </c>
      <c r="F17" s="35" t="s">
        <v>37</v>
      </c>
      <c r="G17" s="46">
        <v>45323</v>
      </c>
      <c r="H17" s="58">
        <v>89150000</v>
      </c>
      <c r="I17" s="26">
        <v>0</v>
      </c>
      <c r="J17" s="25"/>
      <c r="K17" s="48"/>
      <c r="L17" s="58">
        <f t="shared" si="2"/>
        <v>89150000</v>
      </c>
      <c r="M17" s="46">
        <v>45473</v>
      </c>
      <c r="N17" s="49" t="s">
        <v>43</v>
      </c>
      <c r="O17" s="56" t="s">
        <v>45</v>
      </c>
      <c r="P17" s="40">
        <v>0.39333333333333331</v>
      </c>
      <c r="R17" s="31">
        <v>45322</v>
      </c>
      <c r="S17" s="37">
        <f t="shared" si="0"/>
        <v>150</v>
      </c>
      <c r="T17" s="33">
        <f t="shared" si="1"/>
        <v>-1</v>
      </c>
      <c r="U17" s="32">
        <f t="shared" si="3"/>
        <v>-6.6666666666666671E-3</v>
      </c>
    </row>
    <row r="18" spans="2:21" ht="15" customHeight="1" x14ac:dyDescent="0.2">
      <c r="B18" s="45">
        <v>45320</v>
      </c>
      <c r="C18" s="34" t="s">
        <v>32</v>
      </c>
      <c r="D18" s="35" t="s">
        <v>20</v>
      </c>
      <c r="E18" s="36" t="s">
        <v>34</v>
      </c>
      <c r="F18" s="35" t="s">
        <v>38</v>
      </c>
      <c r="G18" s="46">
        <v>45323</v>
      </c>
      <c r="H18" s="58">
        <v>89150000</v>
      </c>
      <c r="I18" s="26">
        <v>0</v>
      </c>
      <c r="J18" s="25"/>
      <c r="K18" s="48"/>
      <c r="L18" s="58">
        <f t="shared" si="2"/>
        <v>89150000</v>
      </c>
      <c r="M18" s="46">
        <v>45473</v>
      </c>
      <c r="N18" s="49" t="s">
        <v>44</v>
      </c>
      <c r="O18" s="56" t="s">
        <v>45</v>
      </c>
      <c r="P18" s="40">
        <v>0.39333333333333331</v>
      </c>
      <c r="R18" s="31">
        <v>45322</v>
      </c>
      <c r="S18" s="37">
        <f t="shared" si="0"/>
        <v>150</v>
      </c>
      <c r="T18" s="33">
        <f t="shared" si="1"/>
        <v>-1</v>
      </c>
      <c r="U18" s="32">
        <f t="shared" si="3"/>
        <v>-6.6666666666666671E-3</v>
      </c>
    </row>
    <row r="19" spans="2:21" x14ac:dyDescent="0.2">
      <c r="B19" s="45">
        <v>45323</v>
      </c>
      <c r="C19" s="34" t="s">
        <v>48</v>
      </c>
      <c r="D19" s="35" t="s">
        <v>281</v>
      </c>
      <c r="E19" s="36" t="s">
        <v>34</v>
      </c>
      <c r="F19" s="35" t="s">
        <v>514</v>
      </c>
      <c r="G19" s="46">
        <v>45329</v>
      </c>
      <c r="H19" s="58">
        <v>30900000</v>
      </c>
      <c r="I19" s="26">
        <v>0</v>
      </c>
      <c r="J19" s="25"/>
      <c r="K19" s="48"/>
      <c r="L19" s="58">
        <f t="shared" si="2"/>
        <v>30900000</v>
      </c>
      <c r="M19" s="46">
        <v>45479</v>
      </c>
      <c r="N19" s="50" t="s">
        <v>710</v>
      </c>
      <c r="O19" s="56" t="s">
        <v>45</v>
      </c>
      <c r="P19" s="40">
        <v>0.35333333333333333</v>
      </c>
    </row>
    <row r="20" spans="2:21" x14ac:dyDescent="0.2">
      <c r="B20" s="45">
        <v>45323</v>
      </c>
      <c r="C20" s="34" t="s">
        <v>49</v>
      </c>
      <c r="D20" s="35" t="s">
        <v>282</v>
      </c>
      <c r="E20" s="36" t="s">
        <v>34</v>
      </c>
      <c r="F20" s="35" t="s">
        <v>515</v>
      </c>
      <c r="G20" s="46">
        <v>45327</v>
      </c>
      <c r="H20" s="58">
        <v>89150000</v>
      </c>
      <c r="I20" s="26">
        <v>0</v>
      </c>
      <c r="J20" s="25"/>
      <c r="K20" s="48"/>
      <c r="L20" s="58">
        <f t="shared" si="2"/>
        <v>89150000</v>
      </c>
      <c r="M20" s="46">
        <v>45477</v>
      </c>
      <c r="N20" s="50" t="s">
        <v>711</v>
      </c>
      <c r="O20" s="56" t="s">
        <v>45</v>
      </c>
      <c r="P20" s="40">
        <v>0.36666666666666664</v>
      </c>
    </row>
    <row r="21" spans="2:21" x14ac:dyDescent="0.2">
      <c r="B21" s="45">
        <v>45329</v>
      </c>
      <c r="C21" s="34" t="s">
        <v>50</v>
      </c>
      <c r="D21" s="35" t="s">
        <v>283</v>
      </c>
      <c r="E21" s="36" t="s">
        <v>34</v>
      </c>
      <c r="F21" s="35" t="s">
        <v>516</v>
      </c>
      <c r="G21" s="46">
        <v>45330</v>
      </c>
      <c r="H21" s="58">
        <v>57360000</v>
      </c>
      <c r="I21" s="26">
        <v>0</v>
      </c>
      <c r="J21" s="25"/>
      <c r="K21" s="48"/>
      <c r="L21" s="58">
        <f t="shared" si="2"/>
        <v>57360000</v>
      </c>
      <c r="M21" s="46">
        <v>45450</v>
      </c>
      <c r="N21" s="50" t="s">
        <v>712</v>
      </c>
      <c r="O21" s="56" t="s">
        <v>45</v>
      </c>
      <c r="P21" s="40">
        <v>0.43333333333333335</v>
      </c>
    </row>
    <row r="22" spans="2:21" x14ac:dyDescent="0.2">
      <c r="B22" s="45">
        <v>45329</v>
      </c>
      <c r="C22" s="34" t="s">
        <v>51</v>
      </c>
      <c r="D22" s="35" t="s">
        <v>284</v>
      </c>
      <c r="E22" s="36" t="s">
        <v>34</v>
      </c>
      <c r="F22" s="35" t="s">
        <v>517</v>
      </c>
      <c r="G22" s="46">
        <v>45330</v>
      </c>
      <c r="H22" s="58">
        <v>36350000</v>
      </c>
      <c r="I22" s="26">
        <v>0</v>
      </c>
      <c r="J22" s="25"/>
      <c r="K22" s="48"/>
      <c r="L22" s="58">
        <f t="shared" si="2"/>
        <v>36350000</v>
      </c>
      <c r="M22" s="46">
        <v>45480</v>
      </c>
      <c r="N22" s="50" t="s">
        <v>713</v>
      </c>
      <c r="O22" s="56" t="s">
        <v>45</v>
      </c>
      <c r="P22" s="40">
        <v>0.34666666666666668</v>
      </c>
    </row>
    <row r="23" spans="2:21" x14ac:dyDescent="0.2">
      <c r="B23" s="45">
        <v>45329</v>
      </c>
      <c r="C23" s="34" t="s">
        <v>52</v>
      </c>
      <c r="D23" s="35" t="s">
        <v>285</v>
      </c>
      <c r="E23" s="36" t="s">
        <v>34</v>
      </c>
      <c r="F23" s="35" t="s">
        <v>518</v>
      </c>
      <c r="G23" s="46">
        <v>45330</v>
      </c>
      <c r="H23" s="58">
        <v>37250000</v>
      </c>
      <c r="I23" s="26">
        <v>0</v>
      </c>
      <c r="J23" s="25"/>
      <c r="K23" s="48"/>
      <c r="L23" s="58">
        <f t="shared" si="2"/>
        <v>37250000</v>
      </c>
      <c r="M23" s="46">
        <v>45480</v>
      </c>
      <c r="N23" s="50" t="s">
        <v>714</v>
      </c>
      <c r="O23" s="56" t="s">
        <v>45</v>
      </c>
      <c r="P23" s="40">
        <v>0.34666666666666668</v>
      </c>
    </row>
    <row r="24" spans="2:21" x14ac:dyDescent="0.2">
      <c r="B24" s="45">
        <v>45329</v>
      </c>
      <c r="C24" s="34" t="s">
        <v>53</v>
      </c>
      <c r="D24" s="35" t="s">
        <v>286</v>
      </c>
      <c r="E24" s="36" t="s">
        <v>34</v>
      </c>
      <c r="F24" s="35" t="s">
        <v>519</v>
      </c>
      <c r="G24" s="46">
        <v>45330</v>
      </c>
      <c r="H24" s="58">
        <v>37250000</v>
      </c>
      <c r="I24" s="26">
        <v>0</v>
      </c>
      <c r="J24" s="25"/>
      <c r="K24" s="48">
        <v>28310000</v>
      </c>
      <c r="L24" s="58">
        <f t="shared" si="2"/>
        <v>8940000</v>
      </c>
      <c r="M24" s="46">
        <v>45364</v>
      </c>
      <c r="N24" s="50" t="s">
        <v>715</v>
      </c>
      <c r="O24" s="56" t="s">
        <v>45</v>
      </c>
      <c r="P24" s="40">
        <v>1</v>
      </c>
    </row>
    <row r="25" spans="2:21" x14ac:dyDescent="0.2">
      <c r="B25" s="45">
        <v>45329</v>
      </c>
      <c r="C25" s="34" t="s">
        <v>54</v>
      </c>
      <c r="D25" s="35" t="s">
        <v>287</v>
      </c>
      <c r="E25" s="36" t="s">
        <v>34</v>
      </c>
      <c r="F25" s="35" t="s">
        <v>518</v>
      </c>
      <c r="G25" s="46">
        <v>45330</v>
      </c>
      <c r="H25" s="58">
        <v>37250000</v>
      </c>
      <c r="I25" s="26">
        <v>0</v>
      </c>
      <c r="J25" s="25"/>
      <c r="K25" s="48"/>
      <c r="L25" s="58">
        <f t="shared" si="2"/>
        <v>37250000</v>
      </c>
      <c r="M25" s="46">
        <v>45480</v>
      </c>
      <c r="N25" s="50" t="s">
        <v>716</v>
      </c>
      <c r="O25" s="56" t="s">
        <v>45</v>
      </c>
      <c r="P25" s="40">
        <v>0.34666666666666668</v>
      </c>
    </row>
    <row r="26" spans="2:21" x14ac:dyDescent="0.2">
      <c r="B26" s="45">
        <v>45329</v>
      </c>
      <c r="C26" s="34" t="s">
        <v>55</v>
      </c>
      <c r="D26" s="35" t="s">
        <v>288</v>
      </c>
      <c r="E26" s="36" t="s">
        <v>34</v>
      </c>
      <c r="F26" s="35" t="s">
        <v>519</v>
      </c>
      <c r="G26" s="46">
        <v>45330</v>
      </c>
      <c r="H26" s="58">
        <v>37250000</v>
      </c>
      <c r="I26" s="26">
        <v>0</v>
      </c>
      <c r="J26" s="25"/>
      <c r="K26" s="48"/>
      <c r="L26" s="58">
        <f t="shared" si="2"/>
        <v>37250000</v>
      </c>
      <c r="M26" s="46">
        <v>45480</v>
      </c>
      <c r="N26" s="50" t="s">
        <v>717</v>
      </c>
      <c r="O26" s="56" t="s">
        <v>45</v>
      </c>
      <c r="P26" s="40">
        <v>0.34666666666666668</v>
      </c>
    </row>
    <row r="27" spans="2:21" x14ac:dyDescent="0.2">
      <c r="B27" s="45">
        <v>45329</v>
      </c>
      <c r="C27" s="34" t="s">
        <v>56</v>
      </c>
      <c r="D27" s="35" t="s">
        <v>289</v>
      </c>
      <c r="E27" s="36" t="s">
        <v>34</v>
      </c>
      <c r="F27" s="35" t="s">
        <v>520</v>
      </c>
      <c r="G27" s="46">
        <v>45330</v>
      </c>
      <c r="H27" s="58">
        <v>37250000</v>
      </c>
      <c r="I27" s="26">
        <v>0</v>
      </c>
      <c r="J27" s="25"/>
      <c r="K27" s="48"/>
      <c r="L27" s="58">
        <f t="shared" si="2"/>
        <v>37250000</v>
      </c>
      <c r="M27" s="46">
        <v>45480</v>
      </c>
      <c r="N27" s="50" t="s">
        <v>718</v>
      </c>
      <c r="O27" s="56" t="s">
        <v>45</v>
      </c>
      <c r="P27" s="40">
        <v>0.34666666666666668</v>
      </c>
    </row>
    <row r="28" spans="2:21" x14ac:dyDescent="0.2">
      <c r="B28" s="45">
        <v>45329</v>
      </c>
      <c r="C28" s="34" t="s">
        <v>57</v>
      </c>
      <c r="D28" s="35" t="s">
        <v>290</v>
      </c>
      <c r="E28" s="36" t="s">
        <v>34</v>
      </c>
      <c r="F28" s="35" t="s">
        <v>519</v>
      </c>
      <c r="G28" s="46">
        <v>45330</v>
      </c>
      <c r="H28" s="58">
        <v>33000000</v>
      </c>
      <c r="I28" s="26">
        <v>0</v>
      </c>
      <c r="J28" s="25"/>
      <c r="K28" s="48"/>
      <c r="L28" s="58">
        <f t="shared" si="2"/>
        <v>33000000</v>
      </c>
      <c r="M28" s="46">
        <v>45480</v>
      </c>
      <c r="N28" s="50" t="s">
        <v>719</v>
      </c>
      <c r="O28" s="56" t="s">
        <v>45</v>
      </c>
      <c r="P28" s="40">
        <v>0.34666666666666668</v>
      </c>
    </row>
    <row r="29" spans="2:21" x14ac:dyDescent="0.2">
      <c r="B29" s="45">
        <v>45329</v>
      </c>
      <c r="C29" s="34" t="s">
        <v>58</v>
      </c>
      <c r="D29" s="35" t="s">
        <v>291</v>
      </c>
      <c r="E29" s="36" t="s">
        <v>34</v>
      </c>
      <c r="F29" s="35" t="s">
        <v>519</v>
      </c>
      <c r="G29" s="46">
        <v>45330</v>
      </c>
      <c r="H29" s="58">
        <v>33000000</v>
      </c>
      <c r="I29" s="26">
        <v>0</v>
      </c>
      <c r="J29" s="25"/>
      <c r="K29" s="48"/>
      <c r="L29" s="58">
        <f t="shared" si="2"/>
        <v>33000000</v>
      </c>
      <c r="M29" s="46">
        <v>45480</v>
      </c>
      <c r="N29" s="50" t="s">
        <v>720</v>
      </c>
      <c r="O29" s="56" t="s">
        <v>45</v>
      </c>
      <c r="P29" s="40">
        <v>0.34666666666666668</v>
      </c>
    </row>
    <row r="30" spans="2:21" x14ac:dyDescent="0.2">
      <c r="B30" s="45">
        <v>45329</v>
      </c>
      <c r="C30" s="34" t="s">
        <v>59</v>
      </c>
      <c r="D30" s="35" t="s">
        <v>292</v>
      </c>
      <c r="E30" s="36" t="s">
        <v>521</v>
      </c>
      <c r="F30" s="35" t="s">
        <v>522</v>
      </c>
      <c r="G30" s="46">
        <v>45330</v>
      </c>
      <c r="H30" s="58">
        <v>22000000</v>
      </c>
      <c r="I30" s="26">
        <v>0</v>
      </c>
      <c r="J30" s="25"/>
      <c r="K30" s="48"/>
      <c r="L30" s="58">
        <f t="shared" si="2"/>
        <v>22000000</v>
      </c>
      <c r="M30" s="46">
        <v>45480</v>
      </c>
      <c r="N30" s="50" t="s">
        <v>721</v>
      </c>
      <c r="O30" s="56" t="s">
        <v>45</v>
      </c>
      <c r="P30" s="40">
        <v>0.34666666666666668</v>
      </c>
    </row>
    <row r="31" spans="2:21" x14ac:dyDescent="0.2">
      <c r="B31" s="45">
        <v>45329</v>
      </c>
      <c r="C31" s="34" t="s">
        <v>60</v>
      </c>
      <c r="D31" s="35" t="s">
        <v>293</v>
      </c>
      <c r="E31" s="36" t="s">
        <v>521</v>
      </c>
      <c r="F31" s="35" t="s">
        <v>522</v>
      </c>
      <c r="G31" s="46">
        <v>45330</v>
      </c>
      <c r="H31" s="58">
        <v>22000000</v>
      </c>
      <c r="I31" s="26">
        <v>0</v>
      </c>
      <c r="J31" s="25"/>
      <c r="K31" s="48"/>
      <c r="L31" s="58">
        <f t="shared" si="2"/>
        <v>22000000</v>
      </c>
      <c r="M31" s="46">
        <v>45480</v>
      </c>
      <c r="N31" s="50" t="s">
        <v>722</v>
      </c>
      <c r="O31" s="56" t="s">
        <v>45</v>
      </c>
      <c r="P31" s="40">
        <v>0.34666666666666668</v>
      </c>
    </row>
    <row r="32" spans="2:21" x14ac:dyDescent="0.2">
      <c r="B32" s="45">
        <v>45329</v>
      </c>
      <c r="C32" s="34" t="s">
        <v>61</v>
      </c>
      <c r="D32" s="35" t="s">
        <v>294</v>
      </c>
      <c r="E32" s="36" t="s">
        <v>34</v>
      </c>
      <c r="F32" s="35" t="s">
        <v>519</v>
      </c>
      <c r="G32" s="46">
        <v>45330</v>
      </c>
      <c r="H32" s="58">
        <v>42500000</v>
      </c>
      <c r="I32" s="26">
        <v>0</v>
      </c>
      <c r="J32" s="25"/>
      <c r="K32" s="48"/>
      <c r="L32" s="58">
        <f t="shared" si="2"/>
        <v>42500000</v>
      </c>
      <c r="M32" s="46">
        <v>45480</v>
      </c>
      <c r="N32" s="50" t="s">
        <v>723</v>
      </c>
      <c r="O32" s="56" t="s">
        <v>45</v>
      </c>
      <c r="P32" s="40">
        <v>0.34666666666666668</v>
      </c>
    </row>
    <row r="33" spans="2:16" x14ac:dyDescent="0.2">
      <c r="B33" s="45">
        <v>45329</v>
      </c>
      <c r="C33" s="34" t="s">
        <v>62</v>
      </c>
      <c r="D33" s="35" t="s">
        <v>295</v>
      </c>
      <c r="E33" s="36" t="s">
        <v>34</v>
      </c>
      <c r="F33" s="35" t="s">
        <v>519</v>
      </c>
      <c r="G33" s="46">
        <v>45330</v>
      </c>
      <c r="H33" s="58">
        <v>42500000</v>
      </c>
      <c r="I33" s="26">
        <v>0</v>
      </c>
      <c r="J33" s="25"/>
      <c r="K33" s="48"/>
      <c r="L33" s="58">
        <f t="shared" si="2"/>
        <v>42500000</v>
      </c>
      <c r="M33" s="46">
        <v>45480</v>
      </c>
      <c r="N33" s="50" t="s">
        <v>724</v>
      </c>
      <c r="O33" s="56" t="s">
        <v>45</v>
      </c>
      <c r="P33" s="40">
        <v>0.34666666666666668</v>
      </c>
    </row>
    <row r="34" spans="2:16" x14ac:dyDescent="0.2">
      <c r="B34" s="45">
        <v>45329</v>
      </c>
      <c r="C34" s="34" t="s">
        <v>63</v>
      </c>
      <c r="D34" s="35" t="s">
        <v>296</v>
      </c>
      <c r="E34" s="36" t="s">
        <v>34</v>
      </c>
      <c r="F34" s="35" t="s">
        <v>519</v>
      </c>
      <c r="G34" s="46">
        <v>45330</v>
      </c>
      <c r="H34" s="58">
        <v>42500000</v>
      </c>
      <c r="I34" s="26">
        <v>0</v>
      </c>
      <c r="J34" s="25"/>
      <c r="K34" s="48"/>
      <c r="L34" s="58">
        <f t="shared" si="2"/>
        <v>42500000</v>
      </c>
      <c r="M34" s="46">
        <v>45480</v>
      </c>
      <c r="N34" s="50" t="s">
        <v>725</v>
      </c>
      <c r="O34" s="56" t="s">
        <v>45</v>
      </c>
      <c r="P34" s="40">
        <v>0.34666666666666668</v>
      </c>
    </row>
    <row r="35" spans="2:16" x14ac:dyDescent="0.2">
      <c r="B35" s="45">
        <v>45329</v>
      </c>
      <c r="C35" s="34" t="s">
        <v>64</v>
      </c>
      <c r="D35" s="35" t="s">
        <v>297</v>
      </c>
      <c r="E35" s="36" t="s">
        <v>34</v>
      </c>
      <c r="F35" s="35" t="s">
        <v>523</v>
      </c>
      <c r="G35" s="46">
        <v>45330</v>
      </c>
      <c r="H35" s="58">
        <v>37250000</v>
      </c>
      <c r="I35" s="26">
        <v>0</v>
      </c>
      <c r="J35" s="25"/>
      <c r="K35" s="48"/>
      <c r="L35" s="58">
        <f t="shared" si="2"/>
        <v>37250000</v>
      </c>
      <c r="M35" s="46">
        <v>45480</v>
      </c>
      <c r="N35" s="50" t="s">
        <v>726</v>
      </c>
      <c r="O35" s="56" t="s">
        <v>45</v>
      </c>
      <c r="P35" s="40">
        <v>0.34666666666666668</v>
      </c>
    </row>
    <row r="36" spans="2:16" x14ac:dyDescent="0.2">
      <c r="B36" s="45">
        <v>45329</v>
      </c>
      <c r="C36" s="34" t="s">
        <v>65</v>
      </c>
      <c r="D36" s="35" t="s">
        <v>298</v>
      </c>
      <c r="E36" s="36" t="s">
        <v>34</v>
      </c>
      <c r="F36" s="35" t="s">
        <v>524</v>
      </c>
      <c r="G36" s="46">
        <v>45330</v>
      </c>
      <c r="H36" s="58">
        <v>54075000</v>
      </c>
      <c r="I36" s="26">
        <v>0</v>
      </c>
      <c r="J36" s="25"/>
      <c r="K36" s="48"/>
      <c r="L36" s="58">
        <f t="shared" si="2"/>
        <v>54075000</v>
      </c>
      <c r="M36" s="46">
        <v>45480</v>
      </c>
      <c r="N36" s="50" t="s">
        <v>727</v>
      </c>
      <c r="O36" s="56" t="s">
        <v>45</v>
      </c>
      <c r="P36" s="40">
        <v>0.34666666666666668</v>
      </c>
    </row>
    <row r="37" spans="2:16" x14ac:dyDescent="0.2">
      <c r="B37" s="45">
        <v>45329</v>
      </c>
      <c r="C37" s="34" t="s">
        <v>66</v>
      </c>
      <c r="D37" s="35" t="s">
        <v>299</v>
      </c>
      <c r="E37" s="36" t="s">
        <v>34</v>
      </c>
      <c r="F37" s="35" t="s">
        <v>525</v>
      </c>
      <c r="G37" s="46">
        <v>45330</v>
      </c>
      <c r="H37" s="58">
        <v>26750000</v>
      </c>
      <c r="I37" s="26">
        <v>0</v>
      </c>
      <c r="J37" s="25"/>
      <c r="K37" s="48"/>
      <c r="L37" s="58">
        <f t="shared" si="2"/>
        <v>26750000</v>
      </c>
      <c r="M37" s="46">
        <v>45480</v>
      </c>
      <c r="N37" s="50" t="s">
        <v>728</v>
      </c>
      <c r="O37" s="56" t="s">
        <v>45</v>
      </c>
      <c r="P37" s="40">
        <v>0.34666666666666668</v>
      </c>
    </row>
    <row r="38" spans="2:16" x14ac:dyDescent="0.2">
      <c r="B38" s="45">
        <v>45330</v>
      </c>
      <c r="C38" s="34" t="s">
        <v>67</v>
      </c>
      <c r="D38" s="35" t="s">
        <v>300</v>
      </c>
      <c r="E38" s="36" t="s">
        <v>34</v>
      </c>
      <c r="F38" s="35" t="s">
        <v>526</v>
      </c>
      <c r="G38" s="46">
        <v>45334</v>
      </c>
      <c r="H38" s="58">
        <v>25000000</v>
      </c>
      <c r="I38" s="26">
        <v>0</v>
      </c>
      <c r="J38" s="25"/>
      <c r="K38" s="48"/>
      <c r="L38" s="58">
        <f t="shared" si="2"/>
        <v>25000000</v>
      </c>
      <c r="M38" s="46">
        <v>45484</v>
      </c>
      <c r="N38" s="50" t="s">
        <v>729</v>
      </c>
      <c r="O38" s="56" t="s">
        <v>45</v>
      </c>
      <c r="P38" s="40">
        <v>0.32</v>
      </c>
    </row>
    <row r="39" spans="2:16" x14ac:dyDescent="0.2">
      <c r="B39" s="45">
        <v>45331</v>
      </c>
      <c r="C39" s="34" t="s">
        <v>68</v>
      </c>
      <c r="D39" s="35" t="s">
        <v>301</v>
      </c>
      <c r="E39" s="36" t="s">
        <v>34</v>
      </c>
      <c r="F39" s="35" t="s">
        <v>527</v>
      </c>
      <c r="G39" s="46">
        <v>45334</v>
      </c>
      <c r="H39" s="58">
        <v>42500000</v>
      </c>
      <c r="I39" s="26">
        <v>0</v>
      </c>
      <c r="J39" s="25"/>
      <c r="K39" s="48"/>
      <c r="L39" s="58">
        <f t="shared" si="2"/>
        <v>42500000</v>
      </c>
      <c r="M39" s="46">
        <v>45484</v>
      </c>
      <c r="N39" s="50" t="s">
        <v>730</v>
      </c>
      <c r="O39" s="56" t="s">
        <v>45</v>
      </c>
      <c r="P39" s="40">
        <v>0.32</v>
      </c>
    </row>
    <row r="40" spans="2:16" ht="15" x14ac:dyDescent="0.2">
      <c r="B40" s="45">
        <v>45330</v>
      </c>
      <c r="C40" s="34" t="s">
        <v>69</v>
      </c>
      <c r="D40" s="35" t="s">
        <v>302</v>
      </c>
      <c r="E40" s="36" t="s">
        <v>34</v>
      </c>
      <c r="F40" s="35" t="s">
        <v>528</v>
      </c>
      <c r="G40" s="46">
        <v>45334</v>
      </c>
      <c r="H40" s="58">
        <v>22000000</v>
      </c>
      <c r="I40" s="26">
        <v>0</v>
      </c>
      <c r="J40" s="25"/>
      <c r="K40" s="48"/>
      <c r="L40" s="58">
        <f t="shared" si="2"/>
        <v>22000000</v>
      </c>
      <c r="M40" s="46">
        <v>45484</v>
      </c>
      <c r="N40" s="51" t="s">
        <v>731</v>
      </c>
      <c r="O40" s="56" t="s">
        <v>45</v>
      </c>
      <c r="P40" s="40">
        <v>0.32</v>
      </c>
    </row>
    <row r="41" spans="2:16" ht="15" x14ac:dyDescent="0.2">
      <c r="B41" s="45">
        <v>45330</v>
      </c>
      <c r="C41" s="34" t="s">
        <v>70</v>
      </c>
      <c r="D41" s="35" t="s">
        <v>303</v>
      </c>
      <c r="E41" s="36" t="s">
        <v>34</v>
      </c>
      <c r="F41" s="35" t="s">
        <v>529</v>
      </c>
      <c r="G41" s="46">
        <v>45334</v>
      </c>
      <c r="H41" s="58">
        <v>29996633</v>
      </c>
      <c r="I41" s="26">
        <v>0</v>
      </c>
      <c r="J41" s="25"/>
      <c r="K41" s="48"/>
      <c r="L41" s="58">
        <f t="shared" si="2"/>
        <v>29996633</v>
      </c>
      <c r="M41" s="46">
        <v>45477</v>
      </c>
      <c r="N41" s="51" t="s">
        <v>732</v>
      </c>
      <c r="O41" s="56" t="s">
        <v>45</v>
      </c>
      <c r="P41" s="40">
        <v>0.33566433566433568</v>
      </c>
    </row>
    <row r="42" spans="2:16" ht="15" x14ac:dyDescent="0.2">
      <c r="B42" s="45">
        <v>45331</v>
      </c>
      <c r="C42" s="34" t="s">
        <v>71</v>
      </c>
      <c r="D42" s="35" t="s">
        <v>304</v>
      </c>
      <c r="E42" s="36" t="s">
        <v>34</v>
      </c>
      <c r="F42" s="35" t="s">
        <v>530</v>
      </c>
      <c r="G42" s="46">
        <v>45342</v>
      </c>
      <c r="H42" s="58">
        <v>22500000</v>
      </c>
      <c r="I42" s="26">
        <v>0</v>
      </c>
      <c r="J42" s="25"/>
      <c r="K42" s="48"/>
      <c r="L42" s="58">
        <f t="shared" si="2"/>
        <v>22500000</v>
      </c>
      <c r="M42" s="46">
        <v>45492</v>
      </c>
      <c r="N42" s="51" t="s">
        <v>733</v>
      </c>
      <c r="O42" s="56" t="s">
        <v>45</v>
      </c>
      <c r="P42" s="40">
        <v>0.26666666666666666</v>
      </c>
    </row>
    <row r="43" spans="2:16" ht="15" x14ac:dyDescent="0.2">
      <c r="B43" s="45">
        <v>45331</v>
      </c>
      <c r="C43" s="34" t="s">
        <v>72</v>
      </c>
      <c r="D43" s="35" t="s">
        <v>305</v>
      </c>
      <c r="E43" s="36" t="s">
        <v>34</v>
      </c>
      <c r="F43" s="35" t="s">
        <v>531</v>
      </c>
      <c r="G43" s="46">
        <v>45334</v>
      </c>
      <c r="H43" s="58">
        <v>26000000</v>
      </c>
      <c r="I43" s="26">
        <v>0</v>
      </c>
      <c r="J43" s="25"/>
      <c r="K43" s="48"/>
      <c r="L43" s="58">
        <f t="shared" si="2"/>
        <v>26000000</v>
      </c>
      <c r="M43" s="46">
        <v>45484</v>
      </c>
      <c r="N43" s="51" t="s">
        <v>734</v>
      </c>
      <c r="O43" s="56" t="s">
        <v>45</v>
      </c>
      <c r="P43" s="40">
        <v>0.32</v>
      </c>
    </row>
    <row r="44" spans="2:16" ht="15" x14ac:dyDescent="0.2">
      <c r="B44" s="45">
        <v>45331</v>
      </c>
      <c r="C44" s="34" t="s">
        <v>73</v>
      </c>
      <c r="D44" s="35" t="s">
        <v>306</v>
      </c>
      <c r="E44" s="36" t="s">
        <v>34</v>
      </c>
      <c r="F44" s="35" t="s">
        <v>532</v>
      </c>
      <c r="G44" s="46">
        <v>45335</v>
      </c>
      <c r="H44" s="58">
        <v>22500000</v>
      </c>
      <c r="I44" s="26">
        <v>0</v>
      </c>
      <c r="J44" s="25"/>
      <c r="K44" s="48"/>
      <c r="L44" s="58">
        <f t="shared" si="2"/>
        <v>22500000</v>
      </c>
      <c r="M44" s="46">
        <v>45485</v>
      </c>
      <c r="N44" s="51" t="s">
        <v>735</v>
      </c>
      <c r="O44" s="56" t="s">
        <v>45</v>
      </c>
      <c r="P44" s="40">
        <v>0.31333333333333335</v>
      </c>
    </row>
    <row r="45" spans="2:16" ht="15" x14ac:dyDescent="0.2">
      <c r="B45" s="45">
        <v>45334</v>
      </c>
      <c r="C45" s="34" t="s">
        <v>74</v>
      </c>
      <c r="D45" s="35" t="s">
        <v>307</v>
      </c>
      <c r="E45" s="36" t="s">
        <v>34</v>
      </c>
      <c r="F45" s="35" t="s">
        <v>533</v>
      </c>
      <c r="G45" s="46">
        <v>45341</v>
      </c>
      <c r="H45" s="58">
        <v>30900000</v>
      </c>
      <c r="I45" s="26">
        <v>0</v>
      </c>
      <c r="J45" s="25"/>
      <c r="K45" s="48"/>
      <c r="L45" s="58">
        <f t="shared" si="2"/>
        <v>30900000</v>
      </c>
      <c r="M45" s="46">
        <v>45491</v>
      </c>
      <c r="N45" s="51" t="s">
        <v>736</v>
      </c>
      <c r="O45" s="56" t="s">
        <v>45</v>
      </c>
      <c r="P45" s="40">
        <v>0.27333333333333332</v>
      </c>
    </row>
    <row r="46" spans="2:16" ht="15" x14ac:dyDescent="0.2">
      <c r="B46" s="45">
        <v>45331</v>
      </c>
      <c r="C46" s="34" t="s">
        <v>75</v>
      </c>
      <c r="D46" s="35" t="s">
        <v>308</v>
      </c>
      <c r="E46" s="36" t="s">
        <v>521</v>
      </c>
      <c r="F46" s="35" t="s">
        <v>534</v>
      </c>
      <c r="G46" s="46">
        <v>45334</v>
      </c>
      <c r="H46" s="58">
        <v>22000000</v>
      </c>
      <c r="I46" s="26">
        <v>0</v>
      </c>
      <c r="J46" s="25"/>
      <c r="K46" s="48"/>
      <c r="L46" s="58">
        <f t="shared" si="2"/>
        <v>22000000</v>
      </c>
      <c r="M46" s="46">
        <v>45484</v>
      </c>
      <c r="N46" s="51" t="s">
        <v>737</v>
      </c>
      <c r="O46" s="56" t="s">
        <v>45</v>
      </c>
      <c r="P46" s="40">
        <v>0.32</v>
      </c>
    </row>
    <row r="47" spans="2:16" ht="15" x14ac:dyDescent="0.2">
      <c r="B47" s="45">
        <v>45331</v>
      </c>
      <c r="C47" s="34" t="s">
        <v>76</v>
      </c>
      <c r="D47" s="35" t="s">
        <v>309</v>
      </c>
      <c r="E47" s="36" t="s">
        <v>34</v>
      </c>
      <c r="F47" s="35" t="s">
        <v>535</v>
      </c>
      <c r="G47" s="46">
        <v>45336</v>
      </c>
      <c r="H47" s="58">
        <v>27037500</v>
      </c>
      <c r="I47" s="26">
        <v>0</v>
      </c>
      <c r="J47" s="25"/>
      <c r="K47" s="48"/>
      <c r="L47" s="58">
        <f t="shared" si="2"/>
        <v>27037500</v>
      </c>
      <c r="M47" s="46">
        <v>45440</v>
      </c>
      <c r="N47" s="51" t="s">
        <v>738</v>
      </c>
      <c r="O47" s="56" t="s">
        <v>45</v>
      </c>
      <c r="P47" s="40">
        <v>0.44230769230769229</v>
      </c>
    </row>
    <row r="48" spans="2:16" ht="15" x14ac:dyDescent="0.2">
      <c r="B48" s="45">
        <v>45331</v>
      </c>
      <c r="C48" s="34" t="s">
        <v>77</v>
      </c>
      <c r="D48" s="35" t="s">
        <v>310</v>
      </c>
      <c r="E48" s="36" t="s">
        <v>34</v>
      </c>
      <c r="F48" s="35" t="s">
        <v>536</v>
      </c>
      <c r="G48" s="46">
        <v>45334</v>
      </c>
      <c r="H48" s="58">
        <v>40000000</v>
      </c>
      <c r="I48" s="26">
        <v>0</v>
      </c>
      <c r="J48" s="25"/>
      <c r="K48" s="48"/>
      <c r="L48" s="58">
        <f t="shared" si="2"/>
        <v>40000000</v>
      </c>
      <c r="M48" s="46">
        <v>45484</v>
      </c>
      <c r="N48" s="51" t="s">
        <v>739</v>
      </c>
      <c r="O48" s="56" t="s">
        <v>45</v>
      </c>
      <c r="P48" s="40">
        <v>0.32</v>
      </c>
    </row>
    <row r="49" spans="2:16" ht="15" x14ac:dyDescent="0.2">
      <c r="B49" s="45">
        <v>45331</v>
      </c>
      <c r="C49" s="34" t="s">
        <v>78</v>
      </c>
      <c r="D49" s="35" t="s">
        <v>311</v>
      </c>
      <c r="E49" s="36" t="s">
        <v>34</v>
      </c>
      <c r="F49" s="35" t="s">
        <v>537</v>
      </c>
      <c r="G49" s="46">
        <v>45334</v>
      </c>
      <c r="H49" s="58">
        <v>37390000</v>
      </c>
      <c r="I49" s="26">
        <v>0</v>
      </c>
      <c r="J49" s="25"/>
      <c r="K49" s="48"/>
      <c r="L49" s="58">
        <f t="shared" si="2"/>
        <v>37390000</v>
      </c>
      <c r="M49" s="46">
        <v>45484</v>
      </c>
      <c r="N49" s="51" t="s">
        <v>740</v>
      </c>
      <c r="O49" s="56" t="s">
        <v>45</v>
      </c>
      <c r="P49" s="40">
        <v>0.32</v>
      </c>
    </row>
    <row r="50" spans="2:16" ht="15" x14ac:dyDescent="0.2">
      <c r="B50" s="45">
        <v>45331</v>
      </c>
      <c r="C50" s="34" t="s">
        <v>79</v>
      </c>
      <c r="D50" s="35" t="s">
        <v>312</v>
      </c>
      <c r="E50" s="36" t="s">
        <v>521</v>
      </c>
      <c r="F50" s="35" t="s">
        <v>538</v>
      </c>
      <c r="G50" s="46">
        <v>45335</v>
      </c>
      <c r="H50" s="58">
        <v>15300000</v>
      </c>
      <c r="I50" s="26">
        <v>0</v>
      </c>
      <c r="J50" s="25"/>
      <c r="K50" s="48"/>
      <c r="L50" s="58">
        <f t="shared" si="2"/>
        <v>15300000</v>
      </c>
      <c r="M50" s="46">
        <v>45485</v>
      </c>
      <c r="N50" s="51" t="s">
        <v>741</v>
      </c>
      <c r="O50" s="56" t="s">
        <v>45</v>
      </c>
      <c r="P50" s="40">
        <v>0.31333333333333335</v>
      </c>
    </row>
    <row r="51" spans="2:16" ht="15" x14ac:dyDescent="0.2">
      <c r="B51" s="45">
        <v>45331</v>
      </c>
      <c r="C51" s="34" t="s">
        <v>80</v>
      </c>
      <c r="D51" s="35" t="s">
        <v>313</v>
      </c>
      <c r="E51" s="36" t="s">
        <v>521</v>
      </c>
      <c r="F51" s="35" t="s">
        <v>539</v>
      </c>
      <c r="G51" s="46">
        <v>45334</v>
      </c>
      <c r="H51" s="58">
        <v>24300000</v>
      </c>
      <c r="I51" s="26">
        <v>0</v>
      </c>
      <c r="J51" s="25"/>
      <c r="K51" s="48"/>
      <c r="L51" s="58">
        <f t="shared" si="2"/>
        <v>24300000</v>
      </c>
      <c r="M51" s="46">
        <v>45484</v>
      </c>
      <c r="N51" s="51" t="s">
        <v>742</v>
      </c>
      <c r="O51" s="56" t="s">
        <v>45</v>
      </c>
      <c r="P51" s="40">
        <v>0.32</v>
      </c>
    </row>
    <row r="52" spans="2:16" ht="15" x14ac:dyDescent="0.2">
      <c r="B52" s="45">
        <v>45331</v>
      </c>
      <c r="C52" s="34" t="s">
        <v>81</v>
      </c>
      <c r="D52" s="35" t="s">
        <v>314</v>
      </c>
      <c r="E52" s="36" t="s">
        <v>34</v>
      </c>
      <c r="F52" s="35" t="s">
        <v>540</v>
      </c>
      <c r="G52" s="46">
        <v>45335</v>
      </c>
      <c r="H52" s="58">
        <v>37500000</v>
      </c>
      <c r="I52" s="26">
        <v>0</v>
      </c>
      <c r="J52" s="25"/>
      <c r="K52" s="48"/>
      <c r="L52" s="58">
        <f t="shared" si="2"/>
        <v>37500000</v>
      </c>
      <c r="M52" s="46">
        <v>45485</v>
      </c>
      <c r="N52" s="51" t="s">
        <v>743</v>
      </c>
      <c r="O52" s="56" t="s">
        <v>45</v>
      </c>
      <c r="P52" s="40">
        <v>0.31333333333333335</v>
      </c>
    </row>
    <row r="53" spans="2:16" ht="15" x14ac:dyDescent="0.2">
      <c r="B53" s="45">
        <v>45331</v>
      </c>
      <c r="C53" s="34" t="s">
        <v>82</v>
      </c>
      <c r="D53" s="35" t="s">
        <v>315</v>
      </c>
      <c r="E53" s="36" t="s">
        <v>34</v>
      </c>
      <c r="F53" s="35" t="s">
        <v>541</v>
      </c>
      <c r="G53" s="46">
        <v>45334</v>
      </c>
      <c r="H53" s="58">
        <v>35000000</v>
      </c>
      <c r="I53" s="26">
        <v>0</v>
      </c>
      <c r="J53" s="25"/>
      <c r="K53" s="48"/>
      <c r="L53" s="58">
        <f t="shared" si="2"/>
        <v>35000000</v>
      </c>
      <c r="M53" s="46">
        <v>45484</v>
      </c>
      <c r="N53" s="51" t="s">
        <v>744</v>
      </c>
      <c r="O53" s="56" t="s">
        <v>45</v>
      </c>
      <c r="P53" s="40">
        <v>0.32</v>
      </c>
    </row>
    <row r="54" spans="2:16" ht="15" x14ac:dyDescent="0.2">
      <c r="B54" s="45">
        <v>45334</v>
      </c>
      <c r="C54" s="34" t="s">
        <v>83</v>
      </c>
      <c r="D54" s="35" t="s">
        <v>316</v>
      </c>
      <c r="E54" s="36" t="s">
        <v>34</v>
      </c>
      <c r="F54" s="35" t="s">
        <v>542</v>
      </c>
      <c r="G54" s="46">
        <v>45339</v>
      </c>
      <c r="H54" s="58">
        <v>25666667</v>
      </c>
      <c r="I54" s="26">
        <v>0</v>
      </c>
      <c r="J54" s="25"/>
      <c r="K54" s="48"/>
      <c r="L54" s="58">
        <f t="shared" si="2"/>
        <v>25666667</v>
      </c>
      <c r="M54" s="46">
        <v>45479</v>
      </c>
      <c r="N54" s="51" t="s">
        <v>745</v>
      </c>
      <c r="O54" s="56" t="s">
        <v>45</v>
      </c>
      <c r="P54" s="40">
        <v>0.30714285714285716</v>
      </c>
    </row>
    <row r="55" spans="2:16" ht="15" x14ac:dyDescent="0.2">
      <c r="B55" s="45">
        <v>45331</v>
      </c>
      <c r="C55" s="34" t="s">
        <v>84</v>
      </c>
      <c r="D55" s="35" t="s">
        <v>317</v>
      </c>
      <c r="E55" s="36" t="s">
        <v>34</v>
      </c>
      <c r="F55" s="35" t="s">
        <v>543</v>
      </c>
      <c r="G55" s="46">
        <v>45338</v>
      </c>
      <c r="H55" s="58">
        <v>29500000</v>
      </c>
      <c r="I55" s="26">
        <v>0</v>
      </c>
      <c r="J55" s="25"/>
      <c r="K55" s="48"/>
      <c r="L55" s="58">
        <f t="shared" si="2"/>
        <v>29500000</v>
      </c>
      <c r="M55" s="46">
        <v>45488</v>
      </c>
      <c r="N55" s="51" t="s">
        <v>746</v>
      </c>
      <c r="O55" s="56" t="s">
        <v>45</v>
      </c>
      <c r="P55" s="40">
        <v>0.29333333333333333</v>
      </c>
    </row>
    <row r="56" spans="2:16" ht="15" x14ac:dyDescent="0.2">
      <c r="B56" s="45">
        <v>45331</v>
      </c>
      <c r="C56" s="34" t="s">
        <v>85</v>
      </c>
      <c r="D56" s="35" t="s">
        <v>318</v>
      </c>
      <c r="E56" s="36" t="s">
        <v>34</v>
      </c>
      <c r="F56" s="35" t="s">
        <v>544</v>
      </c>
      <c r="G56" s="46">
        <v>45334</v>
      </c>
      <c r="H56" s="58">
        <v>37250000</v>
      </c>
      <c r="I56" s="26">
        <v>0</v>
      </c>
      <c r="J56" s="25"/>
      <c r="K56" s="48"/>
      <c r="L56" s="58">
        <f t="shared" si="2"/>
        <v>37250000</v>
      </c>
      <c r="M56" s="46">
        <v>45484</v>
      </c>
      <c r="N56" s="51" t="s">
        <v>747</v>
      </c>
      <c r="O56" s="56" t="s">
        <v>45</v>
      </c>
      <c r="P56" s="40">
        <v>0.32</v>
      </c>
    </row>
    <row r="57" spans="2:16" ht="15" x14ac:dyDescent="0.2">
      <c r="B57" s="45">
        <v>45331</v>
      </c>
      <c r="C57" s="34" t="s">
        <v>86</v>
      </c>
      <c r="D57" s="35" t="s">
        <v>319</v>
      </c>
      <c r="E57" s="36" t="s">
        <v>34</v>
      </c>
      <c r="F57" s="35" t="s">
        <v>545</v>
      </c>
      <c r="G57" s="46">
        <v>45334</v>
      </c>
      <c r="H57" s="58">
        <v>65000000</v>
      </c>
      <c r="I57" s="26">
        <v>0</v>
      </c>
      <c r="J57" s="25"/>
      <c r="K57" s="48"/>
      <c r="L57" s="58">
        <f t="shared" si="2"/>
        <v>65000000</v>
      </c>
      <c r="M57" s="46">
        <v>45484</v>
      </c>
      <c r="N57" s="51" t="s">
        <v>748</v>
      </c>
      <c r="O57" s="56" t="s">
        <v>45</v>
      </c>
      <c r="P57" s="40">
        <v>0.32</v>
      </c>
    </row>
    <row r="58" spans="2:16" ht="15" x14ac:dyDescent="0.2">
      <c r="B58" s="45">
        <v>45331</v>
      </c>
      <c r="C58" s="34" t="s">
        <v>87</v>
      </c>
      <c r="D58" s="35" t="s">
        <v>320</v>
      </c>
      <c r="E58" s="36" t="s">
        <v>521</v>
      </c>
      <c r="F58" s="35" t="s">
        <v>546</v>
      </c>
      <c r="G58" s="46">
        <v>45334</v>
      </c>
      <c r="H58" s="58">
        <v>20612735</v>
      </c>
      <c r="I58" s="26">
        <v>0</v>
      </c>
      <c r="J58" s="25"/>
      <c r="K58" s="48"/>
      <c r="L58" s="58">
        <f t="shared" si="2"/>
        <v>20612735</v>
      </c>
      <c r="M58" s="46">
        <v>45484</v>
      </c>
      <c r="N58" s="51" t="s">
        <v>749</v>
      </c>
      <c r="O58" s="56" t="s">
        <v>45</v>
      </c>
      <c r="P58" s="40">
        <v>0.32</v>
      </c>
    </row>
    <row r="59" spans="2:16" ht="15" x14ac:dyDescent="0.2">
      <c r="B59" s="45">
        <v>45331</v>
      </c>
      <c r="C59" s="34" t="s">
        <v>88</v>
      </c>
      <c r="D59" s="35" t="s">
        <v>321</v>
      </c>
      <c r="E59" s="36" t="s">
        <v>34</v>
      </c>
      <c r="F59" s="35" t="s">
        <v>547</v>
      </c>
      <c r="G59" s="46">
        <v>45334</v>
      </c>
      <c r="H59" s="58">
        <v>41200000</v>
      </c>
      <c r="I59" s="26">
        <v>0</v>
      </c>
      <c r="J59" s="25"/>
      <c r="K59" s="48"/>
      <c r="L59" s="58">
        <f t="shared" si="2"/>
        <v>41200000</v>
      </c>
      <c r="M59" s="46">
        <v>45484</v>
      </c>
      <c r="N59" s="51" t="s">
        <v>750</v>
      </c>
      <c r="O59" s="56" t="s">
        <v>45</v>
      </c>
      <c r="P59" s="40">
        <v>0.32</v>
      </c>
    </row>
    <row r="60" spans="2:16" ht="15" x14ac:dyDescent="0.2">
      <c r="B60" s="45">
        <v>45331</v>
      </c>
      <c r="C60" s="34" t="s">
        <v>89</v>
      </c>
      <c r="D60" s="35" t="s">
        <v>322</v>
      </c>
      <c r="E60" s="36" t="s">
        <v>521</v>
      </c>
      <c r="F60" s="35" t="s">
        <v>548</v>
      </c>
      <c r="G60" s="46">
        <v>45335</v>
      </c>
      <c r="H60" s="58">
        <v>14300000</v>
      </c>
      <c r="I60" s="26">
        <v>0</v>
      </c>
      <c r="J60" s="25"/>
      <c r="K60" s="48"/>
      <c r="L60" s="58">
        <f t="shared" si="2"/>
        <v>14300000</v>
      </c>
      <c r="M60" s="46">
        <v>45485</v>
      </c>
      <c r="N60" s="51" t="s">
        <v>751</v>
      </c>
      <c r="O60" s="56" t="s">
        <v>45</v>
      </c>
      <c r="P60" s="40">
        <v>0.31333333333333335</v>
      </c>
    </row>
    <row r="61" spans="2:16" ht="15" x14ac:dyDescent="0.2">
      <c r="B61" s="45">
        <v>45331</v>
      </c>
      <c r="C61" s="34" t="s">
        <v>90</v>
      </c>
      <c r="D61" s="35" t="s">
        <v>323</v>
      </c>
      <c r="E61" s="36" t="s">
        <v>521</v>
      </c>
      <c r="F61" s="35" t="s">
        <v>548</v>
      </c>
      <c r="G61" s="46">
        <v>45335</v>
      </c>
      <c r="H61" s="58">
        <v>14300000</v>
      </c>
      <c r="I61" s="26">
        <v>0</v>
      </c>
      <c r="J61" s="25"/>
      <c r="K61" s="48"/>
      <c r="L61" s="58">
        <f t="shared" si="2"/>
        <v>14300000</v>
      </c>
      <c r="M61" s="46">
        <v>45485</v>
      </c>
      <c r="N61" s="51" t="s">
        <v>752</v>
      </c>
      <c r="O61" s="56" t="s">
        <v>45</v>
      </c>
      <c r="P61" s="40">
        <v>0.31333333333333335</v>
      </c>
    </row>
    <row r="62" spans="2:16" ht="15" x14ac:dyDescent="0.2">
      <c r="B62" s="45">
        <v>45331</v>
      </c>
      <c r="C62" s="34" t="s">
        <v>91</v>
      </c>
      <c r="D62" s="35" t="s">
        <v>324</v>
      </c>
      <c r="E62" s="36" t="s">
        <v>34</v>
      </c>
      <c r="F62" s="35" t="s">
        <v>549</v>
      </c>
      <c r="G62" s="46">
        <v>45335</v>
      </c>
      <c r="H62" s="58">
        <v>32000000</v>
      </c>
      <c r="I62" s="26">
        <v>0</v>
      </c>
      <c r="J62" s="25"/>
      <c r="K62" s="48"/>
      <c r="L62" s="58">
        <f t="shared" si="2"/>
        <v>32000000</v>
      </c>
      <c r="M62" s="46">
        <v>45485</v>
      </c>
      <c r="N62" s="51" t="s">
        <v>753</v>
      </c>
      <c r="O62" s="56" t="s">
        <v>45</v>
      </c>
      <c r="P62" s="40">
        <v>0.31333333333333335</v>
      </c>
    </row>
    <row r="63" spans="2:16" x14ac:dyDescent="0.2">
      <c r="B63" s="45">
        <v>45329</v>
      </c>
      <c r="C63" s="34" t="s">
        <v>92</v>
      </c>
      <c r="D63" s="35" t="s">
        <v>325</v>
      </c>
      <c r="E63" s="36" t="s">
        <v>550</v>
      </c>
      <c r="F63" s="35" t="s">
        <v>551</v>
      </c>
      <c r="G63" s="46">
        <v>45359</v>
      </c>
      <c r="H63" s="58">
        <v>703442592</v>
      </c>
      <c r="I63" s="26">
        <v>0</v>
      </c>
      <c r="J63" s="25"/>
      <c r="K63" s="48"/>
      <c r="L63" s="58">
        <f t="shared" si="2"/>
        <v>703442592</v>
      </c>
      <c r="M63" s="46">
        <v>45542</v>
      </c>
      <c r="N63" s="49" t="s">
        <v>754</v>
      </c>
      <c r="O63" s="56" t="s">
        <v>45</v>
      </c>
      <c r="P63" s="40">
        <v>0.12568306010928962</v>
      </c>
    </row>
    <row r="64" spans="2:16" ht="15" x14ac:dyDescent="0.2">
      <c r="B64" s="45">
        <v>45335</v>
      </c>
      <c r="C64" s="34" t="s">
        <v>93</v>
      </c>
      <c r="D64" s="35" t="s">
        <v>326</v>
      </c>
      <c r="E64" s="36" t="s">
        <v>34</v>
      </c>
      <c r="F64" s="35" t="s">
        <v>552</v>
      </c>
      <c r="G64" s="46">
        <v>45336</v>
      </c>
      <c r="H64" s="58">
        <v>23263981</v>
      </c>
      <c r="I64" s="26">
        <v>0</v>
      </c>
      <c r="J64" s="25"/>
      <c r="K64" s="48"/>
      <c r="L64" s="58">
        <f t="shared" si="2"/>
        <v>23263981</v>
      </c>
      <c r="M64" s="46">
        <v>45462</v>
      </c>
      <c r="N64" s="51" t="s">
        <v>755</v>
      </c>
      <c r="O64" s="56" t="s">
        <v>45</v>
      </c>
      <c r="P64" s="40">
        <v>0.36507936507936506</v>
      </c>
    </row>
    <row r="65" spans="2:16" ht="15" x14ac:dyDescent="0.2">
      <c r="B65" s="45">
        <v>45334</v>
      </c>
      <c r="C65" s="34" t="s">
        <v>94</v>
      </c>
      <c r="D65" s="35" t="s">
        <v>327</v>
      </c>
      <c r="E65" s="36" t="s">
        <v>521</v>
      </c>
      <c r="F65" s="35" t="s">
        <v>553</v>
      </c>
      <c r="G65" s="46">
        <v>45336</v>
      </c>
      <c r="H65" s="58">
        <v>14300000</v>
      </c>
      <c r="I65" s="26">
        <v>0</v>
      </c>
      <c r="J65" s="25"/>
      <c r="K65" s="48"/>
      <c r="L65" s="58">
        <f t="shared" si="2"/>
        <v>14300000</v>
      </c>
      <c r="M65" s="46">
        <v>45486</v>
      </c>
      <c r="N65" s="51" t="s">
        <v>756</v>
      </c>
      <c r="O65" s="56" t="s">
        <v>45</v>
      </c>
      <c r="P65" s="40">
        <v>0.30666666666666664</v>
      </c>
    </row>
    <row r="66" spans="2:16" ht="15" x14ac:dyDescent="0.2">
      <c r="B66" s="45">
        <v>45334</v>
      </c>
      <c r="C66" s="34" t="s">
        <v>95</v>
      </c>
      <c r="D66" s="35" t="s">
        <v>328</v>
      </c>
      <c r="E66" s="36" t="s">
        <v>34</v>
      </c>
      <c r="F66" s="35" t="s">
        <v>554</v>
      </c>
      <c r="G66" s="46">
        <v>45334</v>
      </c>
      <c r="H66" s="58">
        <v>22000000</v>
      </c>
      <c r="I66" s="26">
        <v>0</v>
      </c>
      <c r="J66" s="25"/>
      <c r="K66" s="48"/>
      <c r="L66" s="58">
        <f t="shared" si="2"/>
        <v>22000000</v>
      </c>
      <c r="M66" s="46">
        <v>45484</v>
      </c>
      <c r="N66" s="51" t="s">
        <v>757</v>
      </c>
      <c r="O66" s="56" t="s">
        <v>45</v>
      </c>
      <c r="P66" s="40">
        <v>0.32</v>
      </c>
    </row>
    <row r="67" spans="2:16" ht="15" x14ac:dyDescent="0.2">
      <c r="B67" s="45">
        <v>45334</v>
      </c>
      <c r="C67" s="34" t="s">
        <v>96</v>
      </c>
      <c r="D67" s="35" t="s">
        <v>329</v>
      </c>
      <c r="E67" s="36" t="s">
        <v>521</v>
      </c>
      <c r="F67" s="35" t="s">
        <v>555</v>
      </c>
      <c r="G67" s="46">
        <v>45336</v>
      </c>
      <c r="H67" s="58">
        <v>15300000</v>
      </c>
      <c r="I67" s="26">
        <v>0</v>
      </c>
      <c r="J67" s="25"/>
      <c r="K67" s="48"/>
      <c r="L67" s="58">
        <f t="shared" si="2"/>
        <v>15300000</v>
      </c>
      <c r="M67" s="46">
        <v>45486</v>
      </c>
      <c r="N67" s="51" t="s">
        <v>758</v>
      </c>
      <c r="O67" s="56" t="s">
        <v>45</v>
      </c>
      <c r="P67" s="40">
        <v>0.30666666666666664</v>
      </c>
    </row>
    <row r="68" spans="2:16" ht="15" x14ac:dyDescent="0.2">
      <c r="B68" s="45">
        <v>45334</v>
      </c>
      <c r="C68" s="34" t="s">
        <v>97</v>
      </c>
      <c r="D68" s="35" t="s">
        <v>330</v>
      </c>
      <c r="E68" s="36" t="s">
        <v>34</v>
      </c>
      <c r="F68" s="35" t="s">
        <v>556</v>
      </c>
      <c r="G68" s="46">
        <v>45338</v>
      </c>
      <c r="H68" s="58">
        <v>35432516</v>
      </c>
      <c r="I68" s="26">
        <v>0</v>
      </c>
      <c r="J68" s="25"/>
      <c r="K68" s="48"/>
      <c r="L68" s="58">
        <f t="shared" si="2"/>
        <v>35432516</v>
      </c>
      <c r="M68" s="46">
        <v>45458</v>
      </c>
      <c r="N68" s="51" t="s">
        <v>759</v>
      </c>
      <c r="O68" s="56" t="s">
        <v>45</v>
      </c>
      <c r="P68" s="40">
        <v>0.36666666666666664</v>
      </c>
    </row>
    <row r="69" spans="2:16" ht="15" x14ac:dyDescent="0.2">
      <c r="B69" s="45">
        <v>45334</v>
      </c>
      <c r="C69" s="34" t="s">
        <v>98</v>
      </c>
      <c r="D69" s="35" t="s">
        <v>331</v>
      </c>
      <c r="E69" s="36" t="s">
        <v>34</v>
      </c>
      <c r="F69" s="35" t="s">
        <v>557</v>
      </c>
      <c r="G69" s="46">
        <v>45336</v>
      </c>
      <c r="H69" s="58">
        <v>32000000</v>
      </c>
      <c r="I69" s="26">
        <v>0</v>
      </c>
      <c r="J69" s="25"/>
      <c r="K69" s="48"/>
      <c r="L69" s="58">
        <f t="shared" si="2"/>
        <v>32000000</v>
      </c>
      <c r="M69" s="46">
        <v>45486</v>
      </c>
      <c r="N69" s="51" t="s">
        <v>760</v>
      </c>
      <c r="O69" s="56" t="s">
        <v>45</v>
      </c>
      <c r="P69" s="40">
        <v>0.30666666666666664</v>
      </c>
    </row>
    <row r="70" spans="2:16" ht="15" x14ac:dyDescent="0.2">
      <c r="B70" s="45">
        <v>45334</v>
      </c>
      <c r="C70" s="34" t="s">
        <v>99</v>
      </c>
      <c r="D70" s="35" t="s">
        <v>332</v>
      </c>
      <c r="E70" s="36" t="s">
        <v>34</v>
      </c>
      <c r="F70" s="35" t="s">
        <v>558</v>
      </c>
      <c r="G70" s="46">
        <v>45336</v>
      </c>
      <c r="H70" s="58">
        <v>32000000</v>
      </c>
      <c r="I70" s="26">
        <v>0</v>
      </c>
      <c r="J70" s="25"/>
      <c r="K70" s="48"/>
      <c r="L70" s="58">
        <f t="shared" si="2"/>
        <v>32000000</v>
      </c>
      <c r="M70" s="46">
        <v>45486</v>
      </c>
      <c r="N70" s="51" t="s">
        <v>761</v>
      </c>
      <c r="O70" s="56" t="s">
        <v>45</v>
      </c>
      <c r="P70" s="40">
        <v>0.30666666666666664</v>
      </c>
    </row>
    <row r="71" spans="2:16" ht="15" x14ac:dyDescent="0.2">
      <c r="B71" s="45">
        <v>45334</v>
      </c>
      <c r="C71" s="34" t="s">
        <v>100</v>
      </c>
      <c r="D71" s="35" t="s">
        <v>333</v>
      </c>
      <c r="E71" s="36" t="s">
        <v>34</v>
      </c>
      <c r="F71" s="35" t="s">
        <v>559</v>
      </c>
      <c r="G71" s="46">
        <v>45336</v>
      </c>
      <c r="H71" s="58">
        <v>16800000</v>
      </c>
      <c r="I71" s="26">
        <v>0</v>
      </c>
      <c r="J71" s="25"/>
      <c r="K71" s="48"/>
      <c r="L71" s="58">
        <f t="shared" si="2"/>
        <v>16800000</v>
      </c>
      <c r="M71" s="46">
        <v>45425</v>
      </c>
      <c r="N71" s="51" t="s">
        <v>762</v>
      </c>
      <c r="O71" s="56" t="s">
        <v>45</v>
      </c>
      <c r="P71" s="40">
        <v>0.5168539325842697</v>
      </c>
    </row>
    <row r="72" spans="2:16" ht="15" x14ac:dyDescent="0.2">
      <c r="B72" s="45">
        <v>45334</v>
      </c>
      <c r="C72" s="34" t="s">
        <v>101</v>
      </c>
      <c r="D72" s="35" t="s">
        <v>334</v>
      </c>
      <c r="E72" s="36" t="s">
        <v>521</v>
      </c>
      <c r="F72" s="35" t="s">
        <v>560</v>
      </c>
      <c r="G72" s="46">
        <v>45335</v>
      </c>
      <c r="H72" s="58">
        <v>22000000</v>
      </c>
      <c r="I72" s="26">
        <v>0</v>
      </c>
      <c r="J72" s="25"/>
      <c r="K72" s="48"/>
      <c r="L72" s="58">
        <f t="shared" si="2"/>
        <v>22000000</v>
      </c>
      <c r="M72" s="46">
        <v>45485</v>
      </c>
      <c r="N72" s="51" t="s">
        <v>763</v>
      </c>
      <c r="O72" s="56" t="s">
        <v>45</v>
      </c>
      <c r="P72" s="40">
        <v>0.31333333333333335</v>
      </c>
    </row>
    <row r="73" spans="2:16" ht="15" x14ac:dyDescent="0.2">
      <c r="B73" s="45">
        <v>45334</v>
      </c>
      <c r="C73" s="34" t="s">
        <v>102</v>
      </c>
      <c r="D73" s="35" t="s">
        <v>335</v>
      </c>
      <c r="E73" s="36" t="s">
        <v>521</v>
      </c>
      <c r="F73" s="35" t="s">
        <v>561</v>
      </c>
      <c r="G73" s="46">
        <v>45336</v>
      </c>
      <c r="H73" s="58">
        <v>14315000</v>
      </c>
      <c r="I73" s="26">
        <v>0</v>
      </c>
      <c r="J73" s="25"/>
      <c r="K73" s="48"/>
      <c r="L73" s="58">
        <f t="shared" si="2"/>
        <v>14315000</v>
      </c>
      <c r="M73" s="46">
        <v>45486</v>
      </c>
      <c r="N73" s="51" t="s">
        <v>764</v>
      </c>
      <c r="O73" s="56" t="s">
        <v>45</v>
      </c>
      <c r="P73" s="40">
        <v>0.30666666666666664</v>
      </c>
    </row>
    <row r="74" spans="2:16" ht="15" x14ac:dyDescent="0.2">
      <c r="B74" s="45">
        <v>45334</v>
      </c>
      <c r="C74" s="34" t="s">
        <v>103</v>
      </c>
      <c r="D74" s="35" t="s">
        <v>336</v>
      </c>
      <c r="E74" s="36" t="s">
        <v>521</v>
      </c>
      <c r="F74" s="35" t="s">
        <v>562</v>
      </c>
      <c r="G74" s="46">
        <v>45335</v>
      </c>
      <c r="H74" s="58">
        <v>17500000</v>
      </c>
      <c r="I74" s="26">
        <v>0</v>
      </c>
      <c r="J74" s="25"/>
      <c r="K74" s="48"/>
      <c r="L74" s="58">
        <f t="shared" si="2"/>
        <v>17500000</v>
      </c>
      <c r="M74" s="46">
        <v>45485</v>
      </c>
      <c r="N74" s="51" t="s">
        <v>765</v>
      </c>
      <c r="O74" s="56" t="s">
        <v>45</v>
      </c>
      <c r="P74" s="40">
        <v>0.31333333333333335</v>
      </c>
    </row>
    <row r="75" spans="2:16" ht="15" x14ac:dyDescent="0.2">
      <c r="B75" s="45">
        <v>45334</v>
      </c>
      <c r="C75" s="34" t="s">
        <v>104</v>
      </c>
      <c r="D75" s="35" t="s">
        <v>337</v>
      </c>
      <c r="E75" s="36" t="s">
        <v>521</v>
      </c>
      <c r="F75" s="35" t="s">
        <v>562</v>
      </c>
      <c r="G75" s="46">
        <v>45335</v>
      </c>
      <c r="H75" s="58">
        <v>17500000</v>
      </c>
      <c r="I75" s="26">
        <v>0</v>
      </c>
      <c r="J75" s="25"/>
      <c r="K75" s="48"/>
      <c r="L75" s="58">
        <f t="shared" si="2"/>
        <v>17500000</v>
      </c>
      <c r="M75" s="46">
        <v>45485</v>
      </c>
      <c r="N75" s="51" t="s">
        <v>766</v>
      </c>
      <c r="O75" s="56" t="s">
        <v>45</v>
      </c>
      <c r="P75" s="40">
        <v>0.31333333333333335</v>
      </c>
    </row>
    <row r="76" spans="2:16" ht="15" x14ac:dyDescent="0.2">
      <c r="B76" s="45">
        <v>45334</v>
      </c>
      <c r="C76" s="34" t="s">
        <v>105</v>
      </c>
      <c r="D76" s="35" t="s">
        <v>338</v>
      </c>
      <c r="E76" s="36" t="s">
        <v>521</v>
      </c>
      <c r="F76" s="35" t="s">
        <v>562</v>
      </c>
      <c r="G76" s="46">
        <v>45335</v>
      </c>
      <c r="H76" s="58">
        <v>17500000</v>
      </c>
      <c r="I76" s="26">
        <v>0</v>
      </c>
      <c r="J76" s="25"/>
      <c r="K76" s="48"/>
      <c r="L76" s="58">
        <f t="shared" si="2"/>
        <v>17500000</v>
      </c>
      <c r="M76" s="46">
        <v>45485</v>
      </c>
      <c r="N76" s="51" t="s">
        <v>767</v>
      </c>
      <c r="O76" s="56" t="s">
        <v>45</v>
      </c>
      <c r="P76" s="40">
        <v>0.31333333333333335</v>
      </c>
    </row>
    <row r="77" spans="2:16" ht="15" x14ac:dyDescent="0.2">
      <c r="B77" s="45">
        <v>45334</v>
      </c>
      <c r="C77" s="34" t="s">
        <v>106</v>
      </c>
      <c r="D77" s="35" t="s">
        <v>339</v>
      </c>
      <c r="E77" s="36" t="s">
        <v>521</v>
      </c>
      <c r="F77" s="35" t="s">
        <v>562</v>
      </c>
      <c r="G77" s="46">
        <v>45335</v>
      </c>
      <c r="H77" s="58">
        <v>17500000</v>
      </c>
      <c r="I77" s="26">
        <v>0</v>
      </c>
      <c r="J77" s="25"/>
      <c r="K77" s="48"/>
      <c r="L77" s="58">
        <f t="shared" si="2"/>
        <v>17500000</v>
      </c>
      <c r="M77" s="46">
        <v>45485</v>
      </c>
      <c r="N77" s="51" t="s">
        <v>768</v>
      </c>
      <c r="O77" s="56" t="s">
        <v>45</v>
      </c>
      <c r="P77" s="40">
        <v>0.31333333333333335</v>
      </c>
    </row>
    <row r="78" spans="2:16" ht="15" x14ac:dyDescent="0.2">
      <c r="B78" s="45">
        <v>45334</v>
      </c>
      <c r="C78" s="34" t="s">
        <v>107</v>
      </c>
      <c r="D78" s="35" t="s">
        <v>340</v>
      </c>
      <c r="E78" s="36" t="s">
        <v>521</v>
      </c>
      <c r="F78" s="35" t="s">
        <v>562</v>
      </c>
      <c r="G78" s="46">
        <v>45335</v>
      </c>
      <c r="H78" s="58">
        <v>17500000</v>
      </c>
      <c r="I78" s="26">
        <v>0</v>
      </c>
      <c r="J78" s="25"/>
      <c r="K78" s="48"/>
      <c r="L78" s="58">
        <f t="shared" ref="L78:L141" si="4">H78+J78-K78</f>
        <v>17500000</v>
      </c>
      <c r="M78" s="46">
        <v>45485</v>
      </c>
      <c r="N78" s="51" t="s">
        <v>769</v>
      </c>
      <c r="O78" s="56" t="s">
        <v>45</v>
      </c>
      <c r="P78" s="40">
        <v>0.31333333333333335</v>
      </c>
    </row>
    <row r="79" spans="2:16" ht="15" x14ac:dyDescent="0.2">
      <c r="B79" s="45">
        <v>45335</v>
      </c>
      <c r="C79" s="34" t="s">
        <v>108</v>
      </c>
      <c r="D79" s="35" t="s">
        <v>341</v>
      </c>
      <c r="E79" s="36" t="s">
        <v>521</v>
      </c>
      <c r="F79" s="35" t="s">
        <v>562</v>
      </c>
      <c r="G79" s="46">
        <v>45335</v>
      </c>
      <c r="H79" s="58">
        <v>17500000</v>
      </c>
      <c r="I79" s="26">
        <v>0</v>
      </c>
      <c r="J79" s="25"/>
      <c r="K79" s="48"/>
      <c r="L79" s="58">
        <f t="shared" si="4"/>
        <v>17500000</v>
      </c>
      <c r="M79" s="46">
        <v>45485</v>
      </c>
      <c r="N79" s="51" t="s">
        <v>770</v>
      </c>
      <c r="O79" s="56" t="s">
        <v>45</v>
      </c>
      <c r="P79" s="40">
        <v>0.31333333333333335</v>
      </c>
    </row>
    <row r="80" spans="2:16" ht="15" x14ac:dyDescent="0.2">
      <c r="B80" s="45">
        <v>45334</v>
      </c>
      <c r="C80" s="34" t="s">
        <v>109</v>
      </c>
      <c r="D80" s="35" t="s">
        <v>342</v>
      </c>
      <c r="E80" s="36" t="s">
        <v>521</v>
      </c>
      <c r="F80" s="35" t="s">
        <v>562</v>
      </c>
      <c r="G80" s="46">
        <v>45335</v>
      </c>
      <c r="H80" s="58">
        <v>17500000</v>
      </c>
      <c r="I80" s="26">
        <v>0</v>
      </c>
      <c r="J80" s="25"/>
      <c r="K80" s="48"/>
      <c r="L80" s="58">
        <f t="shared" si="4"/>
        <v>17500000</v>
      </c>
      <c r="M80" s="46">
        <v>45485</v>
      </c>
      <c r="N80" s="51" t="s">
        <v>771</v>
      </c>
      <c r="O80" s="56" t="s">
        <v>45</v>
      </c>
      <c r="P80" s="40">
        <v>0.31333333333333335</v>
      </c>
    </row>
    <row r="81" spans="2:16" ht="15" x14ac:dyDescent="0.2">
      <c r="B81" s="45">
        <v>45334</v>
      </c>
      <c r="C81" s="34" t="s">
        <v>110</v>
      </c>
      <c r="D81" s="35" t="s">
        <v>343</v>
      </c>
      <c r="E81" s="36" t="s">
        <v>521</v>
      </c>
      <c r="F81" s="35" t="s">
        <v>562</v>
      </c>
      <c r="G81" s="46">
        <v>45335</v>
      </c>
      <c r="H81" s="58">
        <v>17500000</v>
      </c>
      <c r="I81" s="26">
        <v>0</v>
      </c>
      <c r="J81" s="25"/>
      <c r="K81" s="48"/>
      <c r="L81" s="58">
        <f t="shared" si="4"/>
        <v>17500000</v>
      </c>
      <c r="M81" s="46">
        <v>45485</v>
      </c>
      <c r="N81" s="51" t="s">
        <v>772</v>
      </c>
      <c r="O81" s="56" t="s">
        <v>45</v>
      </c>
      <c r="P81" s="40">
        <v>0.31333333333333335</v>
      </c>
    </row>
    <row r="82" spans="2:16" ht="15" x14ac:dyDescent="0.2">
      <c r="B82" s="45">
        <v>45334</v>
      </c>
      <c r="C82" s="34" t="s">
        <v>111</v>
      </c>
      <c r="D82" s="35" t="s">
        <v>344</v>
      </c>
      <c r="E82" s="36" t="s">
        <v>521</v>
      </c>
      <c r="F82" s="35" t="s">
        <v>562</v>
      </c>
      <c r="G82" s="46">
        <v>45335</v>
      </c>
      <c r="H82" s="58">
        <v>17500000</v>
      </c>
      <c r="I82" s="26">
        <v>0</v>
      </c>
      <c r="J82" s="25"/>
      <c r="K82" s="48"/>
      <c r="L82" s="58">
        <f t="shared" si="4"/>
        <v>17500000</v>
      </c>
      <c r="M82" s="46">
        <v>45485</v>
      </c>
      <c r="N82" s="51" t="s">
        <v>773</v>
      </c>
      <c r="O82" s="56" t="s">
        <v>45</v>
      </c>
      <c r="P82" s="40">
        <v>0.31333333333333335</v>
      </c>
    </row>
    <row r="83" spans="2:16" ht="15" x14ac:dyDescent="0.2">
      <c r="B83" s="45">
        <v>45335</v>
      </c>
      <c r="C83" s="34" t="s">
        <v>112</v>
      </c>
      <c r="D83" s="35" t="s">
        <v>345</v>
      </c>
      <c r="E83" s="36" t="s">
        <v>521</v>
      </c>
      <c r="F83" s="35" t="s">
        <v>562</v>
      </c>
      <c r="G83" s="46">
        <v>45335</v>
      </c>
      <c r="H83" s="58">
        <v>17500000</v>
      </c>
      <c r="I83" s="26">
        <v>0</v>
      </c>
      <c r="J83" s="25"/>
      <c r="K83" s="48"/>
      <c r="L83" s="58">
        <f t="shared" si="4"/>
        <v>17500000</v>
      </c>
      <c r="M83" s="46">
        <v>45485</v>
      </c>
      <c r="N83" s="51" t="s">
        <v>774</v>
      </c>
      <c r="O83" s="56" t="s">
        <v>45</v>
      </c>
      <c r="P83" s="40">
        <v>0.31333333333333335</v>
      </c>
    </row>
    <row r="84" spans="2:16" ht="15" x14ac:dyDescent="0.2">
      <c r="B84" s="45">
        <v>45334</v>
      </c>
      <c r="C84" s="34" t="s">
        <v>113</v>
      </c>
      <c r="D84" s="35" t="s">
        <v>346</v>
      </c>
      <c r="E84" s="36" t="s">
        <v>521</v>
      </c>
      <c r="F84" s="35" t="s">
        <v>562</v>
      </c>
      <c r="G84" s="46">
        <v>45342</v>
      </c>
      <c r="H84" s="58">
        <v>17500000</v>
      </c>
      <c r="I84" s="26">
        <v>0</v>
      </c>
      <c r="J84" s="25"/>
      <c r="K84" s="48"/>
      <c r="L84" s="58">
        <f t="shared" si="4"/>
        <v>17500000</v>
      </c>
      <c r="M84" s="46">
        <v>45492</v>
      </c>
      <c r="N84" s="51" t="s">
        <v>775</v>
      </c>
      <c r="O84" s="56" t="s">
        <v>45</v>
      </c>
      <c r="P84" s="40">
        <v>0.26666666666666666</v>
      </c>
    </row>
    <row r="85" spans="2:16" ht="15" x14ac:dyDescent="0.2">
      <c r="B85" s="45">
        <v>45335</v>
      </c>
      <c r="C85" s="34" t="s">
        <v>114</v>
      </c>
      <c r="D85" s="35" t="s">
        <v>347</v>
      </c>
      <c r="E85" s="36" t="s">
        <v>34</v>
      </c>
      <c r="F85" s="35" t="s">
        <v>563</v>
      </c>
      <c r="G85" s="46">
        <v>45343</v>
      </c>
      <c r="H85" s="58">
        <v>26500000</v>
      </c>
      <c r="I85" s="26">
        <v>0</v>
      </c>
      <c r="J85" s="25"/>
      <c r="K85" s="48"/>
      <c r="L85" s="58">
        <f t="shared" si="4"/>
        <v>26500000</v>
      </c>
      <c r="M85" s="46">
        <v>45493</v>
      </c>
      <c r="N85" s="51" t="s">
        <v>776</v>
      </c>
      <c r="O85" s="56" t="s">
        <v>45</v>
      </c>
      <c r="P85" s="40">
        <v>0.26</v>
      </c>
    </row>
    <row r="86" spans="2:16" ht="15" x14ac:dyDescent="0.2">
      <c r="B86" s="45">
        <v>45337</v>
      </c>
      <c r="C86" s="34" t="s">
        <v>115</v>
      </c>
      <c r="D86" s="35" t="s">
        <v>348</v>
      </c>
      <c r="E86" s="36" t="s">
        <v>34</v>
      </c>
      <c r="F86" s="35" t="s">
        <v>564</v>
      </c>
      <c r="G86" s="46">
        <v>45338</v>
      </c>
      <c r="H86" s="58">
        <v>24771500</v>
      </c>
      <c r="I86" s="26">
        <v>0</v>
      </c>
      <c r="J86" s="25"/>
      <c r="K86" s="48"/>
      <c r="L86" s="58">
        <f t="shared" si="4"/>
        <v>24771500</v>
      </c>
      <c r="M86" s="46">
        <v>45361</v>
      </c>
      <c r="N86" s="51" t="s">
        <v>777</v>
      </c>
      <c r="O86" s="56" t="s">
        <v>45</v>
      </c>
      <c r="P86" s="40">
        <v>1</v>
      </c>
    </row>
    <row r="87" spans="2:16" ht="15" x14ac:dyDescent="0.2">
      <c r="B87" s="45">
        <v>45335</v>
      </c>
      <c r="C87" s="34" t="s">
        <v>116</v>
      </c>
      <c r="D87" s="35" t="s">
        <v>349</v>
      </c>
      <c r="E87" s="36" t="s">
        <v>34</v>
      </c>
      <c r="F87" s="35" t="s">
        <v>565</v>
      </c>
      <c r="G87" s="46">
        <v>45341</v>
      </c>
      <c r="H87" s="58">
        <v>38530085</v>
      </c>
      <c r="I87" s="26">
        <v>0</v>
      </c>
      <c r="J87" s="25"/>
      <c r="K87" s="48"/>
      <c r="L87" s="58">
        <f t="shared" si="4"/>
        <v>38530085</v>
      </c>
      <c r="M87" s="46">
        <v>45491</v>
      </c>
      <c r="N87" s="51" t="s">
        <v>778</v>
      </c>
      <c r="O87" s="56" t="s">
        <v>45</v>
      </c>
      <c r="P87" s="40">
        <v>0.27333333333333332</v>
      </c>
    </row>
    <row r="88" spans="2:16" x14ac:dyDescent="0.2">
      <c r="B88" s="45">
        <v>45336</v>
      </c>
      <c r="C88" s="34" t="s">
        <v>117</v>
      </c>
      <c r="D88" s="35" t="s">
        <v>350</v>
      </c>
      <c r="E88" s="36" t="s">
        <v>34</v>
      </c>
      <c r="F88" s="35" t="s">
        <v>566</v>
      </c>
      <c r="G88" s="46">
        <v>45338</v>
      </c>
      <c r="H88" s="58">
        <v>27037500</v>
      </c>
      <c r="I88" s="26">
        <v>0</v>
      </c>
      <c r="J88" s="25"/>
      <c r="K88" s="48"/>
      <c r="L88" s="58">
        <f t="shared" si="4"/>
        <v>27037500</v>
      </c>
      <c r="M88" s="46">
        <v>45442</v>
      </c>
      <c r="N88" s="49" t="s">
        <v>779</v>
      </c>
      <c r="O88" s="56" t="s">
        <v>45</v>
      </c>
      <c r="P88" s="40">
        <v>0.42307692307692307</v>
      </c>
    </row>
    <row r="89" spans="2:16" ht="15" x14ac:dyDescent="0.2">
      <c r="B89" s="45">
        <v>45335</v>
      </c>
      <c r="C89" s="34" t="s">
        <v>118</v>
      </c>
      <c r="D89" s="35" t="s">
        <v>351</v>
      </c>
      <c r="E89" s="36" t="s">
        <v>34</v>
      </c>
      <c r="F89" s="35" t="s">
        <v>567</v>
      </c>
      <c r="G89" s="46">
        <v>45338</v>
      </c>
      <c r="H89" s="58">
        <v>36050000</v>
      </c>
      <c r="I89" s="26">
        <v>0</v>
      </c>
      <c r="J89" s="25"/>
      <c r="K89" s="48"/>
      <c r="L89" s="58">
        <f t="shared" si="4"/>
        <v>36050000</v>
      </c>
      <c r="M89" s="46">
        <v>45478</v>
      </c>
      <c r="N89" s="51" t="s">
        <v>780</v>
      </c>
      <c r="O89" s="56" t="s">
        <v>45</v>
      </c>
      <c r="P89" s="40">
        <v>0.31428571428571428</v>
      </c>
    </row>
    <row r="90" spans="2:16" ht="15" x14ac:dyDescent="0.2">
      <c r="B90" s="45">
        <v>45336</v>
      </c>
      <c r="C90" s="34" t="s">
        <v>119</v>
      </c>
      <c r="D90" s="35" t="s">
        <v>352</v>
      </c>
      <c r="E90" s="36" t="s">
        <v>34</v>
      </c>
      <c r="F90" s="35" t="s">
        <v>568</v>
      </c>
      <c r="G90" s="46">
        <v>45338</v>
      </c>
      <c r="H90" s="58">
        <v>43260000</v>
      </c>
      <c r="I90" s="26">
        <v>0</v>
      </c>
      <c r="J90" s="25"/>
      <c r="K90" s="48"/>
      <c r="L90" s="58">
        <f t="shared" si="4"/>
        <v>43260000</v>
      </c>
      <c r="M90" s="46">
        <v>45478</v>
      </c>
      <c r="N90" s="51" t="s">
        <v>781</v>
      </c>
      <c r="O90" s="56" t="s">
        <v>45</v>
      </c>
      <c r="P90" s="40">
        <v>0.31428571428571428</v>
      </c>
    </row>
    <row r="91" spans="2:16" ht="15" x14ac:dyDescent="0.2">
      <c r="B91" s="45">
        <v>45335</v>
      </c>
      <c r="C91" s="34" t="s">
        <v>120</v>
      </c>
      <c r="D91" s="35" t="s">
        <v>353</v>
      </c>
      <c r="E91" s="36" t="s">
        <v>34</v>
      </c>
      <c r="F91" s="35" t="s">
        <v>569</v>
      </c>
      <c r="G91" s="46">
        <v>45336</v>
      </c>
      <c r="H91" s="58">
        <v>83206667</v>
      </c>
      <c r="I91" s="26">
        <v>0</v>
      </c>
      <c r="J91" s="25"/>
      <c r="K91" s="48"/>
      <c r="L91" s="58">
        <f t="shared" si="4"/>
        <v>83206667</v>
      </c>
      <c r="M91" s="46">
        <v>45476</v>
      </c>
      <c r="N91" s="51" t="s">
        <v>782</v>
      </c>
      <c r="O91" s="56" t="s">
        <v>45</v>
      </c>
      <c r="P91" s="40">
        <v>0.32857142857142857</v>
      </c>
    </row>
    <row r="92" spans="2:16" ht="15" x14ac:dyDescent="0.2">
      <c r="B92" s="45">
        <v>45335</v>
      </c>
      <c r="C92" s="34" t="s">
        <v>121</v>
      </c>
      <c r="D92" s="35" t="s">
        <v>354</v>
      </c>
      <c r="E92" s="36" t="s">
        <v>34</v>
      </c>
      <c r="F92" s="35" t="s">
        <v>570</v>
      </c>
      <c r="G92" s="46">
        <v>45337</v>
      </c>
      <c r="H92" s="58">
        <v>65333333</v>
      </c>
      <c r="I92" s="26">
        <v>0</v>
      </c>
      <c r="J92" s="25"/>
      <c r="K92" s="48"/>
      <c r="L92" s="58">
        <f t="shared" si="4"/>
        <v>65333333</v>
      </c>
      <c r="M92" s="46">
        <v>45477</v>
      </c>
      <c r="N92" s="51" t="s">
        <v>783</v>
      </c>
      <c r="O92" s="56" t="s">
        <v>45</v>
      </c>
      <c r="P92" s="40">
        <v>0.32142857142857145</v>
      </c>
    </row>
    <row r="93" spans="2:16" ht="15" x14ac:dyDescent="0.2">
      <c r="B93" s="45">
        <v>45335</v>
      </c>
      <c r="C93" s="34" t="s">
        <v>122</v>
      </c>
      <c r="D93" s="35" t="s">
        <v>355</v>
      </c>
      <c r="E93" s="36" t="s">
        <v>34</v>
      </c>
      <c r="F93" s="35" t="s">
        <v>571</v>
      </c>
      <c r="G93" s="46">
        <v>45337</v>
      </c>
      <c r="H93" s="58">
        <v>39666667</v>
      </c>
      <c r="I93" s="26">
        <v>0</v>
      </c>
      <c r="J93" s="25"/>
      <c r="K93" s="48"/>
      <c r="L93" s="58">
        <f t="shared" si="4"/>
        <v>39666667</v>
      </c>
      <c r="M93" s="46">
        <v>45477</v>
      </c>
      <c r="N93" s="51" t="s">
        <v>784</v>
      </c>
      <c r="O93" s="56" t="s">
        <v>45</v>
      </c>
      <c r="P93" s="40">
        <v>0.32142857142857145</v>
      </c>
    </row>
    <row r="94" spans="2:16" ht="15" x14ac:dyDescent="0.2">
      <c r="B94" s="45">
        <v>45335</v>
      </c>
      <c r="C94" s="34" t="s">
        <v>123</v>
      </c>
      <c r="D94" s="35" t="s">
        <v>356</v>
      </c>
      <c r="E94" s="36" t="s">
        <v>34</v>
      </c>
      <c r="F94" s="35" t="s">
        <v>572</v>
      </c>
      <c r="G94" s="46">
        <v>45338</v>
      </c>
      <c r="H94" s="58">
        <v>36050000</v>
      </c>
      <c r="I94" s="26">
        <v>0</v>
      </c>
      <c r="J94" s="25"/>
      <c r="K94" s="48"/>
      <c r="L94" s="58">
        <f t="shared" si="4"/>
        <v>36050000</v>
      </c>
      <c r="M94" s="46">
        <v>45478</v>
      </c>
      <c r="N94" s="51" t="s">
        <v>785</v>
      </c>
      <c r="O94" s="56" t="s">
        <v>45</v>
      </c>
      <c r="P94" s="40">
        <v>0.31428571428571428</v>
      </c>
    </row>
    <row r="95" spans="2:16" ht="15" x14ac:dyDescent="0.2">
      <c r="B95" s="45">
        <v>45335</v>
      </c>
      <c r="C95" s="34" t="s">
        <v>124</v>
      </c>
      <c r="D95" s="35" t="s">
        <v>357</v>
      </c>
      <c r="E95" s="36" t="s">
        <v>34</v>
      </c>
      <c r="F95" s="35" t="s">
        <v>573</v>
      </c>
      <c r="G95" s="46">
        <v>45338</v>
      </c>
      <c r="H95" s="58">
        <v>25666667</v>
      </c>
      <c r="I95" s="26">
        <v>0</v>
      </c>
      <c r="J95" s="25"/>
      <c r="K95" s="48"/>
      <c r="L95" s="58">
        <f t="shared" si="4"/>
        <v>25666667</v>
      </c>
      <c r="M95" s="46">
        <v>45478</v>
      </c>
      <c r="N95" s="51" t="s">
        <v>786</v>
      </c>
      <c r="O95" s="56" t="s">
        <v>45</v>
      </c>
      <c r="P95" s="40">
        <v>0.31428571428571428</v>
      </c>
    </row>
    <row r="96" spans="2:16" ht="15" x14ac:dyDescent="0.2">
      <c r="B96" s="45">
        <v>45335</v>
      </c>
      <c r="C96" s="34" t="s">
        <v>125</v>
      </c>
      <c r="D96" s="35" t="s">
        <v>358</v>
      </c>
      <c r="E96" s="36" t="s">
        <v>34</v>
      </c>
      <c r="F96" s="35" t="s">
        <v>574</v>
      </c>
      <c r="G96" s="46">
        <v>45336</v>
      </c>
      <c r="H96" s="58">
        <v>33500000</v>
      </c>
      <c r="I96" s="26">
        <v>0</v>
      </c>
      <c r="J96" s="25"/>
      <c r="K96" s="48"/>
      <c r="L96" s="58">
        <f t="shared" si="4"/>
        <v>33500000</v>
      </c>
      <c r="M96" s="46">
        <v>45486</v>
      </c>
      <c r="N96" s="51" t="s">
        <v>787</v>
      </c>
      <c r="O96" s="56" t="s">
        <v>45</v>
      </c>
      <c r="P96" s="40">
        <v>0.30666666666666664</v>
      </c>
    </row>
    <row r="97" spans="2:16" ht="15" x14ac:dyDescent="0.2">
      <c r="B97" s="45">
        <v>45336</v>
      </c>
      <c r="C97" s="34" t="s">
        <v>126</v>
      </c>
      <c r="D97" s="35" t="s">
        <v>359</v>
      </c>
      <c r="E97" s="36" t="s">
        <v>34</v>
      </c>
      <c r="F97" s="35" t="s">
        <v>575</v>
      </c>
      <c r="G97" s="46">
        <v>45338</v>
      </c>
      <c r="H97" s="58">
        <v>64890000</v>
      </c>
      <c r="I97" s="26">
        <v>0</v>
      </c>
      <c r="J97" s="25"/>
      <c r="K97" s="48"/>
      <c r="L97" s="58">
        <f t="shared" si="4"/>
        <v>64890000</v>
      </c>
      <c r="M97" s="46">
        <v>45473</v>
      </c>
      <c r="N97" s="51" t="s">
        <v>788</v>
      </c>
      <c r="O97" s="56" t="s">
        <v>45</v>
      </c>
      <c r="P97" s="40">
        <v>0.32592592592592595</v>
      </c>
    </row>
    <row r="98" spans="2:16" ht="15" x14ac:dyDescent="0.2">
      <c r="B98" s="45">
        <v>45336</v>
      </c>
      <c r="C98" s="34" t="s">
        <v>127</v>
      </c>
      <c r="D98" s="35" t="s">
        <v>360</v>
      </c>
      <c r="E98" s="36" t="s">
        <v>34</v>
      </c>
      <c r="F98" s="35" t="s">
        <v>576</v>
      </c>
      <c r="G98" s="46">
        <v>45338</v>
      </c>
      <c r="H98" s="58">
        <v>45600000</v>
      </c>
      <c r="I98" s="26">
        <v>0</v>
      </c>
      <c r="J98" s="25"/>
      <c r="K98" s="48"/>
      <c r="L98" s="58">
        <f t="shared" si="4"/>
        <v>45600000</v>
      </c>
      <c r="M98" s="46">
        <v>45482</v>
      </c>
      <c r="N98" s="51" t="s">
        <v>789</v>
      </c>
      <c r="O98" s="56" t="s">
        <v>45</v>
      </c>
      <c r="P98" s="40">
        <v>0.30555555555555558</v>
      </c>
    </row>
    <row r="99" spans="2:16" ht="15" x14ac:dyDescent="0.2">
      <c r="B99" s="45">
        <v>45336</v>
      </c>
      <c r="C99" s="34" t="s">
        <v>128</v>
      </c>
      <c r="D99" s="35" t="s">
        <v>361</v>
      </c>
      <c r="E99" s="36" t="s">
        <v>34</v>
      </c>
      <c r="F99" s="35" t="s">
        <v>577</v>
      </c>
      <c r="G99" s="46">
        <v>45338</v>
      </c>
      <c r="H99" s="58">
        <v>45283333</v>
      </c>
      <c r="I99" s="26">
        <v>0</v>
      </c>
      <c r="J99" s="25"/>
      <c r="K99" s="48"/>
      <c r="L99" s="58">
        <f t="shared" si="4"/>
        <v>45283333</v>
      </c>
      <c r="M99" s="46">
        <v>45481</v>
      </c>
      <c r="N99" s="51" t="s">
        <v>790</v>
      </c>
      <c r="O99" s="56" t="s">
        <v>45</v>
      </c>
      <c r="P99" s="40">
        <v>0.30769230769230771</v>
      </c>
    </row>
    <row r="100" spans="2:16" ht="15" x14ac:dyDescent="0.2">
      <c r="B100" s="45">
        <v>45336</v>
      </c>
      <c r="C100" s="34" t="s">
        <v>129</v>
      </c>
      <c r="D100" s="35" t="s">
        <v>362</v>
      </c>
      <c r="E100" s="36" t="s">
        <v>34</v>
      </c>
      <c r="F100" s="35" t="s">
        <v>578</v>
      </c>
      <c r="G100" s="46">
        <v>45338</v>
      </c>
      <c r="H100" s="58">
        <v>40516667</v>
      </c>
      <c r="I100" s="26">
        <v>0</v>
      </c>
      <c r="J100" s="25"/>
      <c r="K100" s="48"/>
      <c r="L100" s="58">
        <f t="shared" si="4"/>
        <v>40516667</v>
      </c>
      <c r="M100" s="46">
        <v>45481</v>
      </c>
      <c r="N100" s="51" t="s">
        <v>791</v>
      </c>
      <c r="O100" s="56" t="s">
        <v>45</v>
      </c>
      <c r="P100" s="40">
        <v>0.30769230769230771</v>
      </c>
    </row>
    <row r="101" spans="2:16" ht="15" x14ac:dyDescent="0.2">
      <c r="B101" s="45">
        <v>45336</v>
      </c>
      <c r="C101" s="34" t="s">
        <v>130</v>
      </c>
      <c r="D101" s="35" t="s">
        <v>363</v>
      </c>
      <c r="E101" s="36" t="s">
        <v>34</v>
      </c>
      <c r="F101" s="35" t="s">
        <v>579</v>
      </c>
      <c r="G101" s="46">
        <v>45338</v>
      </c>
      <c r="H101" s="58">
        <v>32413333</v>
      </c>
      <c r="I101" s="26">
        <v>0</v>
      </c>
      <c r="J101" s="25"/>
      <c r="K101" s="48"/>
      <c r="L101" s="58">
        <f t="shared" si="4"/>
        <v>32413333</v>
      </c>
      <c r="M101" s="46">
        <v>45481</v>
      </c>
      <c r="N101" s="51" t="s">
        <v>792</v>
      </c>
      <c r="O101" s="56" t="s">
        <v>45</v>
      </c>
      <c r="P101" s="40">
        <v>0.30769230769230771</v>
      </c>
    </row>
    <row r="102" spans="2:16" ht="15" x14ac:dyDescent="0.2">
      <c r="B102" s="45">
        <v>45336</v>
      </c>
      <c r="C102" s="34" t="s">
        <v>131</v>
      </c>
      <c r="D102" s="35" t="s">
        <v>364</v>
      </c>
      <c r="E102" s="36" t="s">
        <v>34</v>
      </c>
      <c r="F102" s="35" t="s">
        <v>580</v>
      </c>
      <c r="G102" s="46">
        <v>45338</v>
      </c>
      <c r="H102" s="58">
        <v>44280000</v>
      </c>
      <c r="I102" s="26">
        <v>0</v>
      </c>
      <c r="J102" s="25"/>
      <c r="K102" s="48"/>
      <c r="L102" s="58">
        <f t="shared" si="4"/>
        <v>44280000</v>
      </c>
      <c r="M102" s="46">
        <v>45473</v>
      </c>
      <c r="N102" s="51" t="s">
        <v>793</v>
      </c>
      <c r="O102" s="56" t="s">
        <v>45</v>
      </c>
      <c r="P102" s="40">
        <v>0.32592592592592595</v>
      </c>
    </row>
    <row r="103" spans="2:16" ht="15" x14ac:dyDescent="0.2">
      <c r="B103" s="45">
        <v>45336</v>
      </c>
      <c r="C103" s="34" t="s">
        <v>132</v>
      </c>
      <c r="D103" s="35" t="s">
        <v>365</v>
      </c>
      <c r="E103" s="36" t="s">
        <v>34</v>
      </c>
      <c r="F103" s="35" t="s">
        <v>581</v>
      </c>
      <c r="G103" s="46">
        <v>45338</v>
      </c>
      <c r="H103" s="58">
        <v>42000000</v>
      </c>
      <c r="I103" s="26">
        <v>0</v>
      </c>
      <c r="J103" s="25"/>
      <c r="K103" s="48"/>
      <c r="L103" s="58">
        <f t="shared" si="4"/>
        <v>42000000</v>
      </c>
      <c r="M103" s="46">
        <v>45478</v>
      </c>
      <c r="N103" s="51" t="s">
        <v>794</v>
      </c>
      <c r="O103" s="56" t="s">
        <v>45</v>
      </c>
      <c r="P103" s="40">
        <v>0.31428571428571428</v>
      </c>
    </row>
    <row r="104" spans="2:16" ht="15" x14ac:dyDescent="0.2">
      <c r="B104" s="45">
        <v>45337</v>
      </c>
      <c r="C104" s="34" t="s">
        <v>133</v>
      </c>
      <c r="D104" s="35" t="s">
        <v>366</v>
      </c>
      <c r="E104" s="36" t="s">
        <v>34</v>
      </c>
      <c r="F104" s="35" t="s">
        <v>582</v>
      </c>
      <c r="G104" s="46">
        <v>45341</v>
      </c>
      <c r="H104" s="58">
        <v>38625000</v>
      </c>
      <c r="I104" s="26">
        <v>0</v>
      </c>
      <c r="J104" s="25"/>
      <c r="K104" s="48"/>
      <c r="L104" s="58">
        <f t="shared" si="4"/>
        <v>38625000</v>
      </c>
      <c r="M104" s="46">
        <v>45491</v>
      </c>
      <c r="N104" s="51" t="s">
        <v>795</v>
      </c>
      <c r="O104" s="56" t="s">
        <v>45</v>
      </c>
      <c r="P104" s="40">
        <v>0.27333333333333332</v>
      </c>
    </row>
    <row r="105" spans="2:16" ht="15" x14ac:dyDescent="0.2">
      <c r="B105" s="45">
        <v>45336</v>
      </c>
      <c r="C105" s="34" t="s">
        <v>134</v>
      </c>
      <c r="D105" s="35" t="s">
        <v>367</v>
      </c>
      <c r="E105" s="36" t="s">
        <v>34</v>
      </c>
      <c r="F105" s="35" t="s">
        <v>583</v>
      </c>
      <c r="G105" s="46">
        <v>45338</v>
      </c>
      <c r="H105" s="58">
        <v>52065000</v>
      </c>
      <c r="I105" s="26">
        <v>0</v>
      </c>
      <c r="J105" s="25"/>
      <c r="K105" s="48"/>
      <c r="L105" s="58">
        <f t="shared" si="4"/>
        <v>52065000</v>
      </c>
      <c r="M105" s="46">
        <v>45473</v>
      </c>
      <c r="N105" s="51" t="s">
        <v>796</v>
      </c>
      <c r="O105" s="56" t="s">
        <v>45</v>
      </c>
      <c r="P105" s="40">
        <v>0.32592592592592595</v>
      </c>
    </row>
    <row r="106" spans="2:16" ht="15" x14ac:dyDescent="0.2">
      <c r="B106" s="45">
        <v>45335</v>
      </c>
      <c r="C106" s="34" t="s">
        <v>135</v>
      </c>
      <c r="D106" s="35" t="s">
        <v>368</v>
      </c>
      <c r="E106" s="36" t="s">
        <v>34</v>
      </c>
      <c r="F106" s="35" t="s">
        <v>584</v>
      </c>
      <c r="G106" s="46">
        <v>45336</v>
      </c>
      <c r="H106" s="58">
        <v>30900000</v>
      </c>
      <c r="I106" s="26">
        <v>0</v>
      </c>
      <c r="J106" s="25"/>
      <c r="K106" s="48"/>
      <c r="L106" s="58">
        <f t="shared" si="4"/>
        <v>30900000</v>
      </c>
      <c r="M106" s="46">
        <v>45486</v>
      </c>
      <c r="N106" s="51" t="s">
        <v>797</v>
      </c>
      <c r="O106" s="56" t="s">
        <v>45</v>
      </c>
      <c r="P106" s="40">
        <v>0.30666666666666664</v>
      </c>
    </row>
    <row r="107" spans="2:16" ht="15" x14ac:dyDescent="0.2">
      <c r="B107" s="45">
        <v>45335</v>
      </c>
      <c r="C107" s="34" t="s">
        <v>136</v>
      </c>
      <c r="D107" s="35" t="s">
        <v>369</v>
      </c>
      <c r="E107" s="36" t="s">
        <v>34</v>
      </c>
      <c r="F107" s="35" t="s">
        <v>585</v>
      </c>
      <c r="G107" s="46">
        <v>45336</v>
      </c>
      <c r="H107" s="58">
        <v>30900000</v>
      </c>
      <c r="I107" s="26">
        <v>0</v>
      </c>
      <c r="J107" s="25"/>
      <c r="K107" s="48"/>
      <c r="L107" s="58">
        <f t="shared" si="4"/>
        <v>30900000</v>
      </c>
      <c r="M107" s="46">
        <v>45486</v>
      </c>
      <c r="N107" s="51" t="s">
        <v>798</v>
      </c>
      <c r="O107" s="56" t="s">
        <v>45</v>
      </c>
      <c r="P107" s="40">
        <v>0.30666666666666664</v>
      </c>
    </row>
    <row r="108" spans="2:16" ht="15" x14ac:dyDescent="0.2">
      <c r="B108" s="45">
        <v>45336</v>
      </c>
      <c r="C108" s="34" t="s">
        <v>137</v>
      </c>
      <c r="D108" s="35" t="s">
        <v>370</v>
      </c>
      <c r="E108" s="36" t="s">
        <v>34</v>
      </c>
      <c r="F108" s="35" t="s">
        <v>586</v>
      </c>
      <c r="G108" s="46">
        <v>45338</v>
      </c>
      <c r="H108" s="58">
        <v>30900000</v>
      </c>
      <c r="I108" s="26">
        <v>0</v>
      </c>
      <c r="J108" s="25"/>
      <c r="K108" s="48"/>
      <c r="L108" s="58">
        <f t="shared" si="4"/>
        <v>30900000</v>
      </c>
      <c r="M108" s="46">
        <v>45458</v>
      </c>
      <c r="N108" s="51" t="s">
        <v>799</v>
      </c>
      <c r="O108" s="56" t="s">
        <v>45</v>
      </c>
      <c r="P108" s="40">
        <v>0.36666666666666664</v>
      </c>
    </row>
    <row r="109" spans="2:16" ht="15" x14ac:dyDescent="0.2">
      <c r="B109" s="45">
        <v>45337</v>
      </c>
      <c r="C109" s="34" t="s">
        <v>138</v>
      </c>
      <c r="D109" s="35" t="s">
        <v>371</v>
      </c>
      <c r="E109" s="36" t="s">
        <v>34</v>
      </c>
      <c r="F109" s="35" t="s">
        <v>587</v>
      </c>
      <c r="G109" s="46">
        <v>45338</v>
      </c>
      <c r="H109" s="58">
        <v>21630000</v>
      </c>
      <c r="I109" s="26">
        <v>0</v>
      </c>
      <c r="J109" s="25"/>
      <c r="K109" s="48"/>
      <c r="L109" s="58">
        <f t="shared" si="4"/>
        <v>21630000</v>
      </c>
      <c r="M109" s="46">
        <v>45443</v>
      </c>
      <c r="N109" s="51" t="s">
        <v>800</v>
      </c>
      <c r="O109" s="56" t="s">
        <v>45</v>
      </c>
      <c r="P109" s="40">
        <v>0.41904761904761906</v>
      </c>
    </row>
    <row r="110" spans="2:16" ht="15" x14ac:dyDescent="0.2">
      <c r="B110" s="45">
        <v>45336</v>
      </c>
      <c r="C110" s="34" t="s">
        <v>139</v>
      </c>
      <c r="D110" s="35" t="s">
        <v>372</v>
      </c>
      <c r="E110" s="36" t="s">
        <v>34</v>
      </c>
      <c r="F110" s="35" t="s">
        <v>588</v>
      </c>
      <c r="G110" s="46">
        <v>45338</v>
      </c>
      <c r="H110" s="58">
        <v>33500000</v>
      </c>
      <c r="I110" s="26">
        <v>0</v>
      </c>
      <c r="J110" s="25"/>
      <c r="K110" s="48"/>
      <c r="L110" s="58">
        <f t="shared" si="4"/>
        <v>33500000</v>
      </c>
      <c r="M110" s="46">
        <v>45488</v>
      </c>
      <c r="N110" s="51" t="s">
        <v>801</v>
      </c>
      <c r="O110" s="56" t="s">
        <v>45</v>
      </c>
      <c r="P110" s="40">
        <v>0.29333333333333333</v>
      </c>
    </row>
    <row r="111" spans="2:16" ht="15" x14ac:dyDescent="0.2">
      <c r="B111" s="45">
        <v>45336</v>
      </c>
      <c r="C111" s="34" t="s">
        <v>140</v>
      </c>
      <c r="D111" s="35" t="s">
        <v>373</v>
      </c>
      <c r="E111" s="36" t="s">
        <v>34</v>
      </c>
      <c r="F111" s="35" t="s">
        <v>589</v>
      </c>
      <c r="G111" s="46">
        <v>45338</v>
      </c>
      <c r="H111" s="58">
        <v>30000000</v>
      </c>
      <c r="I111" s="26">
        <v>0</v>
      </c>
      <c r="J111" s="25"/>
      <c r="K111" s="48"/>
      <c r="L111" s="58">
        <f t="shared" si="4"/>
        <v>30000000</v>
      </c>
      <c r="M111" s="46">
        <v>45488</v>
      </c>
      <c r="N111" s="51" t="s">
        <v>802</v>
      </c>
      <c r="O111" s="56" t="s">
        <v>45</v>
      </c>
      <c r="P111" s="40">
        <v>0.29333333333333333</v>
      </c>
    </row>
    <row r="112" spans="2:16" x14ac:dyDescent="0.2">
      <c r="B112" s="45">
        <v>45336</v>
      </c>
      <c r="C112" s="34" t="s">
        <v>141</v>
      </c>
      <c r="D112" s="35" t="s">
        <v>374</v>
      </c>
      <c r="E112" s="36" t="s">
        <v>521</v>
      </c>
      <c r="F112" s="35" t="s">
        <v>562</v>
      </c>
      <c r="G112" s="46">
        <v>45337</v>
      </c>
      <c r="H112" s="58">
        <v>15300000</v>
      </c>
      <c r="I112" s="26">
        <v>0</v>
      </c>
      <c r="J112" s="25"/>
      <c r="K112" s="48"/>
      <c r="L112" s="58">
        <f t="shared" si="4"/>
        <v>15300000</v>
      </c>
      <c r="M112" s="46">
        <v>45487</v>
      </c>
      <c r="N112" s="52" t="s">
        <v>803</v>
      </c>
      <c r="O112" s="56" t="s">
        <v>45</v>
      </c>
      <c r="P112" s="40">
        <v>0.3</v>
      </c>
    </row>
    <row r="113" spans="2:16" x14ac:dyDescent="0.2">
      <c r="B113" s="45">
        <v>45336</v>
      </c>
      <c r="C113" s="34" t="s">
        <v>142</v>
      </c>
      <c r="D113" s="35" t="s">
        <v>375</v>
      </c>
      <c r="E113" s="36" t="s">
        <v>521</v>
      </c>
      <c r="F113" s="35" t="s">
        <v>562</v>
      </c>
      <c r="G113" s="46">
        <v>45338</v>
      </c>
      <c r="H113" s="58">
        <v>15300000</v>
      </c>
      <c r="I113" s="26">
        <v>0</v>
      </c>
      <c r="J113" s="25"/>
      <c r="K113" s="48"/>
      <c r="L113" s="58">
        <f t="shared" si="4"/>
        <v>15300000</v>
      </c>
      <c r="M113" s="46">
        <v>45488</v>
      </c>
      <c r="N113" s="49" t="s">
        <v>804</v>
      </c>
      <c r="O113" s="56" t="s">
        <v>45</v>
      </c>
      <c r="P113" s="40">
        <v>0.29333333333333333</v>
      </c>
    </row>
    <row r="114" spans="2:16" x14ac:dyDescent="0.2">
      <c r="B114" s="45">
        <v>45336</v>
      </c>
      <c r="C114" s="34" t="s">
        <v>143</v>
      </c>
      <c r="D114" s="35" t="s">
        <v>376</v>
      </c>
      <c r="E114" s="36" t="s">
        <v>521</v>
      </c>
      <c r="F114" s="35" t="s">
        <v>562</v>
      </c>
      <c r="G114" s="46">
        <v>45337</v>
      </c>
      <c r="H114" s="58">
        <v>15300000</v>
      </c>
      <c r="I114" s="26">
        <v>0</v>
      </c>
      <c r="J114" s="25"/>
      <c r="K114" s="48"/>
      <c r="L114" s="58">
        <f t="shared" si="4"/>
        <v>15300000</v>
      </c>
      <c r="M114" s="46">
        <v>45487</v>
      </c>
      <c r="N114" s="52" t="s">
        <v>805</v>
      </c>
      <c r="O114" s="56" t="s">
        <v>45</v>
      </c>
      <c r="P114" s="40">
        <v>0.3</v>
      </c>
    </row>
    <row r="115" spans="2:16" x14ac:dyDescent="0.2">
      <c r="B115" s="45">
        <v>45336</v>
      </c>
      <c r="C115" s="34" t="s">
        <v>144</v>
      </c>
      <c r="D115" s="35" t="s">
        <v>377</v>
      </c>
      <c r="E115" s="36" t="s">
        <v>521</v>
      </c>
      <c r="F115" s="35" t="s">
        <v>562</v>
      </c>
      <c r="G115" s="46">
        <v>45337</v>
      </c>
      <c r="H115" s="58">
        <v>15300000</v>
      </c>
      <c r="I115" s="26">
        <v>0</v>
      </c>
      <c r="J115" s="25"/>
      <c r="K115" s="48"/>
      <c r="L115" s="58">
        <f t="shared" si="4"/>
        <v>15300000</v>
      </c>
      <c r="M115" s="46">
        <v>45487</v>
      </c>
      <c r="N115" s="49" t="s">
        <v>806</v>
      </c>
      <c r="O115" s="56" t="s">
        <v>45</v>
      </c>
      <c r="P115" s="40">
        <v>0.3</v>
      </c>
    </row>
    <row r="116" spans="2:16" ht="15" x14ac:dyDescent="0.2">
      <c r="B116" s="45">
        <v>45337</v>
      </c>
      <c r="C116" s="34" t="s">
        <v>145</v>
      </c>
      <c r="D116" s="35" t="s">
        <v>378</v>
      </c>
      <c r="E116" s="36" t="s">
        <v>34</v>
      </c>
      <c r="F116" s="35" t="s">
        <v>590</v>
      </c>
      <c r="G116" s="46">
        <v>45338</v>
      </c>
      <c r="H116" s="59">
        <v>33500000</v>
      </c>
      <c r="I116" s="26">
        <v>0</v>
      </c>
      <c r="J116" s="25"/>
      <c r="K116" s="48"/>
      <c r="L116" s="58">
        <f t="shared" si="4"/>
        <v>33500000</v>
      </c>
      <c r="M116" s="46">
        <v>45488</v>
      </c>
      <c r="N116" s="53" t="s">
        <v>807</v>
      </c>
      <c r="O116" s="56" t="s">
        <v>45</v>
      </c>
      <c r="P116" s="40">
        <v>0.29333333333333333</v>
      </c>
    </row>
    <row r="117" spans="2:16" x14ac:dyDescent="0.2">
      <c r="B117" s="45">
        <v>45336</v>
      </c>
      <c r="C117" s="34" t="s">
        <v>146</v>
      </c>
      <c r="D117" s="35" t="s">
        <v>379</v>
      </c>
      <c r="E117" s="36" t="s">
        <v>521</v>
      </c>
      <c r="F117" s="35" t="s">
        <v>591</v>
      </c>
      <c r="G117" s="46">
        <v>45341</v>
      </c>
      <c r="H117" s="58">
        <v>15000000</v>
      </c>
      <c r="I117" s="26">
        <v>0</v>
      </c>
      <c r="J117" s="25"/>
      <c r="K117" s="48"/>
      <c r="L117" s="58">
        <f t="shared" si="4"/>
        <v>15000000</v>
      </c>
      <c r="M117" s="46">
        <v>45491</v>
      </c>
      <c r="N117" s="50" t="s">
        <v>808</v>
      </c>
      <c r="O117" s="56" t="s">
        <v>45</v>
      </c>
      <c r="P117" s="40">
        <v>0.27333333333333332</v>
      </c>
    </row>
    <row r="118" spans="2:16" ht="15" x14ac:dyDescent="0.2">
      <c r="B118" s="45">
        <v>45337</v>
      </c>
      <c r="C118" s="34" t="s">
        <v>147</v>
      </c>
      <c r="D118" s="35" t="s">
        <v>380</v>
      </c>
      <c r="E118" s="36" t="s">
        <v>34</v>
      </c>
      <c r="F118" s="35" t="s">
        <v>592</v>
      </c>
      <c r="G118" s="46">
        <v>45341</v>
      </c>
      <c r="H118" s="58">
        <v>36792000</v>
      </c>
      <c r="I118" s="26">
        <v>0</v>
      </c>
      <c r="J118" s="25"/>
      <c r="K118" s="48"/>
      <c r="L118" s="58">
        <f t="shared" si="4"/>
        <v>36792000</v>
      </c>
      <c r="M118" s="46">
        <v>45467</v>
      </c>
      <c r="N118" s="51" t="s">
        <v>809</v>
      </c>
      <c r="O118" s="56" t="s">
        <v>45</v>
      </c>
      <c r="P118" s="40">
        <v>0.32539682539682541</v>
      </c>
    </row>
    <row r="119" spans="2:16" x14ac:dyDescent="0.2">
      <c r="B119" s="45">
        <v>45336</v>
      </c>
      <c r="C119" s="34" t="s">
        <v>148</v>
      </c>
      <c r="D119" s="35" t="s">
        <v>381</v>
      </c>
      <c r="E119" s="36" t="s">
        <v>34</v>
      </c>
      <c r="F119" s="35" t="s">
        <v>593</v>
      </c>
      <c r="G119" s="46">
        <v>45338</v>
      </c>
      <c r="H119" s="58">
        <v>26160000</v>
      </c>
      <c r="I119" s="26">
        <v>0</v>
      </c>
      <c r="J119" s="25"/>
      <c r="K119" s="48"/>
      <c r="L119" s="58">
        <f t="shared" si="4"/>
        <v>26160000</v>
      </c>
      <c r="M119" s="46">
        <v>45458</v>
      </c>
      <c r="N119" s="62" t="s">
        <v>810</v>
      </c>
      <c r="O119" s="56" t="s">
        <v>45</v>
      </c>
      <c r="P119" s="40">
        <v>0.36666666666666664</v>
      </c>
    </row>
    <row r="120" spans="2:16" x14ac:dyDescent="0.2">
      <c r="B120" s="45">
        <v>45336</v>
      </c>
      <c r="C120" s="34" t="s">
        <v>149</v>
      </c>
      <c r="D120" s="35" t="s">
        <v>382</v>
      </c>
      <c r="E120" s="36" t="s">
        <v>34</v>
      </c>
      <c r="F120" s="35" t="s">
        <v>594</v>
      </c>
      <c r="G120" s="46">
        <v>45338</v>
      </c>
      <c r="H120" s="58">
        <v>53600000</v>
      </c>
      <c r="I120" s="26">
        <v>0</v>
      </c>
      <c r="J120" s="25"/>
      <c r="K120" s="48"/>
      <c r="L120" s="58">
        <f t="shared" si="4"/>
        <v>53600000</v>
      </c>
      <c r="M120" s="46">
        <v>45458</v>
      </c>
      <c r="N120" s="49" t="s">
        <v>811</v>
      </c>
      <c r="O120" s="56" t="s">
        <v>45</v>
      </c>
      <c r="P120" s="40">
        <v>0.36666666666666664</v>
      </c>
    </row>
    <row r="121" spans="2:16" ht="15" x14ac:dyDescent="0.25">
      <c r="B121" s="45">
        <v>45337</v>
      </c>
      <c r="C121" s="34" t="s">
        <v>150</v>
      </c>
      <c r="D121" s="35" t="s">
        <v>383</v>
      </c>
      <c r="E121" s="36" t="s">
        <v>34</v>
      </c>
      <c r="F121" s="35" t="s">
        <v>595</v>
      </c>
      <c r="G121" s="46">
        <v>45338</v>
      </c>
      <c r="H121" s="58">
        <v>32715000</v>
      </c>
      <c r="I121" s="26">
        <v>0</v>
      </c>
      <c r="J121" s="25"/>
      <c r="K121" s="48"/>
      <c r="L121" s="58">
        <f t="shared" si="4"/>
        <v>32715000</v>
      </c>
      <c r="M121" s="46">
        <v>45473</v>
      </c>
      <c r="N121" s="54" t="s">
        <v>812</v>
      </c>
      <c r="O121" s="56" t="s">
        <v>45</v>
      </c>
      <c r="P121" s="40">
        <v>0.32592592592592595</v>
      </c>
    </row>
    <row r="122" spans="2:16" x14ac:dyDescent="0.2">
      <c r="B122" s="45">
        <v>45336</v>
      </c>
      <c r="C122" s="34" t="s">
        <v>151</v>
      </c>
      <c r="D122" s="35" t="s">
        <v>384</v>
      </c>
      <c r="E122" s="36" t="s">
        <v>34</v>
      </c>
      <c r="F122" s="35" t="s">
        <v>596</v>
      </c>
      <c r="G122" s="46">
        <v>45337</v>
      </c>
      <c r="H122" s="58">
        <v>34785000</v>
      </c>
      <c r="I122" s="26">
        <v>0</v>
      </c>
      <c r="J122" s="25"/>
      <c r="K122" s="48"/>
      <c r="L122" s="58">
        <f t="shared" si="4"/>
        <v>34785000</v>
      </c>
      <c r="M122" s="46">
        <v>45472</v>
      </c>
      <c r="N122" s="49" t="s">
        <v>813</v>
      </c>
      <c r="O122" s="56" t="s">
        <v>45</v>
      </c>
      <c r="P122" s="40">
        <v>0.33333333333333331</v>
      </c>
    </row>
    <row r="123" spans="2:16" ht="15" x14ac:dyDescent="0.2">
      <c r="B123" s="45">
        <v>45337</v>
      </c>
      <c r="C123" s="34" t="s">
        <v>152</v>
      </c>
      <c r="D123" s="35" t="s">
        <v>385</v>
      </c>
      <c r="E123" s="36" t="s">
        <v>34</v>
      </c>
      <c r="F123" s="35" t="s">
        <v>597</v>
      </c>
      <c r="G123" s="46">
        <v>45341</v>
      </c>
      <c r="H123" s="58">
        <v>37066667</v>
      </c>
      <c r="I123" s="26">
        <v>0</v>
      </c>
      <c r="J123" s="25"/>
      <c r="K123" s="48"/>
      <c r="L123" s="58">
        <f t="shared" si="4"/>
        <v>37066667</v>
      </c>
      <c r="M123" s="46">
        <v>45480</v>
      </c>
      <c r="N123" s="51" t="s">
        <v>814</v>
      </c>
      <c r="O123" s="56" t="s">
        <v>45</v>
      </c>
      <c r="P123" s="40">
        <v>0.29496402877697842</v>
      </c>
    </row>
    <row r="124" spans="2:16" ht="15" x14ac:dyDescent="0.2">
      <c r="B124" s="45">
        <v>45337</v>
      </c>
      <c r="C124" s="34" t="s">
        <v>153</v>
      </c>
      <c r="D124" s="35" t="s">
        <v>386</v>
      </c>
      <c r="E124" s="36" t="s">
        <v>34</v>
      </c>
      <c r="F124" s="35" t="s">
        <v>598</v>
      </c>
      <c r="G124" s="46">
        <v>45342</v>
      </c>
      <c r="H124" s="58">
        <v>42951000</v>
      </c>
      <c r="I124" s="26">
        <v>0</v>
      </c>
      <c r="J124" s="25"/>
      <c r="K124" s="48"/>
      <c r="L124" s="58">
        <f t="shared" si="4"/>
        <v>42951000</v>
      </c>
      <c r="M124" s="46">
        <v>45481</v>
      </c>
      <c r="N124" s="51" t="s">
        <v>815</v>
      </c>
      <c r="O124" s="56" t="s">
        <v>45</v>
      </c>
      <c r="P124" s="40">
        <v>0.28776978417266186</v>
      </c>
    </row>
    <row r="125" spans="2:16" ht="15" x14ac:dyDescent="0.2">
      <c r="B125" s="45">
        <v>45337</v>
      </c>
      <c r="C125" s="34" t="s">
        <v>154</v>
      </c>
      <c r="D125" s="35" t="s">
        <v>387</v>
      </c>
      <c r="E125" s="36" t="s">
        <v>34</v>
      </c>
      <c r="F125" s="35" t="s">
        <v>599</v>
      </c>
      <c r="G125" s="46">
        <v>45338</v>
      </c>
      <c r="H125" s="58">
        <v>34785000</v>
      </c>
      <c r="I125" s="26">
        <v>0</v>
      </c>
      <c r="J125" s="25"/>
      <c r="K125" s="48"/>
      <c r="L125" s="58">
        <f t="shared" si="4"/>
        <v>34785000</v>
      </c>
      <c r="M125" s="46">
        <v>45473</v>
      </c>
      <c r="N125" s="51" t="s">
        <v>816</v>
      </c>
      <c r="O125" s="56" t="s">
        <v>45</v>
      </c>
      <c r="P125" s="40">
        <v>0.32592592592592595</v>
      </c>
    </row>
    <row r="126" spans="2:16" ht="15" x14ac:dyDescent="0.2">
      <c r="B126" s="45">
        <v>45337</v>
      </c>
      <c r="C126" s="34" t="s">
        <v>155</v>
      </c>
      <c r="D126" s="35" t="s">
        <v>388</v>
      </c>
      <c r="E126" s="36" t="s">
        <v>34</v>
      </c>
      <c r="F126" s="35" t="s">
        <v>600</v>
      </c>
      <c r="G126" s="46">
        <v>45338</v>
      </c>
      <c r="H126" s="58">
        <v>36900000</v>
      </c>
      <c r="I126" s="26">
        <v>0</v>
      </c>
      <c r="J126" s="25"/>
      <c r="K126" s="48"/>
      <c r="L126" s="58">
        <f t="shared" si="4"/>
        <v>36900000</v>
      </c>
      <c r="M126" s="46">
        <v>45473</v>
      </c>
      <c r="N126" s="51" t="s">
        <v>817</v>
      </c>
      <c r="O126" s="56" t="s">
        <v>45</v>
      </c>
      <c r="P126" s="40">
        <v>0.32592592592592595</v>
      </c>
    </row>
    <row r="127" spans="2:16" x14ac:dyDescent="0.2">
      <c r="B127" s="45">
        <v>45336</v>
      </c>
      <c r="C127" s="34" t="s">
        <v>156</v>
      </c>
      <c r="D127" s="35" t="s">
        <v>389</v>
      </c>
      <c r="E127" s="36" t="s">
        <v>34</v>
      </c>
      <c r="F127" s="35" t="s">
        <v>601</v>
      </c>
      <c r="G127" s="46">
        <v>45337</v>
      </c>
      <c r="H127" s="58">
        <v>22750000</v>
      </c>
      <c r="I127" s="26">
        <v>0</v>
      </c>
      <c r="J127" s="25"/>
      <c r="K127" s="48"/>
      <c r="L127" s="58">
        <f t="shared" si="4"/>
        <v>22750000</v>
      </c>
      <c r="M127" s="46">
        <v>45441</v>
      </c>
      <c r="N127" s="49" t="s">
        <v>818</v>
      </c>
      <c r="O127" s="56" t="s">
        <v>45</v>
      </c>
      <c r="P127" s="40">
        <v>0.43269230769230771</v>
      </c>
    </row>
    <row r="128" spans="2:16" ht="15" x14ac:dyDescent="0.2">
      <c r="B128" s="45">
        <v>45337</v>
      </c>
      <c r="C128" s="34" t="s">
        <v>157</v>
      </c>
      <c r="D128" s="35" t="s">
        <v>390</v>
      </c>
      <c r="E128" s="36" t="s">
        <v>34</v>
      </c>
      <c r="F128" s="35" t="s">
        <v>602</v>
      </c>
      <c r="G128" s="46">
        <v>45341</v>
      </c>
      <c r="H128" s="58">
        <v>34785000</v>
      </c>
      <c r="I128" s="26">
        <v>0</v>
      </c>
      <c r="J128" s="25"/>
      <c r="K128" s="48"/>
      <c r="L128" s="58">
        <f t="shared" si="4"/>
        <v>34785000</v>
      </c>
      <c r="M128" s="46">
        <v>45476</v>
      </c>
      <c r="N128" s="51" t="s">
        <v>819</v>
      </c>
      <c r="O128" s="56" t="s">
        <v>45</v>
      </c>
      <c r="P128" s="40">
        <v>0.3037037037037037</v>
      </c>
    </row>
    <row r="129" spans="2:16" ht="15" x14ac:dyDescent="0.2">
      <c r="B129" s="45">
        <v>45338</v>
      </c>
      <c r="C129" s="34" t="s">
        <v>158</v>
      </c>
      <c r="D129" s="35" t="s">
        <v>391</v>
      </c>
      <c r="E129" s="36" t="s">
        <v>34</v>
      </c>
      <c r="F129" s="35" t="s">
        <v>603</v>
      </c>
      <c r="G129" s="46">
        <v>45338</v>
      </c>
      <c r="H129" s="58">
        <v>28755000</v>
      </c>
      <c r="I129" s="26">
        <v>0</v>
      </c>
      <c r="J129" s="25"/>
      <c r="K129" s="48"/>
      <c r="L129" s="58">
        <f t="shared" si="4"/>
        <v>28755000</v>
      </c>
      <c r="M129" s="46">
        <v>45473</v>
      </c>
      <c r="N129" s="51" t="s">
        <v>820</v>
      </c>
      <c r="O129" s="56" t="s">
        <v>45</v>
      </c>
      <c r="P129" s="40">
        <v>0.32592592592592595</v>
      </c>
    </row>
    <row r="130" spans="2:16" ht="15" x14ac:dyDescent="0.2">
      <c r="B130" s="45">
        <v>45337</v>
      </c>
      <c r="C130" s="34" t="s">
        <v>159</v>
      </c>
      <c r="D130" s="35" t="s">
        <v>392</v>
      </c>
      <c r="E130" s="36" t="s">
        <v>34</v>
      </c>
      <c r="F130" s="35" t="s">
        <v>604</v>
      </c>
      <c r="G130" s="46">
        <v>45338</v>
      </c>
      <c r="H130" s="58">
        <v>34785000</v>
      </c>
      <c r="I130" s="26">
        <v>0</v>
      </c>
      <c r="J130" s="25"/>
      <c r="K130" s="48"/>
      <c r="L130" s="58">
        <f t="shared" si="4"/>
        <v>34785000</v>
      </c>
      <c r="M130" s="46">
        <v>45473</v>
      </c>
      <c r="N130" s="51" t="s">
        <v>821</v>
      </c>
      <c r="O130" s="56" t="s">
        <v>45</v>
      </c>
      <c r="P130" s="40">
        <v>0.32592592592592595</v>
      </c>
    </row>
    <row r="131" spans="2:16" x14ac:dyDescent="0.2">
      <c r="B131" s="45">
        <v>45336</v>
      </c>
      <c r="C131" s="34" t="s">
        <v>160</v>
      </c>
      <c r="D131" s="35" t="s">
        <v>393</v>
      </c>
      <c r="E131" s="36" t="s">
        <v>34</v>
      </c>
      <c r="F131" s="35" t="s">
        <v>605</v>
      </c>
      <c r="G131" s="46">
        <v>45341</v>
      </c>
      <c r="H131" s="58">
        <v>41200000</v>
      </c>
      <c r="I131" s="26">
        <v>0</v>
      </c>
      <c r="J131" s="25"/>
      <c r="K131" s="48"/>
      <c r="L131" s="58">
        <f t="shared" si="4"/>
        <v>41200000</v>
      </c>
      <c r="M131" s="46">
        <v>45461</v>
      </c>
      <c r="N131" s="62" t="s">
        <v>822</v>
      </c>
      <c r="O131" s="56" t="s">
        <v>45</v>
      </c>
      <c r="P131" s="40">
        <v>0.34166666666666667</v>
      </c>
    </row>
    <row r="132" spans="2:16" ht="15" x14ac:dyDescent="0.2">
      <c r="B132" s="45">
        <v>45337</v>
      </c>
      <c r="C132" s="34" t="s">
        <v>161</v>
      </c>
      <c r="D132" s="35" t="s">
        <v>394</v>
      </c>
      <c r="E132" s="36" t="s">
        <v>34</v>
      </c>
      <c r="F132" s="35" t="s">
        <v>606</v>
      </c>
      <c r="G132" s="46">
        <v>45341</v>
      </c>
      <c r="H132" s="58">
        <v>30900000</v>
      </c>
      <c r="I132" s="26">
        <v>0</v>
      </c>
      <c r="J132" s="25"/>
      <c r="K132" s="48"/>
      <c r="L132" s="58">
        <f t="shared" si="4"/>
        <v>30900000</v>
      </c>
      <c r="M132" s="46">
        <v>45491</v>
      </c>
      <c r="N132" s="51" t="s">
        <v>823</v>
      </c>
      <c r="O132" s="56" t="s">
        <v>45</v>
      </c>
      <c r="P132" s="40">
        <v>0.27333333333333332</v>
      </c>
    </row>
    <row r="133" spans="2:16" x14ac:dyDescent="0.2">
      <c r="B133" s="45">
        <v>45336</v>
      </c>
      <c r="C133" s="34" t="s">
        <v>162</v>
      </c>
      <c r="D133" s="35" t="s">
        <v>395</v>
      </c>
      <c r="E133" s="36" t="s">
        <v>34</v>
      </c>
      <c r="F133" s="35" t="s">
        <v>607</v>
      </c>
      <c r="G133" s="46">
        <v>45338</v>
      </c>
      <c r="H133" s="58">
        <v>64530000</v>
      </c>
      <c r="I133" s="26">
        <v>0</v>
      </c>
      <c r="J133" s="25"/>
      <c r="K133" s="48"/>
      <c r="L133" s="58">
        <f t="shared" si="4"/>
        <v>64530000</v>
      </c>
      <c r="M133" s="46">
        <v>45473</v>
      </c>
      <c r="N133" s="49" t="s">
        <v>824</v>
      </c>
      <c r="O133" s="56" t="s">
        <v>45</v>
      </c>
      <c r="P133" s="40">
        <v>0.32592592592592595</v>
      </c>
    </row>
    <row r="134" spans="2:16" x14ac:dyDescent="0.2">
      <c r="B134" s="45">
        <v>45336</v>
      </c>
      <c r="C134" s="34" t="s">
        <v>163</v>
      </c>
      <c r="D134" s="35" t="s">
        <v>396</v>
      </c>
      <c r="E134" s="36" t="s">
        <v>34</v>
      </c>
      <c r="F134" s="35" t="s">
        <v>608</v>
      </c>
      <c r="G134" s="46">
        <v>45338</v>
      </c>
      <c r="H134" s="58">
        <v>59445000</v>
      </c>
      <c r="I134" s="26">
        <v>0</v>
      </c>
      <c r="J134" s="25"/>
      <c r="K134" s="48"/>
      <c r="L134" s="58">
        <f t="shared" si="4"/>
        <v>59445000</v>
      </c>
      <c r="M134" s="46">
        <v>45473</v>
      </c>
      <c r="N134" s="49" t="s">
        <v>825</v>
      </c>
      <c r="O134" s="56" t="s">
        <v>45</v>
      </c>
      <c r="P134" s="40">
        <v>0.32592592592592595</v>
      </c>
    </row>
    <row r="135" spans="2:16" x14ac:dyDescent="0.2">
      <c r="B135" s="45">
        <v>45336</v>
      </c>
      <c r="C135" s="34" t="s">
        <v>164</v>
      </c>
      <c r="D135" s="35" t="s">
        <v>397</v>
      </c>
      <c r="E135" s="36" t="s">
        <v>34</v>
      </c>
      <c r="F135" s="35" t="s">
        <v>609</v>
      </c>
      <c r="G135" s="46">
        <v>45338</v>
      </c>
      <c r="H135" s="58">
        <v>28000000</v>
      </c>
      <c r="I135" s="26">
        <v>0</v>
      </c>
      <c r="J135" s="25"/>
      <c r="K135" s="48"/>
      <c r="L135" s="58">
        <f t="shared" si="4"/>
        <v>28000000</v>
      </c>
      <c r="M135" s="46">
        <v>45488</v>
      </c>
      <c r="N135" s="49" t="s">
        <v>826</v>
      </c>
      <c r="O135" s="56" t="s">
        <v>45</v>
      </c>
      <c r="P135" s="40">
        <v>0.29333333333333333</v>
      </c>
    </row>
    <row r="136" spans="2:16" ht="15" x14ac:dyDescent="0.2">
      <c r="B136" s="45">
        <v>45338</v>
      </c>
      <c r="C136" s="34" t="s">
        <v>165</v>
      </c>
      <c r="D136" s="35" t="s">
        <v>398</v>
      </c>
      <c r="E136" s="36" t="s">
        <v>34</v>
      </c>
      <c r="F136" s="35" t="s">
        <v>610</v>
      </c>
      <c r="G136" s="46">
        <v>45343</v>
      </c>
      <c r="H136" s="58">
        <v>38241000</v>
      </c>
      <c r="I136" s="26">
        <v>0</v>
      </c>
      <c r="J136" s="25"/>
      <c r="K136" s="48"/>
      <c r="L136" s="58">
        <f t="shared" si="4"/>
        <v>38241000</v>
      </c>
      <c r="M136" s="46">
        <v>45478</v>
      </c>
      <c r="N136" s="51" t="s">
        <v>827</v>
      </c>
      <c r="O136" s="56" t="s">
        <v>45</v>
      </c>
      <c r="P136" s="40">
        <v>0.28888888888888886</v>
      </c>
    </row>
    <row r="137" spans="2:16" ht="15" x14ac:dyDescent="0.2">
      <c r="B137" s="45">
        <v>45337</v>
      </c>
      <c r="C137" s="34" t="s">
        <v>166</v>
      </c>
      <c r="D137" s="35" t="s">
        <v>399</v>
      </c>
      <c r="E137" s="36" t="s">
        <v>34</v>
      </c>
      <c r="F137" s="35" t="s">
        <v>611</v>
      </c>
      <c r="G137" s="46">
        <v>45338</v>
      </c>
      <c r="H137" s="58">
        <v>38625000</v>
      </c>
      <c r="I137" s="26">
        <v>0</v>
      </c>
      <c r="J137" s="25"/>
      <c r="K137" s="48"/>
      <c r="L137" s="58">
        <f t="shared" si="4"/>
        <v>38625000</v>
      </c>
      <c r="M137" s="46">
        <v>45488</v>
      </c>
      <c r="N137" s="51" t="s">
        <v>828</v>
      </c>
      <c r="O137" s="56" t="s">
        <v>45</v>
      </c>
      <c r="P137" s="40">
        <v>0.29333333333333333</v>
      </c>
    </row>
    <row r="138" spans="2:16" ht="15" x14ac:dyDescent="0.2">
      <c r="B138" s="45">
        <v>45338</v>
      </c>
      <c r="C138" s="34" t="s">
        <v>167</v>
      </c>
      <c r="D138" s="35" t="s">
        <v>400</v>
      </c>
      <c r="E138" s="36" t="s">
        <v>34</v>
      </c>
      <c r="F138" s="35" t="s">
        <v>612</v>
      </c>
      <c r="G138" s="46">
        <v>45341</v>
      </c>
      <c r="H138" s="58">
        <v>26750000</v>
      </c>
      <c r="I138" s="26">
        <v>0</v>
      </c>
      <c r="J138" s="25"/>
      <c r="K138" s="48"/>
      <c r="L138" s="58">
        <f t="shared" si="4"/>
        <v>26750000</v>
      </c>
      <c r="M138" s="46">
        <v>45491</v>
      </c>
      <c r="N138" s="51" t="s">
        <v>829</v>
      </c>
      <c r="O138" s="56" t="s">
        <v>45</v>
      </c>
      <c r="P138" s="40">
        <v>0.27333333333333332</v>
      </c>
    </row>
    <row r="139" spans="2:16" ht="15" x14ac:dyDescent="0.2">
      <c r="B139" s="45">
        <v>45337</v>
      </c>
      <c r="C139" s="34" t="s">
        <v>168</v>
      </c>
      <c r="D139" s="35" t="s">
        <v>401</v>
      </c>
      <c r="E139" s="36" t="s">
        <v>34</v>
      </c>
      <c r="F139" s="35" t="s">
        <v>613</v>
      </c>
      <c r="G139" s="46">
        <v>45338</v>
      </c>
      <c r="H139" s="58">
        <v>25750000</v>
      </c>
      <c r="I139" s="26">
        <v>0</v>
      </c>
      <c r="J139" s="25"/>
      <c r="K139" s="48"/>
      <c r="L139" s="58">
        <f t="shared" si="4"/>
        <v>25750000</v>
      </c>
      <c r="M139" s="46">
        <v>45488</v>
      </c>
      <c r="N139" s="51" t="s">
        <v>830</v>
      </c>
      <c r="O139" s="56" t="s">
        <v>45</v>
      </c>
      <c r="P139" s="40">
        <v>0.29333333333333333</v>
      </c>
    </row>
    <row r="140" spans="2:16" x14ac:dyDescent="0.2">
      <c r="B140" s="45">
        <v>45338</v>
      </c>
      <c r="C140" s="34" t="s">
        <v>169</v>
      </c>
      <c r="D140" s="35" t="s">
        <v>402</v>
      </c>
      <c r="E140" s="36" t="s">
        <v>34</v>
      </c>
      <c r="F140" s="35" t="s">
        <v>614</v>
      </c>
      <c r="G140" s="46">
        <v>45342</v>
      </c>
      <c r="H140" s="58">
        <v>31217800</v>
      </c>
      <c r="I140" s="26">
        <v>0</v>
      </c>
      <c r="J140" s="25"/>
      <c r="K140" s="48"/>
      <c r="L140" s="58">
        <f t="shared" si="4"/>
        <v>31217800</v>
      </c>
      <c r="M140" s="46">
        <v>45492</v>
      </c>
      <c r="N140" s="55" t="s">
        <v>831</v>
      </c>
      <c r="O140" s="56" t="s">
        <v>45</v>
      </c>
      <c r="P140" s="40">
        <v>0.26666666666666666</v>
      </c>
    </row>
    <row r="141" spans="2:16" ht="15" x14ac:dyDescent="0.2">
      <c r="B141" s="45">
        <v>45337</v>
      </c>
      <c r="C141" s="34" t="s">
        <v>170</v>
      </c>
      <c r="D141" s="35" t="s">
        <v>403</v>
      </c>
      <c r="E141" s="36" t="s">
        <v>34</v>
      </c>
      <c r="F141" s="35" t="s">
        <v>615</v>
      </c>
      <c r="G141" s="46">
        <v>45338</v>
      </c>
      <c r="H141" s="58">
        <v>42951000</v>
      </c>
      <c r="I141" s="26">
        <v>0</v>
      </c>
      <c r="J141" s="25"/>
      <c r="K141" s="48"/>
      <c r="L141" s="58">
        <f t="shared" si="4"/>
        <v>42951000</v>
      </c>
      <c r="M141" s="46">
        <v>45477</v>
      </c>
      <c r="N141" s="51" t="s">
        <v>832</v>
      </c>
      <c r="O141" s="56" t="s">
        <v>45</v>
      </c>
      <c r="P141" s="40">
        <v>0.31654676258992803</v>
      </c>
    </row>
    <row r="142" spans="2:16" ht="15" x14ac:dyDescent="0.2">
      <c r="B142" s="45">
        <v>45337</v>
      </c>
      <c r="C142" s="34" t="s">
        <v>171</v>
      </c>
      <c r="D142" s="35" t="s">
        <v>404</v>
      </c>
      <c r="E142" s="36" t="s">
        <v>34</v>
      </c>
      <c r="F142" s="35" t="s">
        <v>616</v>
      </c>
      <c r="G142" s="46">
        <v>45338</v>
      </c>
      <c r="H142" s="58">
        <v>34750000</v>
      </c>
      <c r="I142" s="26">
        <v>0</v>
      </c>
      <c r="J142" s="25"/>
      <c r="K142" s="48"/>
      <c r="L142" s="58">
        <f t="shared" ref="L142:L205" si="5">H142+J142-K142</f>
        <v>34750000</v>
      </c>
      <c r="M142" s="46">
        <v>45477</v>
      </c>
      <c r="N142" s="51" t="s">
        <v>833</v>
      </c>
      <c r="O142" s="56" t="s">
        <v>45</v>
      </c>
      <c r="P142" s="40">
        <v>0.31654676258992803</v>
      </c>
    </row>
    <row r="143" spans="2:16" ht="15" x14ac:dyDescent="0.2">
      <c r="B143" s="45">
        <v>45338</v>
      </c>
      <c r="C143" s="34" t="s">
        <v>172</v>
      </c>
      <c r="D143" s="35" t="s">
        <v>405</v>
      </c>
      <c r="E143" s="36" t="s">
        <v>34</v>
      </c>
      <c r="F143" s="35" t="s">
        <v>617</v>
      </c>
      <c r="G143" s="46">
        <v>45342</v>
      </c>
      <c r="H143" s="58">
        <v>30900000</v>
      </c>
      <c r="I143" s="26">
        <v>0</v>
      </c>
      <c r="J143" s="25"/>
      <c r="K143" s="48"/>
      <c r="L143" s="58">
        <f t="shared" si="5"/>
        <v>30900000</v>
      </c>
      <c r="M143" s="46">
        <v>45492</v>
      </c>
      <c r="N143" s="51" t="s">
        <v>834</v>
      </c>
      <c r="O143" s="56" t="s">
        <v>45</v>
      </c>
      <c r="P143" s="40">
        <v>0.26666666666666666</v>
      </c>
    </row>
    <row r="144" spans="2:16" ht="15" x14ac:dyDescent="0.2">
      <c r="B144" s="45">
        <v>45338</v>
      </c>
      <c r="C144" s="34" t="s">
        <v>173</v>
      </c>
      <c r="D144" s="35" t="s">
        <v>406</v>
      </c>
      <c r="E144" s="36" t="s">
        <v>34</v>
      </c>
      <c r="F144" s="35" t="s">
        <v>618</v>
      </c>
      <c r="G144" s="46">
        <v>45342</v>
      </c>
      <c r="H144" s="58">
        <v>35000000</v>
      </c>
      <c r="I144" s="26">
        <v>0</v>
      </c>
      <c r="J144" s="25"/>
      <c r="K144" s="48"/>
      <c r="L144" s="58">
        <f t="shared" si="5"/>
        <v>35000000</v>
      </c>
      <c r="M144" s="46">
        <v>45492</v>
      </c>
      <c r="N144" s="51" t="s">
        <v>835</v>
      </c>
      <c r="O144" s="56" t="s">
        <v>45</v>
      </c>
      <c r="P144" s="40">
        <v>0.26666666666666666</v>
      </c>
    </row>
    <row r="145" spans="2:16" ht="15" x14ac:dyDescent="0.2">
      <c r="B145" s="45">
        <v>45337</v>
      </c>
      <c r="C145" s="34" t="s">
        <v>174</v>
      </c>
      <c r="D145" s="35" t="s">
        <v>407</v>
      </c>
      <c r="E145" s="36" t="s">
        <v>34</v>
      </c>
      <c r="F145" s="35" t="s">
        <v>619</v>
      </c>
      <c r="G145" s="46">
        <v>45338</v>
      </c>
      <c r="H145" s="58">
        <v>33500000</v>
      </c>
      <c r="I145" s="26">
        <v>0</v>
      </c>
      <c r="J145" s="25"/>
      <c r="K145" s="48"/>
      <c r="L145" s="58">
        <f t="shared" si="5"/>
        <v>33500000</v>
      </c>
      <c r="M145" s="46">
        <v>45488</v>
      </c>
      <c r="N145" s="51" t="s">
        <v>836</v>
      </c>
      <c r="O145" s="56" t="s">
        <v>45</v>
      </c>
      <c r="P145" s="40">
        <v>0.29333333333333333</v>
      </c>
    </row>
    <row r="146" spans="2:16" ht="15" x14ac:dyDescent="0.2">
      <c r="B146" s="45">
        <v>45337</v>
      </c>
      <c r="C146" s="34" t="s">
        <v>175</v>
      </c>
      <c r="D146" s="35" t="s">
        <v>408</v>
      </c>
      <c r="E146" s="36" t="s">
        <v>34</v>
      </c>
      <c r="F146" s="35" t="s">
        <v>620</v>
      </c>
      <c r="G146" s="46">
        <v>45338</v>
      </c>
      <c r="H146" s="58">
        <v>37250000</v>
      </c>
      <c r="I146" s="26">
        <v>0</v>
      </c>
      <c r="J146" s="25"/>
      <c r="K146" s="48"/>
      <c r="L146" s="58">
        <f t="shared" si="5"/>
        <v>37250000</v>
      </c>
      <c r="M146" s="46">
        <v>45488</v>
      </c>
      <c r="N146" s="51" t="s">
        <v>837</v>
      </c>
      <c r="O146" s="56" t="s">
        <v>45</v>
      </c>
      <c r="P146" s="40">
        <v>0.29333333333333333</v>
      </c>
    </row>
    <row r="147" spans="2:16" ht="15" x14ac:dyDescent="0.2">
      <c r="B147" s="45">
        <v>45338</v>
      </c>
      <c r="C147" s="34" t="s">
        <v>176</v>
      </c>
      <c r="D147" s="35" t="s">
        <v>409</v>
      </c>
      <c r="E147" s="36" t="s">
        <v>34</v>
      </c>
      <c r="F147" s="35" t="s">
        <v>621</v>
      </c>
      <c r="G147" s="46">
        <v>45341</v>
      </c>
      <c r="H147" s="58">
        <v>31747500</v>
      </c>
      <c r="I147" s="26">
        <v>0</v>
      </c>
      <c r="J147" s="25"/>
      <c r="K147" s="48"/>
      <c r="L147" s="58">
        <f t="shared" si="5"/>
        <v>31747500</v>
      </c>
      <c r="M147" s="46">
        <v>45476</v>
      </c>
      <c r="N147" s="51" t="s">
        <v>838</v>
      </c>
      <c r="O147" s="56" t="s">
        <v>45</v>
      </c>
      <c r="P147" s="40">
        <v>0.3037037037037037</v>
      </c>
    </row>
    <row r="148" spans="2:16" ht="15" x14ac:dyDescent="0.2">
      <c r="B148" s="45">
        <v>45337</v>
      </c>
      <c r="C148" s="34" t="s">
        <v>177</v>
      </c>
      <c r="D148" s="35" t="s">
        <v>410</v>
      </c>
      <c r="E148" s="36" t="s">
        <v>34</v>
      </c>
      <c r="F148" s="35" t="s">
        <v>622</v>
      </c>
      <c r="G148" s="46">
        <v>45338</v>
      </c>
      <c r="H148" s="58">
        <v>33500000</v>
      </c>
      <c r="I148" s="26">
        <v>0</v>
      </c>
      <c r="J148" s="25"/>
      <c r="K148" s="48"/>
      <c r="L148" s="58">
        <f t="shared" si="5"/>
        <v>33500000</v>
      </c>
      <c r="M148" s="46">
        <v>45488</v>
      </c>
      <c r="N148" s="51" t="s">
        <v>839</v>
      </c>
      <c r="O148" s="56" t="s">
        <v>45</v>
      </c>
      <c r="P148" s="40">
        <v>0.29333333333333333</v>
      </c>
    </row>
    <row r="149" spans="2:16" ht="15" x14ac:dyDescent="0.2">
      <c r="B149" s="45">
        <v>45337</v>
      </c>
      <c r="C149" s="34" t="s">
        <v>178</v>
      </c>
      <c r="D149" s="35" t="s">
        <v>411</v>
      </c>
      <c r="E149" s="36" t="s">
        <v>34</v>
      </c>
      <c r="F149" s="35" t="s">
        <v>623</v>
      </c>
      <c r="G149" s="46">
        <v>45341</v>
      </c>
      <c r="H149" s="58">
        <v>35000000</v>
      </c>
      <c r="I149" s="26">
        <v>0</v>
      </c>
      <c r="J149" s="25"/>
      <c r="K149" s="48"/>
      <c r="L149" s="58">
        <f t="shared" si="5"/>
        <v>35000000</v>
      </c>
      <c r="M149" s="46">
        <v>45491</v>
      </c>
      <c r="N149" s="51" t="s">
        <v>840</v>
      </c>
      <c r="O149" s="56" t="s">
        <v>45</v>
      </c>
      <c r="P149" s="40">
        <v>0.27333333333333332</v>
      </c>
    </row>
    <row r="150" spans="2:16" ht="15" x14ac:dyDescent="0.2">
      <c r="B150" s="45">
        <v>45337</v>
      </c>
      <c r="C150" s="34" t="s">
        <v>179</v>
      </c>
      <c r="D150" s="35" t="s">
        <v>412</v>
      </c>
      <c r="E150" s="36" t="s">
        <v>34</v>
      </c>
      <c r="F150" s="35" t="s">
        <v>624</v>
      </c>
      <c r="G150" s="46">
        <v>45338</v>
      </c>
      <c r="H150" s="58">
        <v>26750000</v>
      </c>
      <c r="I150" s="26">
        <v>0</v>
      </c>
      <c r="J150" s="25"/>
      <c r="K150" s="48"/>
      <c r="L150" s="58">
        <f t="shared" si="5"/>
        <v>26750000</v>
      </c>
      <c r="M150" s="46">
        <v>45488</v>
      </c>
      <c r="N150" s="51" t="s">
        <v>841</v>
      </c>
      <c r="O150" s="56" t="s">
        <v>45</v>
      </c>
      <c r="P150" s="40">
        <v>0.29333333333333333</v>
      </c>
    </row>
    <row r="151" spans="2:16" ht="15" x14ac:dyDescent="0.2">
      <c r="B151" s="45">
        <v>45337</v>
      </c>
      <c r="C151" s="34" t="s">
        <v>180</v>
      </c>
      <c r="D151" s="35" t="s">
        <v>413</v>
      </c>
      <c r="E151" s="36" t="s">
        <v>34</v>
      </c>
      <c r="F151" s="35" t="s">
        <v>625</v>
      </c>
      <c r="G151" s="46">
        <v>45341</v>
      </c>
      <c r="H151" s="58">
        <v>40000000</v>
      </c>
      <c r="I151" s="26">
        <v>0</v>
      </c>
      <c r="J151" s="25"/>
      <c r="K151" s="48"/>
      <c r="L151" s="58">
        <f t="shared" si="5"/>
        <v>40000000</v>
      </c>
      <c r="M151" s="46">
        <v>45491</v>
      </c>
      <c r="N151" s="51" t="s">
        <v>842</v>
      </c>
      <c r="O151" s="56" t="s">
        <v>45</v>
      </c>
      <c r="P151" s="40">
        <v>0.27333333333333332</v>
      </c>
    </row>
    <row r="152" spans="2:16" ht="15" x14ac:dyDescent="0.2">
      <c r="B152" s="45">
        <v>45338</v>
      </c>
      <c r="C152" s="34" t="s">
        <v>181</v>
      </c>
      <c r="D152" s="35" t="s">
        <v>414</v>
      </c>
      <c r="E152" s="36" t="s">
        <v>34</v>
      </c>
      <c r="F152" s="35" t="s">
        <v>626</v>
      </c>
      <c r="G152" s="46">
        <v>45342</v>
      </c>
      <c r="H152" s="58">
        <v>28000000</v>
      </c>
      <c r="I152" s="26">
        <v>0</v>
      </c>
      <c r="J152" s="25"/>
      <c r="K152" s="48"/>
      <c r="L152" s="58">
        <f t="shared" si="5"/>
        <v>28000000</v>
      </c>
      <c r="M152" s="46">
        <v>45462</v>
      </c>
      <c r="N152" s="51" t="s">
        <v>843</v>
      </c>
      <c r="O152" s="56" t="s">
        <v>45</v>
      </c>
      <c r="P152" s="40">
        <v>0.33333333333333331</v>
      </c>
    </row>
    <row r="153" spans="2:16" ht="15" x14ac:dyDescent="0.2">
      <c r="B153" s="45">
        <v>45337</v>
      </c>
      <c r="C153" s="34" t="s">
        <v>182</v>
      </c>
      <c r="D153" s="35" t="s">
        <v>415</v>
      </c>
      <c r="E153" s="36" t="s">
        <v>34</v>
      </c>
      <c r="F153" s="35" t="s">
        <v>627</v>
      </c>
      <c r="G153" s="46">
        <v>45338</v>
      </c>
      <c r="H153" s="58">
        <v>42500000</v>
      </c>
      <c r="I153" s="26">
        <v>0</v>
      </c>
      <c r="J153" s="25"/>
      <c r="K153" s="48"/>
      <c r="L153" s="58">
        <f t="shared" si="5"/>
        <v>42500000</v>
      </c>
      <c r="M153" s="46">
        <v>45488</v>
      </c>
      <c r="N153" s="51" t="s">
        <v>844</v>
      </c>
      <c r="O153" s="56" t="s">
        <v>45</v>
      </c>
      <c r="P153" s="40">
        <v>0.29333333333333333</v>
      </c>
    </row>
    <row r="154" spans="2:16" ht="15" x14ac:dyDescent="0.2">
      <c r="B154" s="45">
        <v>45338</v>
      </c>
      <c r="C154" s="34" t="s">
        <v>183</v>
      </c>
      <c r="D154" s="35" t="s">
        <v>416</v>
      </c>
      <c r="E154" s="36" t="s">
        <v>34</v>
      </c>
      <c r="F154" s="35" t="s">
        <v>628</v>
      </c>
      <c r="G154" s="46">
        <v>45345</v>
      </c>
      <c r="H154" s="58">
        <v>37080000</v>
      </c>
      <c r="I154" s="26">
        <v>0</v>
      </c>
      <c r="J154" s="25"/>
      <c r="K154" s="48"/>
      <c r="L154" s="58">
        <f t="shared" si="5"/>
        <v>37080000</v>
      </c>
      <c r="M154" s="46">
        <v>45465</v>
      </c>
      <c r="N154" s="51" t="s">
        <v>845</v>
      </c>
      <c r="O154" s="56" t="s">
        <v>45</v>
      </c>
      <c r="P154" s="40">
        <v>0.30833333333333335</v>
      </c>
    </row>
    <row r="155" spans="2:16" ht="15" x14ac:dyDescent="0.2">
      <c r="B155" s="45">
        <v>45338</v>
      </c>
      <c r="C155" s="34" t="s">
        <v>184</v>
      </c>
      <c r="D155" s="35" t="s">
        <v>417</v>
      </c>
      <c r="E155" s="36" t="s">
        <v>34</v>
      </c>
      <c r="F155" s="35" t="s">
        <v>629</v>
      </c>
      <c r="G155" s="46">
        <v>45341</v>
      </c>
      <c r="H155" s="58">
        <v>33500000</v>
      </c>
      <c r="I155" s="26">
        <v>0</v>
      </c>
      <c r="J155" s="25"/>
      <c r="K155" s="48"/>
      <c r="L155" s="58">
        <f t="shared" si="5"/>
        <v>33500000</v>
      </c>
      <c r="M155" s="46">
        <v>45491</v>
      </c>
      <c r="N155" s="51" t="s">
        <v>846</v>
      </c>
      <c r="O155" s="56" t="s">
        <v>45</v>
      </c>
      <c r="P155" s="40">
        <v>0.27333333333333332</v>
      </c>
    </row>
    <row r="156" spans="2:16" ht="15" x14ac:dyDescent="0.2">
      <c r="B156" s="45">
        <v>45338</v>
      </c>
      <c r="C156" s="34" t="s">
        <v>185</v>
      </c>
      <c r="D156" s="35" t="s">
        <v>418</v>
      </c>
      <c r="E156" s="36" t="s">
        <v>34</v>
      </c>
      <c r="F156" s="35" t="s">
        <v>630</v>
      </c>
      <c r="G156" s="46">
        <v>45343</v>
      </c>
      <c r="H156" s="58">
        <v>27626667</v>
      </c>
      <c r="I156" s="26">
        <v>0</v>
      </c>
      <c r="J156" s="25"/>
      <c r="K156" s="48"/>
      <c r="L156" s="58">
        <f t="shared" si="5"/>
        <v>27626667</v>
      </c>
      <c r="M156" s="46">
        <v>45483</v>
      </c>
      <c r="N156" s="51" t="s">
        <v>847</v>
      </c>
      <c r="O156" s="56" t="s">
        <v>45</v>
      </c>
      <c r="P156" s="40">
        <v>0.27857142857142858</v>
      </c>
    </row>
    <row r="157" spans="2:16" ht="15" x14ac:dyDescent="0.2">
      <c r="B157" s="45">
        <v>45338</v>
      </c>
      <c r="C157" s="34" t="s">
        <v>186</v>
      </c>
      <c r="D157" s="35" t="s">
        <v>419</v>
      </c>
      <c r="E157" s="36" t="s">
        <v>34</v>
      </c>
      <c r="F157" s="35" t="s">
        <v>631</v>
      </c>
      <c r="G157" s="46">
        <v>45342</v>
      </c>
      <c r="H157" s="58">
        <v>37250000</v>
      </c>
      <c r="I157" s="26">
        <v>0</v>
      </c>
      <c r="J157" s="25"/>
      <c r="K157" s="48"/>
      <c r="L157" s="58">
        <f t="shared" si="5"/>
        <v>37250000</v>
      </c>
      <c r="M157" s="46">
        <v>45492</v>
      </c>
      <c r="N157" s="51" t="s">
        <v>848</v>
      </c>
      <c r="O157" s="56" t="s">
        <v>45</v>
      </c>
      <c r="P157" s="40">
        <v>0.26666666666666666</v>
      </c>
    </row>
    <row r="158" spans="2:16" ht="15" x14ac:dyDescent="0.2">
      <c r="B158" s="45">
        <v>45338</v>
      </c>
      <c r="C158" s="34" t="s">
        <v>187</v>
      </c>
      <c r="D158" s="35" t="s">
        <v>420</v>
      </c>
      <c r="E158" s="36" t="s">
        <v>34</v>
      </c>
      <c r="F158" s="35" t="s">
        <v>632</v>
      </c>
      <c r="G158" s="46">
        <v>45343</v>
      </c>
      <c r="H158" s="58">
        <v>18540000</v>
      </c>
      <c r="I158" s="26">
        <v>0</v>
      </c>
      <c r="J158" s="25"/>
      <c r="K158" s="48"/>
      <c r="L158" s="58">
        <f t="shared" si="5"/>
        <v>18540000</v>
      </c>
      <c r="M158" s="46">
        <v>45432</v>
      </c>
      <c r="N158" s="51" t="s">
        <v>849</v>
      </c>
      <c r="O158" s="56" t="s">
        <v>45</v>
      </c>
      <c r="P158" s="40">
        <v>0.43820224719101125</v>
      </c>
    </row>
    <row r="159" spans="2:16" ht="15" x14ac:dyDescent="0.2">
      <c r="B159" s="45">
        <v>45338</v>
      </c>
      <c r="C159" s="34" t="s">
        <v>188</v>
      </c>
      <c r="D159" s="35" t="s">
        <v>421</v>
      </c>
      <c r="E159" s="36" t="s">
        <v>521</v>
      </c>
      <c r="F159" s="35" t="s">
        <v>633</v>
      </c>
      <c r="G159" s="46">
        <v>45342</v>
      </c>
      <c r="H159" s="58">
        <v>13455000</v>
      </c>
      <c r="I159" s="26">
        <v>0</v>
      </c>
      <c r="J159" s="25"/>
      <c r="K159" s="48"/>
      <c r="L159" s="58">
        <f t="shared" si="5"/>
        <v>13455000</v>
      </c>
      <c r="M159" s="46">
        <v>45477</v>
      </c>
      <c r="N159" s="51" t="s">
        <v>850</v>
      </c>
      <c r="O159" s="56" t="s">
        <v>45</v>
      </c>
      <c r="P159" s="40">
        <v>0.29629629629629628</v>
      </c>
    </row>
    <row r="160" spans="2:16" ht="15" x14ac:dyDescent="0.2">
      <c r="B160" s="45">
        <v>45338</v>
      </c>
      <c r="C160" s="34" t="s">
        <v>189</v>
      </c>
      <c r="D160" s="35" t="s">
        <v>422</v>
      </c>
      <c r="E160" s="36" t="s">
        <v>34</v>
      </c>
      <c r="F160" s="35" t="s">
        <v>634</v>
      </c>
      <c r="G160" s="46">
        <v>45341</v>
      </c>
      <c r="H160" s="58">
        <v>71750000</v>
      </c>
      <c r="I160" s="26">
        <v>0</v>
      </c>
      <c r="J160" s="25"/>
      <c r="K160" s="48"/>
      <c r="L160" s="58">
        <f t="shared" si="5"/>
        <v>71750000</v>
      </c>
      <c r="M160" s="46">
        <v>45491</v>
      </c>
      <c r="N160" s="51" t="s">
        <v>851</v>
      </c>
      <c r="O160" s="56" t="s">
        <v>45</v>
      </c>
      <c r="P160" s="40">
        <v>0.27333333333333332</v>
      </c>
    </row>
    <row r="161" spans="2:16" ht="15" x14ac:dyDescent="0.2">
      <c r="B161" s="45">
        <v>45341</v>
      </c>
      <c r="C161" s="34" t="s">
        <v>190</v>
      </c>
      <c r="D161" s="35" t="s">
        <v>423</v>
      </c>
      <c r="E161" s="36" t="s">
        <v>34</v>
      </c>
      <c r="F161" s="35" t="s">
        <v>635</v>
      </c>
      <c r="G161" s="46">
        <v>45343</v>
      </c>
      <c r="H161" s="48">
        <v>64530000</v>
      </c>
      <c r="I161" s="26">
        <v>0</v>
      </c>
      <c r="J161" s="25"/>
      <c r="K161" s="48"/>
      <c r="L161" s="58">
        <f t="shared" si="5"/>
        <v>64530000</v>
      </c>
      <c r="M161" s="46">
        <v>45478</v>
      </c>
      <c r="N161" s="51" t="s">
        <v>852</v>
      </c>
      <c r="O161" s="56" t="s">
        <v>45</v>
      </c>
      <c r="P161" s="40">
        <v>0.28888888888888886</v>
      </c>
    </row>
    <row r="162" spans="2:16" ht="15" x14ac:dyDescent="0.2">
      <c r="B162" s="45">
        <v>45342</v>
      </c>
      <c r="C162" s="34" t="s">
        <v>191</v>
      </c>
      <c r="D162" s="35" t="s">
        <v>424</v>
      </c>
      <c r="E162" s="36" t="s">
        <v>34</v>
      </c>
      <c r="F162" s="47" t="s">
        <v>636</v>
      </c>
      <c r="G162" s="46">
        <v>45344</v>
      </c>
      <c r="H162" s="48">
        <v>21630000</v>
      </c>
      <c r="I162" s="26">
        <v>0</v>
      </c>
      <c r="J162" s="25"/>
      <c r="K162" s="48"/>
      <c r="L162" s="58">
        <f t="shared" si="5"/>
        <v>21630000</v>
      </c>
      <c r="M162" s="46">
        <v>45449</v>
      </c>
      <c r="N162" s="51" t="s">
        <v>853</v>
      </c>
      <c r="O162" s="56" t="s">
        <v>45</v>
      </c>
      <c r="P162" s="40">
        <v>0.3619047619047619</v>
      </c>
    </row>
    <row r="163" spans="2:16" ht="15" x14ac:dyDescent="0.2">
      <c r="B163" s="45">
        <v>45343</v>
      </c>
      <c r="C163" s="34" t="s">
        <v>192</v>
      </c>
      <c r="D163" s="35" t="s">
        <v>425</v>
      </c>
      <c r="E163" s="36" t="s">
        <v>34</v>
      </c>
      <c r="F163" s="47" t="s">
        <v>637</v>
      </c>
      <c r="G163" s="46">
        <v>45348</v>
      </c>
      <c r="H163" s="48">
        <v>31512333</v>
      </c>
      <c r="I163" s="26">
        <v>0</v>
      </c>
      <c r="J163" s="25"/>
      <c r="K163" s="48"/>
      <c r="L163" s="58">
        <f t="shared" si="5"/>
        <v>31512333</v>
      </c>
      <c r="M163" s="46">
        <v>45482</v>
      </c>
      <c r="N163" s="51" t="s">
        <v>854</v>
      </c>
      <c r="O163" s="56" t="s">
        <v>45</v>
      </c>
      <c r="P163" s="40">
        <v>0.2537313432835821</v>
      </c>
    </row>
    <row r="164" spans="2:16" ht="15" x14ac:dyDescent="0.2">
      <c r="B164" s="45">
        <v>45342</v>
      </c>
      <c r="C164" s="34" t="s">
        <v>193</v>
      </c>
      <c r="D164" s="35" t="s">
        <v>426</v>
      </c>
      <c r="E164" s="36" t="s">
        <v>34</v>
      </c>
      <c r="F164" s="47" t="s">
        <v>638</v>
      </c>
      <c r="G164" s="46">
        <v>45344</v>
      </c>
      <c r="H164" s="48">
        <v>36000000</v>
      </c>
      <c r="I164" s="26">
        <v>0</v>
      </c>
      <c r="J164" s="25"/>
      <c r="K164" s="48"/>
      <c r="L164" s="58">
        <f t="shared" si="5"/>
        <v>36000000</v>
      </c>
      <c r="M164" s="46">
        <v>45464</v>
      </c>
      <c r="N164" s="51" t="s">
        <v>855</v>
      </c>
      <c r="O164" s="56" t="s">
        <v>45</v>
      </c>
      <c r="P164" s="40">
        <v>0.31666666666666665</v>
      </c>
    </row>
    <row r="165" spans="2:16" ht="15" x14ac:dyDescent="0.2">
      <c r="B165" s="45">
        <v>45341</v>
      </c>
      <c r="C165" s="34" t="s">
        <v>194</v>
      </c>
      <c r="D165" s="35" t="s">
        <v>427</v>
      </c>
      <c r="E165" s="36" t="s">
        <v>34</v>
      </c>
      <c r="F165" s="47" t="s">
        <v>639</v>
      </c>
      <c r="G165" s="46">
        <v>45344</v>
      </c>
      <c r="H165" s="48">
        <v>58500000</v>
      </c>
      <c r="I165" s="26">
        <v>0</v>
      </c>
      <c r="J165" s="25"/>
      <c r="K165" s="48"/>
      <c r="L165" s="58">
        <f t="shared" si="5"/>
        <v>58500000</v>
      </c>
      <c r="M165" s="46">
        <v>45479</v>
      </c>
      <c r="N165" s="51" t="s">
        <v>856</v>
      </c>
      <c r="O165" s="56" t="s">
        <v>45</v>
      </c>
      <c r="P165" s="40">
        <v>0.2814814814814815</v>
      </c>
    </row>
    <row r="166" spans="2:16" ht="15" x14ac:dyDescent="0.2">
      <c r="B166" s="45">
        <v>45343</v>
      </c>
      <c r="C166" s="34" t="s">
        <v>195</v>
      </c>
      <c r="D166" s="35" t="s">
        <v>428</v>
      </c>
      <c r="E166" s="36" t="s">
        <v>34</v>
      </c>
      <c r="F166" s="47" t="s">
        <v>640</v>
      </c>
      <c r="G166" s="46">
        <v>45344</v>
      </c>
      <c r="H166" s="48">
        <v>30506667</v>
      </c>
      <c r="I166" s="26">
        <v>0</v>
      </c>
      <c r="J166" s="25"/>
      <c r="K166" s="48"/>
      <c r="L166" s="58">
        <f t="shared" si="5"/>
        <v>30506667</v>
      </c>
      <c r="M166" s="46">
        <v>45487</v>
      </c>
      <c r="N166" s="51" t="s">
        <v>857</v>
      </c>
      <c r="O166" s="56" t="s">
        <v>45</v>
      </c>
      <c r="P166" s="40">
        <v>0.26573426573426573</v>
      </c>
    </row>
    <row r="167" spans="2:16" ht="15" x14ac:dyDescent="0.2">
      <c r="B167" s="45">
        <v>45342</v>
      </c>
      <c r="C167" s="34" t="s">
        <v>196</v>
      </c>
      <c r="D167" s="35" t="s">
        <v>429</v>
      </c>
      <c r="E167" s="36" t="s">
        <v>34</v>
      </c>
      <c r="F167" s="35" t="s">
        <v>641</v>
      </c>
      <c r="G167" s="46">
        <v>45343</v>
      </c>
      <c r="H167" s="48">
        <v>45000000</v>
      </c>
      <c r="I167" s="26">
        <v>0</v>
      </c>
      <c r="J167" s="25"/>
      <c r="K167" s="48"/>
      <c r="L167" s="58">
        <f t="shared" si="5"/>
        <v>45000000</v>
      </c>
      <c r="M167" s="46">
        <v>45493</v>
      </c>
      <c r="N167" s="51" t="s">
        <v>858</v>
      </c>
      <c r="O167" s="56" t="s">
        <v>45</v>
      </c>
      <c r="P167" s="40">
        <v>0.26</v>
      </c>
    </row>
    <row r="168" spans="2:16" ht="15" x14ac:dyDescent="0.2">
      <c r="B168" s="45">
        <v>45343</v>
      </c>
      <c r="C168" s="34" t="s">
        <v>197</v>
      </c>
      <c r="D168" s="35" t="s">
        <v>430</v>
      </c>
      <c r="E168" s="36" t="s">
        <v>34</v>
      </c>
      <c r="F168" s="47" t="s">
        <v>642</v>
      </c>
      <c r="G168" s="46">
        <v>45344</v>
      </c>
      <c r="H168" s="48">
        <v>28220000</v>
      </c>
      <c r="I168" s="26">
        <v>0</v>
      </c>
      <c r="J168" s="25"/>
      <c r="K168" s="48"/>
      <c r="L168" s="58">
        <f t="shared" si="5"/>
        <v>28220000</v>
      </c>
      <c r="M168" s="46">
        <v>45464</v>
      </c>
      <c r="N168" s="51" t="s">
        <v>859</v>
      </c>
      <c r="O168" s="56" t="s">
        <v>45</v>
      </c>
      <c r="P168" s="40">
        <v>0.31666666666666665</v>
      </c>
    </row>
    <row r="169" spans="2:16" ht="15" x14ac:dyDescent="0.2">
      <c r="B169" s="45">
        <v>45342</v>
      </c>
      <c r="C169" s="34" t="s">
        <v>198</v>
      </c>
      <c r="D169" s="35" t="s">
        <v>431</v>
      </c>
      <c r="E169" s="36" t="s">
        <v>34</v>
      </c>
      <c r="F169" s="47" t="s">
        <v>643</v>
      </c>
      <c r="G169" s="46">
        <v>45344</v>
      </c>
      <c r="H169" s="48">
        <v>34367667</v>
      </c>
      <c r="I169" s="26">
        <v>0</v>
      </c>
      <c r="J169" s="25"/>
      <c r="K169" s="48"/>
      <c r="L169" s="58">
        <f t="shared" si="5"/>
        <v>34367667</v>
      </c>
      <c r="M169" s="46">
        <v>45487</v>
      </c>
      <c r="N169" s="51" t="s">
        <v>860</v>
      </c>
      <c r="O169" s="56" t="s">
        <v>45</v>
      </c>
      <c r="P169" s="40">
        <v>0.26573426573426573</v>
      </c>
    </row>
    <row r="170" spans="2:16" ht="15" x14ac:dyDescent="0.2">
      <c r="B170" s="45">
        <v>45343</v>
      </c>
      <c r="C170" s="34" t="s">
        <v>199</v>
      </c>
      <c r="D170" s="35" t="s">
        <v>432</v>
      </c>
      <c r="E170" s="36" t="s">
        <v>34</v>
      </c>
      <c r="F170" s="47" t="s">
        <v>644</v>
      </c>
      <c r="G170" s="46">
        <v>45344</v>
      </c>
      <c r="H170" s="48">
        <v>35000000</v>
      </c>
      <c r="I170" s="26">
        <v>0</v>
      </c>
      <c r="J170" s="25"/>
      <c r="K170" s="48"/>
      <c r="L170" s="58">
        <f t="shared" si="5"/>
        <v>35000000</v>
      </c>
      <c r="M170" s="46">
        <v>45494</v>
      </c>
      <c r="N170" s="51" t="s">
        <v>861</v>
      </c>
      <c r="O170" s="56" t="s">
        <v>45</v>
      </c>
      <c r="P170" s="40">
        <v>0.25333333333333335</v>
      </c>
    </row>
    <row r="171" spans="2:16" ht="15" x14ac:dyDescent="0.2">
      <c r="B171" s="45">
        <v>45342</v>
      </c>
      <c r="C171" s="34" t="s">
        <v>200</v>
      </c>
      <c r="D171" s="35" t="s">
        <v>433</v>
      </c>
      <c r="E171" s="36" t="s">
        <v>34</v>
      </c>
      <c r="F171" s="47" t="s">
        <v>645</v>
      </c>
      <c r="G171" s="46">
        <v>45348</v>
      </c>
      <c r="H171" s="48">
        <v>30133680</v>
      </c>
      <c r="I171" s="26">
        <v>0</v>
      </c>
      <c r="J171" s="25"/>
      <c r="K171" s="48"/>
      <c r="L171" s="58">
        <f t="shared" si="5"/>
        <v>30133680</v>
      </c>
      <c r="M171" s="46">
        <v>45454</v>
      </c>
      <c r="N171" s="51" t="s">
        <v>862</v>
      </c>
      <c r="O171" s="56" t="s">
        <v>45</v>
      </c>
      <c r="P171" s="40">
        <v>0.32075471698113206</v>
      </c>
    </row>
    <row r="172" spans="2:16" ht="15" x14ac:dyDescent="0.2">
      <c r="B172" s="45">
        <v>45343</v>
      </c>
      <c r="C172" s="34" t="s">
        <v>201</v>
      </c>
      <c r="D172" s="35" t="s">
        <v>434</v>
      </c>
      <c r="E172" s="36" t="s">
        <v>34</v>
      </c>
      <c r="F172" s="47" t="s">
        <v>646</v>
      </c>
      <c r="G172" s="46">
        <v>45348</v>
      </c>
      <c r="H172" s="48">
        <v>31217800</v>
      </c>
      <c r="I172" s="26">
        <v>0</v>
      </c>
      <c r="J172" s="25"/>
      <c r="K172" s="48"/>
      <c r="L172" s="58">
        <f t="shared" si="5"/>
        <v>31217800</v>
      </c>
      <c r="M172" s="46">
        <v>45498</v>
      </c>
      <c r="N172" s="51" t="s">
        <v>863</v>
      </c>
      <c r="O172" s="56" t="s">
        <v>45</v>
      </c>
      <c r="P172" s="40">
        <v>0.22666666666666666</v>
      </c>
    </row>
    <row r="173" spans="2:16" ht="15" x14ac:dyDescent="0.2">
      <c r="B173" s="45">
        <v>45343</v>
      </c>
      <c r="C173" s="34" t="s">
        <v>202</v>
      </c>
      <c r="D173" s="35" t="s">
        <v>435</v>
      </c>
      <c r="E173" s="36" t="s">
        <v>34</v>
      </c>
      <c r="F173" s="47" t="s">
        <v>647</v>
      </c>
      <c r="G173" s="46">
        <v>45348</v>
      </c>
      <c r="H173" s="48">
        <v>28840000</v>
      </c>
      <c r="I173" s="26">
        <v>0</v>
      </c>
      <c r="J173" s="25"/>
      <c r="K173" s="48"/>
      <c r="L173" s="58">
        <f t="shared" si="5"/>
        <v>28840000</v>
      </c>
      <c r="M173" s="46">
        <v>45488</v>
      </c>
      <c r="N173" s="51" t="s">
        <v>864</v>
      </c>
      <c r="O173" s="56" t="s">
        <v>45</v>
      </c>
      <c r="P173" s="40">
        <v>0.24285714285714285</v>
      </c>
    </row>
    <row r="174" spans="2:16" ht="15" x14ac:dyDescent="0.2">
      <c r="B174" s="45">
        <v>45343</v>
      </c>
      <c r="C174" s="34" t="s">
        <v>203</v>
      </c>
      <c r="D174" s="35" t="s">
        <v>436</v>
      </c>
      <c r="E174" s="36" t="s">
        <v>521</v>
      </c>
      <c r="F174" s="47" t="s">
        <v>562</v>
      </c>
      <c r="G174" s="46">
        <v>45344</v>
      </c>
      <c r="H174" s="48">
        <v>15300000</v>
      </c>
      <c r="I174" s="26">
        <v>0</v>
      </c>
      <c r="J174" s="25"/>
      <c r="K174" s="48"/>
      <c r="L174" s="58">
        <f t="shared" si="5"/>
        <v>15300000</v>
      </c>
      <c r="M174" s="46">
        <v>45494</v>
      </c>
      <c r="N174" s="51" t="s">
        <v>865</v>
      </c>
      <c r="O174" s="56" t="s">
        <v>45</v>
      </c>
      <c r="P174" s="40">
        <v>0.25333333333333335</v>
      </c>
    </row>
    <row r="175" spans="2:16" ht="15" x14ac:dyDescent="0.2">
      <c r="B175" s="45">
        <v>45343</v>
      </c>
      <c r="C175" s="34" t="s">
        <v>204</v>
      </c>
      <c r="D175" s="35" t="s">
        <v>437</v>
      </c>
      <c r="E175" s="36" t="s">
        <v>34</v>
      </c>
      <c r="F175" s="47" t="s">
        <v>648</v>
      </c>
      <c r="G175" s="46">
        <v>45345</v>
      </c>
      <c r="H175" s="48">
        <v>24733333</v>
      </c>
      <c r="I175" s="26">
        <v>0</v>
      </c>
      <c r="J175" s="25"/>
      <c r="K175" s="48"/>
      <c r="L175" s="58">
        <f t="shared" si="5"/>
        <v>24733333</v>
      </c>
      <c r="M175" s="46">
        <v>45485</v>
      </c>
      <c r="N175" s="51" t="s">
        <v>866</v>
      </c>
      <c r="O175" s="56" t="s">
        <v>45</v>
      </c>
      <c r="P175" s="40">
        <v>0.26428571428571429</v>
      </c>
    </row>
    <row r="176" spans="2:16" ht="15" x14ac:dyDescent="0.2">
      <c r="B176" s="45">
        <v>45342</v>
      </c>
      <c r="C176" s="34" t="s">
        <v>205</v>
      </c>
      <c r="D176" s="35" t="s">
        <v>438</v>
      </c>
      <c r="E176" s="36" t="s">
        <v>34</v>
      </c>
      <c r="F176" s="35" t="s">
        <v>649</v>
      </c>
      <c r="G176" s="46">
        <v>45344</v>
      </c>
      <c r="H176" s="48">
        <v>60000000</v>
      </c>
      <c r="I176" s="26">
        <v>0</v>
      </c>
      <c r="J176" s="25"/>
      <c r="K176" s="48"/>
      <c r="L176" s="58">
        <f t="shared" si="5"/>
        <v>60000000</v>
      </c>
      <c r="M176" s="46">
        <v>45494</v>
      </c>
      <c r="N176" s="51" t="s">
        <v>867</v>
      </c>
      <c r="O176" s="56" t="s">
        <v>45</v>
      </c>
      <c r="P176" s="40">
        <v>0.25333333333333335</v>
      </c>
    </row>
    <row r="177" spans="2:16" ht="15" x14ac:dyDescent="0.2">
      <c r="B177" s="45">
        <v>45343</v>
      </c>
      <c r="C177" s="34" t="s">
        <v>206</v>
      </c>
      <c r="D177" s="35" t="s">
        <v>439</v>
      </c>
      <c r="E177" s="36" t="s">
        <v>34</v>
      </c>
      <c r="F177" s="47" t="s">
        <v>650</v>
      </c>
      <c r="G177" s="46">
        <v>45348</v>
      </c>
      <c r="H177" s="48">
        <v>41220600</v>
      </c>
      <c r="I177" s="26">
        <v>0</v>
      </c>
      <c r="J177" s="25"/>
      <c r="K177" s="48">
        <v>41220600</v>
      </c>
      <c r="L177" s="58">
        <f t="shared" si="5"/>
        <v>0</v>
      </c>
      <c r="M177" s="46">
        <v>45349</v>
      </c>
      <c r="N177" s="51" t="s">
        <v>868</v>
      </c>
      <c r="O177" s="56" t="s">
        <v>45</v>
      </c>
      <c r="P177" s="40">
        <v>1</v>
      </c>
    </row>
    <row r="178" spans="2:16" ht="15" x14ac:dyDescent="0.2">
      <c r="B178" s="45">
        <v>45343</v>
      </c>
      <c r="C178" s="34" t="s">
        <v>207</v>
      </c>
      <c r="D178" s="35" t="s">
        <v>440</v>
      </c>
      <c r="E178" s="36" t="s">
        <v>521</v>
      </c>
      <c r="F178" s="47" t="s">
        <v>651</v>
      </c>
      <c r="G178" s="46">
        <v>45345</v>
      </c>
      <c r="H178" s="48">
        <v>22735000</v>
      </c>
      <c r="I178" s="26">
        <v>0</v>
      </c>
      <c r="J178" s="25"/>
      <c r="K178" s="48"/>
      <c r="L178" s="58">
        <f t="shared" si="5"/>
        <v>22735000</v>
      </c>
      <c r="M178" s="46">
        <v>45495</v>
      </c>
      <c r="N178" s="51" t="s">
        <v>869</v>
      </c>
      <c r="O178" s="56" t="s">
        <v>45</v>
      </c>
      <c r="P178" s="40">
        <v>0.24666666666666667</v>
      </c>
    </row>
    <row r="179" spans="2:16" ht="15" x14ac:dyDescent="0.2">
      <c r="B179" s="45">
        <v>45343</v>
      </c>
      <c r="C179" s="34" t="s">
        <v>208</v>
      </c>
      <c r="D179" s="35" t="s">
        <v>441</v>
      </c>
      <c r="E179" s="36" t="s">
        <v>34</v>
      </c>
      <c r="F179" s="47" t="s">
        <v>652</v>
      </c>
      <c r="G179" s="46">
        <v>45344</v>
      </c>
      <c r="H179" s="48">
        <v>38625000</v>
      </c>
      <c r="I179" s="26">
        <v>0</v>
      </c>
      <c r="J179" s="25"/>
      <c r="K179" s="48"/>
      <c r="L179" s="58">
        <f t="shared" si="5"/>
        <v>38625000</v>
      </c>
      <c r="M179" s="46">
        <v>45494</v>
      </c>
      <c r="N179" s="51" t="s">
        <v>870</v>
      </c>
      <c r="O179" s="56" t="s">
        <v>45</v>
      </c>
      <c r="P179" s="40">
        <v>0.25333333333333335</v>
      </c>
    </row>
    <row r="180" spans="2:16" ht="15" x14ac:dyDescent="0.2">
      <c r="B180" s="45">
        <v>45343</v>
      </c>
      <c r="C180" s="34" t="s">
        <v>209</v>
      </c>
      <c r="D180" s="35" t="s">
        <v>442</v>
      </c>
      <c r="E180" s="36" t="s">
        <v>34</v>
      </c>
      <c r="F180" s="47" t="s">
        <v>653</v>
      </c>
      <c r="G180" s="46">
        <v>45344</v>
      </c>
      <c r="H180" s="48">
        <v>34367667</v>
      </c>
      <c r="I180" s="26">
        <v>0</v>
      </c>
      <c r="J180" s="25"/>
      <c r="K180" s="48"/>
      <c r="L180" s="58">
        <f t="shared" si="5"/>
        <v>34367667</v>
      </c>
      <c r="M180" s="46">
        <v>45487</v>
      </c>
      <c r="N180" s="51" t="s">
        <v>871</v>
      </c>
      <c r="O180" s="56" t="s">
        <v>45</v>
      </c>
      <c r="P180" s="40">
        <v>0.26573426573426573</v>
      </c>
    </row>
    <row r="181" spans="2:16" ht="15" x14ac:dyDescent="0.2">
      <c r="B181" s="45">
        <v>45343</v>
      </c>
      <c r="C181" s="34" t="s">
        <v>210</v>
      </c>
      <c r="D181" s="35" t="s">
        <v>443</v>
      </c>
      <c r="E181" s="36" t="s">
        <v>34</v>
      </c>
      <c r="F181" s="47" t="s">
        <v>654</v>
      </c>
      <c r="G181" s="46">
        <v>45345</v>
      </c>
      <c r="H181" s="48">
        <v>34113600</v>
      </c>
      <c r="I181" s="26">
        <v>0</v>
      </c>
      <c r="J181" s="25"/>
      <c r="K181" s="48"/>
      <c r="L181" s="58">
        <f t="shared" si="5"/>
        <v>34113600</v>
      </c>
      <c r="M181" s="46">
        <v>45465</v>
      </c>
      <c r="N181" s="51" t="s">
        <v>872</v>
      </c>
      <c r="O181" s="56" t="s">
        <v>45</v>
      </c>
      <c r="P181" s="40">
        <v>0.30833333333333335</v>
      </c>
    </row>
    <row r="182" spans="2:16" ht="15" x14ac:dyDescent="0.2">
      <c r="B182" s="45">
        <v>45345</v>
      </c>
      <c r="C182" s="34" t="s">
        <v>211</v>
      </c>
      <c r="D182" s="35" t="s">
        <v>444</v>
      </c>
      <c r="E182" s="36" t="s">
        <v>34</v>
      </c>
      <c r="F182" s="47" t="s">
        <v>655</v>
      </c>
      <c r="G182" s="46">
        <v>45350</v>
      </c>
      <c r="H182" s="48">
        <v>31217800</v>
      </c>
      <c r="I182" s="26">
        <v>0</v>
      </c>
      <c r="J182" s="25"/>
      <c r="K182" s="48"/>
      <c r="L182" s="58">
        <f t="shared" si="5"/>
        <v>31217800</v>
      </c>
      <c r="M182" s="46">
        <v>45500</v>
      </c>
      <c r="N182" s="51" t="s">
        <v>873</v>
      </c>
      <c r="O182" s="56" t="s">
        <v>45</v>
      </c>
      <c r="P182" s="40">
        <v>0.21333333333333335</v>
      </c>
    </row>
    <row r="183" spans="2:16" ht="15" x14ac:dyDescent="0.2">
      <c r="B183" s="45">
        <v>45343</v>
      </c>
      <c r="C183" s="34" t="s">
        <v>212</v>
      </c>
      <c r="D183" s="35" t="s">
        <v>445</v>
      </c>
      <c r="E183" s="36" t="s">
        <v>34</v>
      </c>
      <c r="F183" s="47" t="s">
        <v>627</v>
      </c>
      <c r="G183" s="46">
        <v>45344</v>
      </c>
      <c r="H183" s="48">
        <v>42500000</v>
      </c>
      <c r="I183" s="26">
        <v>0</v>
      </c>
      <c r="J183" s="25"/>
      <c r="K183" s="48"/>
      <c r="L183" s="58">
        <f t="shared" si="5"/>
        <v>42500000</v>
      </c>
      <c r="M183" s="46">
        <v>45494</v>
      </c>
      <c r="N183" s="51" t="s">
        <v>874</v>
      </c>
      <c r="O183" s="56" t="s">
        <v>45</v>
      </c>
      <c r="P183" s="40">
        <v>0.25333333333333335</v>
      </c>
    </row>
    <row r="184" spans="2:16" ht="15" x14ac:dyDescent="0.2">
      <c r="B184" s="45">
        <v>45343</v>
      </c>
      <c r="C184" s="34" t="s">
        <v>213</v>
      </c>
      <c r="D184" s="35" t="s">
        <v>446</v>
      </c>
      <c r="E184" s="36" t="s">
        <v>34</v>
      </c>
      <c r="F184" s="47" t="s">
        <v>519</v>
      </c>
      <c r="G184" s="46">
        <v>45344</v>
      </c>
      <c r="H184" s="48">
        <v>33000000</v>
      </c>
      <c r="I184" s="26">
        <v>0</v>
      </c>
      <c r="J184" s="25"/>
      <c r="K184" s="48"/>
      <c r="L184" s="58">
        <f t="shared" si="5"/>
        <v>33000000</v>
      </c>
      <c r="M184" s="46">
        <v>45494</v>
      </c>
      <c r="N184" s="51" t="s">
        <v>875</v>
      </c>
      <c r="O184" s="56" t="s">
        <v>45</v>
      </c>
      <c r="P184" s="40">
        <v>0.25333333333333335</v>
      </c>
    </row>
    <row r="185" spans="2:16" ht="15" x14ac:dyDescent="0.2">
      <c r="B185" s="45">
        <v>45343</v>
      </c>
      <c r="C185" s="34" t="s">
        <v>214</v>
      </c>
      <c r="D185" s="35" t="s">
        <v>447</v>
      </c>
      <c r="E185" s="36" t="s">
        <v>34</v>
      </c>
      <c r="F185" s="47" t="s">
        <v>519</v>
      </c>
      <c r="G185" s="46">
        <v>45344</v>
      </c>
      <c r="H185" s="48">
        <v>37250000</v>
      </c>
      <c r="I185" s="26">
        <v>0</v>
      </c>
      <c r="J185" s="25"/>
      <c r="K185" s="48"/>
      <c r="L185" s="58">
        <f t="shared" si="5"/>
        <v>37250000</v>
      </c>
      <c r="M185" s="46">
        <v>45494</v>
      </c>
      <c r="N185" s="51" t="s">
        <v>876</v>
      </c>
      <c r="O185" s="56" t="s">
        <v>45</v>
      </c>
      <c r="P185" s="40">
        <v>0.25333333333333335</v>
      </c>
    </row>
    <row r="186" spans="2:16" ht="15" x14ac:dyDescent="0.2">
      <c r="B186" s="45">
        <v>45343</v>
      </c>
      <c r="C186" s="34" t="s">
        <v>215</v>
      </c>
      <c r="D186" s="35" t="s">
        <v>448</v>
      </c>
      <c r="E186" s="36" t="s">
        <v>34</v>
      </c>
      <c r="F186" s="47" t="s">
        <v>656</v>
      </c>
      <c r="G186" s="46">
        <v>45345</v>
      </c>
      <c r="H186" s="58">
        <v>28218667</v>
      </c>
      <c r="I186" s="26">
        <v>0</v>
      </c>
      <c r="J186" s="25"/>
      <c r="K186" s="48"/>
      <c r="L186" s="58">
        <f t="shared" si="5"/>
        <v>28218667</v>
      </c>
      <c r="M186" s="46">
        <v>45488</v>
      </c>
      <c r="N186" s="51" t="s">
        <v>877</v>
      </c>
      <c r="O186" s="56" t="s">
        <v>45</v>
      </c>
      <c r="P186" s="40">
        <v>0.25874125874125875</v>
      </c>
    </row>
    <row r="187" spans="2:16" ht="15" x14ac:dyDescent="0.2">
      <c r="B187" s="45">
        <v>45348</v>
      </c>
      <c r="C187" s="34" t="s">
        <v>216</v>
      </c>
      <c r="D187" s="35" t="s">
        <v>449</v>
      </c>
      <c r="E187" s="36" t="s">
        <v>34</v>
      </c>
      <c r="F187" s="47" t="s">
        <v>657</v>
      </c>
      <c r="G187" s="46">
        <v>45356</v>
      </c>
      <c r="H187" s="58">
        <v>9600000</v>
      </c>
      <c r="I187" s="26">
        <v>0</v>
      </c>
      <c r="J187" s="25"/>
      <c r="K187" s="48"/>
      <c r="L187" s="58">
        <f t="shared" si="5"/>
        <v>9600000</v>
      </c>
      <c r="M187" s="46">
        <v>45416</v>
      </c>
      <c r="N187" s="51" t="s">
        <v>878</v>
      </c>
      <c r="O187" s="56" t="s">
        <v>45</v>
      </c>
      <c r="P187" s="40">
        <v>0.43333333333333335</v>
      </c>
    </row>
    <row r="188" spans="2:16" ht="15" x14ac:dyDescent="0.2">
      <c r="B188" s="45">
        <v>45344</v>
      </c>
      <c r="C188" s="34" t="s">
        <v>217</v>
      </c>
      <c r="D188" s="35" t="s">
        <v>450</v>
      </c>
      <c r="E188" s="36" t="s">
        <v>34</v>
      </c>
      <c r="F188" s="47" t="s">
        <v>658</v>
      </c>
      <c r="G188" s="46">
        <v>45348</v>
      </c>
      <c r="H188" s="58">
        <v>34367667</v>
      </c>
      <c r="I188" s="26">
        <v>0</v>
      </c>
      <c r="J188" s="25"/>
      <c r="K188" s="48"/>
      <c r="L188" s="58">
        <f t="shared" si="5"/>
        <v>34367667</v>
      </c>
      <c r="M188" s="46">
        <v>45491</v>
      </c>
      <c r="N188" s="51" t="s">
        <v>879</v>
      </c>
      <c r="O188" s="56" t="s">
        <v>45</v>
      </c>
      <c r="P188" s="40">
        <v>0.23776223776223776</v>
      </c>
    </row>
    <row r="189" spans="2:16" ht="15" x14ac:dyDescent="0.2">
      <c r="B189" s="45">
        <v>45344</v>
      </c>
      <c r="C189" s="34" t="s">
        <v>218</v>
      </c>
      <c r="D189" s="35" t="s">
        <v>451</v>
      </c>
      <c r="E189" s="36" t="s">
        <v>34</v>
      </c>
      <c r="F189" s="47" t="s">
        <v>659</v>
      </c>
      <c r="G189" s="46">
        <v>45349</v>
      </c>
      <c r="H189" s="58">
        <v>68400000</v>
      </c>
      <c r="I189" s="26">
        <v>0</v>
      </c>
      <c r="J189" s="25"/>
      <c r="K189" s="48"/>
      <c r="L189" s="58">
        <f t="shared" si="5"/>
        <v>68400000</v>
      </c>
      <c r="M189" s="46">
        <v>45484</v>
      </c>
      <c r="N189" s="51" t="s">
        <v>880</v>
      </c>
      <c r="O189" s="56" t="s">
        <v>45</v>
      </c>
      <c r="P189" s="40">
        <v>0.24444444444444444</v>
      </c>
    </row>
    <row r="190" spans="2:16" ht="15" x14ac:dyDescent="0.2">
      <c r="B190" s="45">
        <v>45343</v>
      </c>
      <c r="C190" s="34" t="s">
        <v>219</v>
      </c>
      <c r="D190" s="35" t="s">
        <v>452</v>
      </c>
      <c r="E190" s="36" t="s">
        <v>34</v>
      </c>
      <c r="F190" s="47" t="s">
        <v>660</v>
      </c>
      <c r="G190" s="46">
        <v>45344</v>
      </c>
      <c r="H190" s="58">
        <v>46000000</v>
      </c>
      <c r="I190" s="26">
        <v>0</v>
      </c>
      <c r="J190" s="25"/>
      <c r="K190" s="48"/>
      <c r="L190" s="58">
        <f t="shared" si="5"/>
        <v>46000000</v>
      </c>
      <c r="M190" s="46">
        <v>45494</v>
      </c>
      <c r="N190" s="51" t="s">
        <v>881</v>
      </c>
      <c r="O190" s="56" t="s">
        <v>45</v>
      </c>
      <c r="P190" s="40">
        <v>0.25333333333333335</v>
      </c>
    </row>
    <row r="191" spans="2:16" ht="15" x14ac:dyDescent="0.2">
      <c r="B191" s="45">
        <v>45343</v>
      </c>
      <c r="C191" s="34" t="s">
        <v>220</v>
      </c>
      <c r="D191" s="35" t="s">
        <v>453</v>
      </c>
      <c r="E191" s="36" t="s">
        <v>34</v>
      </c>
      <c r="F191" s="47" t="s">
        <v>661</v>
      </c>
      <c r="G191" s="46">
        <v>45344</v>
      </c>
      <c r="H191" s="58">
        <v>38500000</v>
      </c>
      <c r="I191" s="26">
        <v>0</v>
      </c>
      <c r="J191" s="25"/>
      <c r="K191" s="48"/>
      <c r="L191" s="58">
        <f t="shared" si="5"/>
        <v>38500000</v>
      </c>
      <c r="M191" s="46">
        <v>45494</v>
      </c>
      <c r="N191" s="51" t="s">
        <v>882</v>
      </c>
      <c r="O191" s="56" t="s">
        <v>45</v>
      </c>
      <c r="P191" s="40">
        <v>0.25333333333333335</v>
      </c>
    </row>
    <row r="192" spans="2:16" ht="15" x14ac:dyDescent="0.2">
      <c r="B192" s="45">
        <v>45343</v>
      </c>
      <c r="C192" s="34" t="s">
        <v>221</v>
      </c>
      <c r="D192" s="35" t="s">
        <v>454</v>
      </c>
      <c r="E192" s="36" t="s">
        <v>34</v>
      </c>
      <c r="F192" s="47" t="s">
        <v>662</v>
      </c>
      <c r="G192" s="46">
        <v>45345</v>
      </c>
      <c r="H192" s="58">
        <v>23673333</v>
      </c>
      <c r="I192" s="26">
        <v>0</v>
      </c>
      <c r="J192" s="25"/>
      <c r="K192" s="48"/>
      <c r="L192" s="58">
        <f t="shared" si="5"/>
        <v>23673333</v>
      </c>
      <c r="M192" s="46">
        <v>45479</v>
      </c>
      <c r="N192" s="51" t="s">
        <v>883</v>
      </c>
      <c r="O192" s="56" t="s">
        <v>45</v>
      </c>
      <c r="P192" s="40">
        <v>0.27611940298507465</v>
      </c>
    </row>
    <row r="193" spans="2:16" ht="15" x14ac:dyDescent="0.2">
      <c r="B193" s="45">
        <v>45324</v>
      </c>
      <c r="C193" s="34" t="s">
        <v>222</v>
      </c>
      <c r="D193" s="35" t="s">
        <v>455</v>
      </c>
      <c r="E193" s="36" t="s">
        <v>34</v>
      </c>
      <c r="F193" s="47" t="s">
        <v>663</v>
      </c>
      <c r="G193" s="46">
        <v>45345</v>
      </c>
      <c r="H193" s="58">
        <v>39657333</v>
      </c>
      <c r="I193" s="26">
        <v>0</v>
      </c>
      <c r="J193" s="25"/>
      <c r="K193" s="48"/>
      <c r="L193" s="58">
        <f t="shared" si="5"/>
        <v>39657333</v>
      </c>
      <c r="M193" s="46">
        <v>45485</v>
      </c>
      <c r="N193" s="51" t="s">
        <v>884</v>
      </c>
      <c r="O193" s="56" t="s">
        <v>45</v>
      </c>
      <c r="P193" s="40">
        <v>0.26428571428571429</v>
      </c>
    </row>
    <row r="194" spans="2:16" ht="15" x14ac:dyDescent="0.2">
      <c r="B194" s="45">
        <v>45343</v>
      </c>
      <c r="C194" s="34" t="s">
        <v>223</v>
      </c>
      <c r="D194" s="35" t="s">
        <v>456</v>
      </c>
      <c r="E194" s="36" t="s">
        <v>34</v>
      </c>
      <c r="F194" s="47" t="s">
        <v>664</v>
      </c>
      <c r="G194" s="46">
        <v>45344</v>
      </c>
      <c r="H194" s="58">
        <v>36260000</v>
      </c>
      <c r="I194" s="26">
        <v>0</v>
      </c>
      <c r="J194" s="25"/>
      <c r="K194" s="48"/>
      <c r="L194" s="58">
        <f t="shared" si="5"/>
        <v>36260000</v>
      </c>
      <c r="M194" s="46">
        <v>45491</v>
      </c>
      <c r="N194" s="51" t="s">
        <v>885</v>
      </c>
      <c r="O194" s="56" t="s">
        <v>45</v>
      </c>
      <c r="P194" s="40">
        <v>0.25850340136054423</v>
      </c>
    </row>
    <row r="195" spans="2:16" ht="15" x14ac:dyDescent="0.2">
      <c r="B195" s="45">
        <v>45344</v>
      </c>
      <c r="C195" s="34" t="s">
        <v>224</v>
      </c>
      <c r="D195" s="35" t="s">
        <v>457</v>
      </c>
      <c r="E195" s="36" t="s">
        <v>34</v>
      </c>
      <c r="F195" s="47" t="s">
        <v>665</v>
      </c>
      <c r="G195" s="46">
        <v>45349</v>
      </c>
      <c r="H195" s="58">
        <v>33992000</v>
      </c>
      <c r="I195" s="26">
        <v>0</v>
      </c>
      <c r="J195" s="25"/>
      <c r="K195" s="48"/>
      <c r="L195" s="58">
        <f t="shared" si="5"/>
        <v>33992000</v>
      </c>
      <c r="M195" s="46">
        <v>45469</v>
      </c>
      <c r="N195" s="51" t="s">
        <v>886</v>
      </c>
      <c r="O195" s="56" t="s">
        <v>45</v>
      </c>
      <c r="P195" s="40">
        <v>0.27500000000000002</v>
      </c>
    </row>
    <row r="196" spans="2:16" ht="15" x14ac:dyDescent="0.2">
      <c r="B196" s="45">
        <v>45344</v>
      </c>
      <c r="C196" s="34" t="s">
        <v>225</v>
      </c>
      <c r="D196" s="35" t="s">
        <v>458</v>
      </c>
      <c r="E196" s="36" t="s">
        <v>34</v>
      </c>
      <c r="F196" s="47" t="s">
        <v>666</v>
      </c>
      <c r="G196" s="46">
        <v>45345</v>
      </c>
      <c r="H196" s="58">
        <v>42500000</v>
      </c>
      <c r="I196" s="26">
        <v>0</v>
      </c>
      <c r="J196" s="25"/>
      <c r="K196" s="48"/>
      <c r="L196" s="58">
        <f t="shared" si="5"/>
        <v>42500000</v>
      </c>
      <c r="M196" s="46">
        <v>45495</v>
      </c>
      <c r="N196" s="51" t="s">
        <v>887</v>
      </c>
      <c r="O196" s="56" t="s">
        <v>45</v>
      </c>
      <c r="P196" s="40">
        <v>0.24666666666666667</v>
      </c>
    </row>
    <row r="197" spans="2:16" ht="15" x14ac:dyDescent="0.2">
      <c r="B197" s="45">
        <v>45344</v>
      </c>
      <c r="C197" s="34" t="s">
        <v>226</v>
      </c>
      <c r="D197" s="35" t="s">
        <v>459</v>
      </c>
      <c r="E197" s="36" t="s">
        <v>34</v>
      </c>
      <c r="F197" s="47" t="s">
        <v>667</v>
      </c>
      <c r="G197" s="46">
        <v>45345</v>
      </c>
      <c r="H197" s="58">
        <v>44000000</v>
      </c>
      <c r="I197" s="26">
        <v>0</v>
      </c>
      <c r="J197" s="25"/>
      <c r="K197" s="48"/>
      <c r="L197" s="58">
        <f t="shared" si="5"/>
        <v>44000000</v>
      </c>
      <c r="M197" s="46">
        <v>45495</v>
      </c>
      <c r="N197" s="51" t="s">
        <v>888</v>
      </c>
      <c r="O197" s="56" t="s">
        <v>45</v>
      </c>
      <c r="P197" s="40">
        <v>0.24666666666666667</v>
      </c>
    </row>
    <row r="198" spans="2:16" ht="15" x14ac:dyDescent="0.2">
      <c r="B198" s="45">
        <v>45344</v>
      </c>
      <c r="C198" s="34" t="s">
        <v>227</v>
      </c>
      <c r="D198" s="35" t="s">
        <v>460</v>
      </c>
      <c r="E198" s="36" t="s">
        <v>34</v>
      </c>
      <c r="F198" s="47" t="s">
        <v>668</v>
      </c>
      <c r="G198" s="46">
        <v>45350</v>
      </c>
      <c r="H198" s="58">
        <v>40000000</v>
      </c>
      <c r="I198" s="26">
        <v>0</v>
      </c>
      <c r="J198" s="25"/>
      <c r="K198" s="48"/>
      <c r="L198" s="58">
        <f t="shared" si="5"/>
        <v>40000000</v>
      </c>
      <c r="M198" s="46">
        <v>45500</v>
      </c>
      <c r="N198" s="51" t="s">
        <v>889</v>
      </c>
      <c r="O198" s="56" t="s">
        <v>45</v>
      </c>
      <c r="P198" s="40">
        <v>0.21333333333333335</v>
      </c>
    </row>
    <row r="199" spans="2:16" ht="15" x14ac:dyDescent="0.2">
      <c r="B199" s="45">
        <v>45344</v>
      </c>
      <c r="C199" s="34" t="s">
        <v>228</v>
      </c>
      <c r="D199" s="35" t="s">
        <v>461</v>
      </c>
      <c r="E199" s="36" t="s">
        <v>34</v>
      </c>
      <c r="F199" s="47" t="s">
        <v>669</v>
      </c>
      <c r="G199" s="46">
        <v>45349</v>
      </c>
      <c r="H199" s="58">
        <v>30150000</v>
      </c>
      <c r="I199" s="26">
        <v>0</v>
      </c>
      <c r="J199" s="25"/>
      <c r="K199" s="48"/>
      <c r="L199" s="58">
        <f t="shared" si="5"/>
        <v>30150000</v>
      </c>
      <c r="M199" s="46">
        <v>45484</v>
      </c>
      <c r="N199" s="51" t="s">
        <v>890</v>
      </c>
      <c r="O199" s="56" t="s">
        <v>45</v>
      </c>
      <c r="P199" s="40">
        <v>0.24444444444444444</v>
      </c>
    </row>
    <row r="200" spans="2:16" ht="15" x14ac:dyDescent="0.2">
      <c r="B200" s="45">
        <v>45344</v>
      </c>
      <c r="C200" s="34" t="s">
        <v>229</v>
      </c>
      <c r="D200" s="35" t="s">
        <v>462</v>
      </c>
      <c r="E200" s="36" t="s">
        <v>34</v>
      </c>
      <c r="F200" s="47" t="s">
        <v>670</v>
      </c>
      <c r="G200" s="46">
        <v>45345</v>
      </c>
      <c r="H200" s="58">
        <v>33000000</v>
      </c>
      <c r="I200" s="26">
        <v>0</v>
      </c>
      <c r="J200" s="25"/>
      <c r="K200" s="48"/>
      <c r="L200" s="58">
        <f t="shared" si="5"/>
        <v>33000000</v>
      </c>
      <c r="M200" s="46">
        <v>45495</v>
      </c>
      <c r="N200" s="51" t="s">
        <v>891</v>
      </c>
      <c r="O200" s="56" t="s">
        <v>45</v>
      </c>
      <c r="P200" s="40">
        <v>0.24666666666666667</v>
      </c>
    </row>
    <row r="201" spans="2:16" ht="15" x14ac:dyDescent="0.2">
      <c r="B201" s="45">
        <v>45344</v>
      </c>
      <c r="C201" s="34" t="s">
        <v>230</v>
      </c>
      <c r="D201" s="35" t="s">
        <v>463</v>
      </c>
      <c r="E201" s="36" t="s">
        <v>34</v>
      </c>
      <c r="F201" s="47" t="s">
        <v>671</v>
      </c>
      <c r="G201" s="46">
        <v>45348</v>
      </c>
      <c r="H201" s="58">
        <v>37250000</v>
      </c>
      <c r="I201" s="26">
        <v>0</v>
      </c>
      <c r="J201" s="25"/>
      <c r="K201" s="48"/>
      <c r="L201" s="58">
        <f t="shared" si="5"/>
        <v>37250000</v>
      </c>
      <c r="M201" s="46">
        <v>45498</v>
      </c>
      <c r="N201" s="51" t="s">
        <v>892</v>
      </c>
      <c r="O201" s="56" t="s">
        <v>45</v>
      </c>
      <c r="P201" s="40">
        <v>0.22666666666666666</v>
      </c>
    </row>
    <row r="202" spans="2:16" ht="15" x14ac:dyDescent="0.2">
      <c r="B202" s="45">
        <v>45344</v>
      </c>
      <c r="C202" s="34" t="s">
        <v>231</v>
      </c>
      <c r="D202" s="35" t="s">
        <v>464</v>
      </c>
      <c r="E202" s="36" t="s">
        <v>34</v>
      </c>
      <c r="F202" s="47" t="s">
        <v>667</v>
      </c>
      <c r="G202" s="46">
        <v>45349</v>
      </c>
      <c r="H202" s="58">
        <v>44000000</v>
      </c>
      <c r="I202" s="26">
        <v>0</v>
      </c>
      <c r="J202" s="25"/>
      <c r="K202" s="48"/>
      <c r="L202" s="58">
        <f t="shared" si="5"/>
        <v>44000000</v>
      </c>
      <c r="M202" s="46">
        <v>45499</v>
      </c>
      <c r="N202" s="51" t="s">
        <v>893</v>
      </c>
      <c r="O202" s="56" t="s">
        <v>45</v>
      </c>
      <c r="P202" s="40">
        <v>0.22</v>
      </c>
    </row>
    <row r="203" spans="2:16" ht="15" x14ac:dyDescent="0.2">
      <c r="B203" s="45">
        <v>45344</v>
      </c>
      <c r="C203" s="34" t="s">
        <v>232</v>
      </c>
      <c r="D203" s="35" t="s">
        <v>465</v>
      </c>
      <c r="E203" s="36" t="s">
        <v>34</v>
      </c>
      <c r="F203" s="47" t="s">
        <v>672</v>
      </c>
      <c r="G203" s="46">
        <v>45345</v>
      </c>
      <c r="H203" s="58">
        <v>29870000</v>
      </c>
      <c r="I203" s="26">
        <v>0</v>
      </c>
      <c r="J203" s="25"/>
      <c r="K203" s="48"/>
      <c r="L203" s="58">
        <f t="shared" si="5"/>
        <v>29870000</v>
      </c>
      <c r="M203" s="46">
        <v>45495</v>
      </c>
      <c r="N203" s="51" t="s">
        <v>894</v>
      </c>
      <c r="O203" s="56" t="s">
        <v>45</v>
      </c>
      <c r="P203" s="40">
        <v>0.24666666666666667</v>
      </c>
    </row>
    <row r="204" spans="2:16" ht="15" x14ac:dyDescent="0.2">
      <c r="B204" s="45">
        <v>45345</v>
      </c>
      <c r="C204" s="34" t="s">
        <v>233</v>
      </c>
      <c r="D204" s="35" t="s">
        <v>466</v>
      </c>
      <c r="E204" s="36" t="s">
        <v>34</v>
      </c>
      <c r="F204" s="47" t="s">
        <v>667</v>
      </c>
      <c r="G204" s="46">
        <v>45348</v>
      </c>
      <c r="H204" s="58">
        <v>44000000</v>
      </c>
      <c r="I204" s="26">
        <v>0</v>
      </c>
      <c r="J204" s="25"/>
      <c r="K204" s="48"/>
      <c r="L204" s="58">
        <f t="shared" si="5"/>
        <v>44000000</v>
      </c>
      <c r="M204" s="46">
        <v>45498</v>
      </c>
      <c r="N204" s="51" t="s">
        <v>895</v>
      </c>
      <c r="O204" s="56" t="s">
        <v>45</v>
      </c>
      <c r="P204" s="40">
        <v>0.22666666666666666</v>
      </c>
    </row>
    <row r="205" spans="2:16" ht="15" x14ac:dyDescent="0.2">
      <c r="B205" s="45">
        <v>45345</v>
      </c>
      <c r="C205" s="34" t="s">
        <v>234</v>
      </c>
      <c r="D205" s="35" t="s">
        <v>467</v>
      </c>
      <c r="E205" s="36" t="s">
        <v>34</v>
      </c>
      <c r="F205" s="47" t="s">
        <v>673</v>
      </c>
      <c r="G205" s="46">
        <v>45349</v>
      </c>
      <c r="H205" s="58">
        <v>33500000</v>
      </c>
      <c r="I205" s="26">
        <v>0</v>
      </c>
      <c r="J205" s="25"/>
      <c r="K205" s="48"/>
      <c r="L205" s="58">
        <f t="shared" si="5"/>
        <v>33500000</v>
      </c>
      <c r="M205" s="46">
        <v>45499</v>
      </c>
      <c r="N205" s="51" t="s">
        <v>896</v>
      </c>
      <c r="O205" s="56" t="s">
        <v>45</v>
      </c>
      <c r="P205" s="40">
        <v>0.22</v>
      </c>
    </row>
    <row r="206" spans="2:16" ht="15" x14ac:dyDescent="0.2">
      <c r="B206" s="45">
        <v>45345</v>
      </c>
      <c r="C206" s="34" t="s">
        <v>235</v>
      </c>
      <c r="D206" s="35" t="s">
        <v>468</v>
      </c>
      <c r="E206" s="36" t="s">
        <v>521</v>
      </c>
      <c r="F206" s="47" t="s">
        <v>674</v>
      </c>
      <c r="G206" s="46">
        <v>45349</v>
      </c>
      <c r="H206" s="58">
        <v>15300000</v>
      </c>
      <c r="I206" s="26">
        <v>0</v>
      </c>
      <c r="J206" s="25"/>
      <c r="K206" s="48"/>
      <c r="L206" s="58">
        <f t="shared" ref="L206:L269" si="6">H206+J206-K206</f>
        <v>15300000</v>
      </c>
      <c r="M206" s="46">
        <v>45499</v>
      </c>
      <c r="N206" s="51" t="s">
        <v>897</v>
      </c>
      <c r="O206" s="56" t="s">
        <v>45</v>
      </c>
      <c r="P206" s="40">
        <v>0.22</v>
      </c>
    </row>
    <row r="207" spans="2:16" ht="15" x14ac:dyDescent="0.2">
      <c r="B207" s="45">
        <v>45345</v>
      </c>
      <c r="C207" s="34" t="s">
        <v>236</v>
      </c>
      <c r="D207" s="35" t="s">
        <v>469</v>
      </c>
      <c r="E207" s="36" t="s">
        <v>34</v>
      </c>
      <c r="F207" s="47" t="s">
        <v>675</v>
      </c>
      <c r="G207" s="46">
        <v>45349</v>
      </c>
      <c r="H207" s="58">
        <v>30000000</v>
      </c>
      <c r="I207" s="26">
        <v>0</v>
      </c>
      <c r="J207" s="25"/>
      <c r="K207" s="48"/>
      <c r="L207" s="58">
        <f t="shared" si="6"/>
        <v>30000000</v>
      </c>
      <c r="M207" s="46">
        <v>45499</v>
      </c>
      <c r="N207" s="51" t="s">
        <v>898</v>
      </c>
      <c r="O207" s="56" t="s">
        <v>45</v>
      </c>
      <c r="P207" s="40">
        <v>0.22</v>
      </c>
    </row>
    <row r="208" spans="2:16" ht="15" x14ac:dyDescent="0.2">
      <c r="B208" s="45">
        <v>45345</v>
      </c>
      <c r="C208" s="34" t="s">
        <v>237</v>
      </c>
      <c r="D208" s="35" t="s">
        <v>470</v>
      </c>
      <c r="E208" s="36" t="s">
        <v>34</v>
      </c>
      <c r="F208" s="47" t="s">
        <v>661</v>
      </c>
      <c r="G208" s="46">
        <v>45349</v>
      </c>
      <c r="H208" s="58">
        <v>38500000</v>
      </c>
      <c r="I208" s="26">
        <v>0</v>
      </c>
      <c r="J208" s="25"/>
      <c r="K208" s="48"/>
      <c r="L208" s="58">
        <f t="shared" si="6"/>
        <v>38500000</v>
      </c>
      <c r="M208" s="46">
        <v>45499</v>
      </c>
      <c r="N208" s="51" t="s">
        <v>899</v>
      </c>
      <c r="O208" s="56" t="s">
        <v>45</v>
      </c>
      <c r="P208" s="40">
        <v>0.22</v>
      </c>
    </row>
    <row r="209" spans="2:16" ht="15" x14ac:dyDescent="0.2">
      <c r="B209" s="45">
        <v>45345</v>
      </c>
      <c r="C209" s="34" t="s">
        <v>238</v>
      </c>
      <c r="D209" s="35" t="s">
        <v>471</v>
      </c>
      <c r="E209" s="36" t="s">
        <v>34</v>
      </c>
      <c r="F209" s="47" t="s">
        <v>661</v>
      </c>
      <c r="G209" s="46">
        <v>45349</v>
      </c>
      <c r="H209" s="58">
        <v>38500000</v>
      </c>
      <c r="I209" s="26">
        <v>0</v>
      </c>
      <c r="J209" s="25"/>
      <c r="K209" s="48"/>
      <c r="L209" s="58">
        <f t="shared" si="6"/>
        <v>38500000</v>
      </c>
      <c r="M209" s="46">
        <v>45499</v>
      </c>
      <c r="N209" s="51" t="s">
        <v>900</v>
      </c>
      <c r="O209" s="56" t="s">
        <v>45</v>
      </c>
      <c r="P209" s="40">
        <v>0.22</v>
      </c>
    </row>
    <row r="210" spans="2:16" ht="15" x14ac:dyDescent="0.2">
      <c r="B210" s="45">
        <v>45348</v>
      </c>
      <c r="C210" s="34" t="s">
        <v>239</v>
      </c>
      <c r="D210" s="35" t="s">
        <v>472</v>
      </c>
      <c r="E210" s="36" t="s">
        <v>676</v>
      </c>
      <c r="F210" s="47" t="s">
        <v>677</v>
      </c>
      <c r="G210" s="46">
        <v>45348</v>
      </c>
      <c r="H210" s="58">
        <v>5285000</v>
      </c>
      <c r="I210" s="26">
        <v>0</v>
      </c>
      <c r="J210" s="25"/>
      <c r="K210" s="48"/>
      <c r="L210" s="58">
        <f t="shared" si="6"/>
        <v>5285000</v>
      </c>
      <c r="M210" s="46">
        <v>45713</v>
      </c>
      <c r="N210" s="51" t="s">
        <v>901</v>
      </c>
      <c r="O210" s="56" t="s">
        <v>943</v>
      </c>
      <c r="P210" s="40">
        <v>9.3150684931506855E-2</v>
      </c>
    </row>
    <row r="211" spans="2:16" ht="15" x14ac:dyDescent="0.2">
      <c r="B211" s="45">
        <v>45348</v>
      </c>
      <c r="C211" s="34" t="s">
        <v>239</v>
      </c>
      <c r="D211" s="35" t="s">
        <v>472</v>
      </c>
      <c r="E211" s="36" t="s">
        <v>676</v>
      </c>
      <c r="F211" s="47" t="s">
        <v>677</v>
      </c>
      <c r="G211" s="46">
        <v>45348</v>
      </c>
      <c r="H211" s="58">
        <v>257800</v>
      </c>
      <c r="I211" s="26">
        <v>0</v>
      </c>
      <c r="J211" s="25"/>
      <c r="K211" s="48"/>
      <c r="L211" s="58">
        <f t="shared" si="6"/>
        <v>257800</v>
      </c>
      <c r="M211" s="46">
        <v>45713</v>
      </c>
      <c r="N211" s="51" t="s">
        <v>901</v>
      </c>
      <c r="O211" s="56" t="s">
        <v>943</v>
      </c>
      <c r="P211" s="40">
        <v>9.3150684931506855E-2</v>
      </c>
    </row>
    <row r="212" spans="2:16" ht="15" x14ac:dyDescent="0.2">
      <c r="B212" s="45">
        <v>45348</v>
      </c>
      <c r="C212" s="34" t="s">
        <v>240</v>
      </c>
      <c r="D212" s="35" t="s">
        <v>473</v>
      </c>
      <c r="E212" s="36" t="s">
        <v>34</v>
      </c>
      <c r="F212" s="35" t="s">
        <v>678</v>
      </c>
      <c r="G212" s="46">
        <v>45350</v>
      </c>
      <c r="H212" s="48">
        <v>31450000</v>
      </c>
      <c r="I212" s="26">
        <v>0</v>
      </c>
      <c r="J212" s="25"/>
      <c r="K212" s="48"/>
      <c r="L212" s="58">
        <f t="shared" si="6"/>
        <v>31450000</v>
      </c>
      <c r="M212" s="46">
        <v>45500</v>
      </c>
      <c r="N212" s="51" t="s">
        <v>902</v>
      </c>
      <c r="O212" s="56" t="s">
        <v>45</v>
      </c>
      <c r="P212" s="40">
        <v>0.21333333333333335</v>
      </c>
    </row>
    <row r="213" spans="2:16" ht="15" x14ac:dyDescent="0.2">
      <c r="B213" s="45">
        <v>45348</v>
      </c>
      <c r="C213" s="34" t="s">
        <v>241</v>
      </c>
      <c r="D213" s="35" t="s">
        <v>474</v>
      </c>
      <c r="E213" s="36" t="s">
        <v>34</v>
      </c>
      <c r="F213" s="35" t="s">
        <v>679</v>
      </c>
      <c r="G213" s="46">
        <v>45358</v>
      </c>
      <c r="H213" s="48">
        <v>46686085</v>
      </c>
      <c r="I213" s="26">
        <v>0</v>
      </c>
      <c r="J213" s="25"/>
      <c r="K213" s="48"/>
      <c r="L213" s="58">
        <f t="shared" si="6"/>
        <v>46686085</v>
      </c>
      <c r="M213" s="46">
        <v>45504</v>
      </c>
      <c r="N213" s="51" t="s">
        <v>903</v>
      </c>
      <c r="O213" s="56" t="s">
        <v>45</v>
      </c>
      <c r="P213" s="40">
        <v>0.16438356164383561</v>
      </c>
    </row>
    <row r="214" spans="2:16" ht="15" x14ac:dyDescent="0.2">
      <c r="B214" s="45">
        <v>45348</v>
      </c>
      <c r="C214" s="34" t="s">
        <v>242</v>
      </c>
      <c r="D214" s="35" t="s">
        <v>475</v>
      </c>
      <c r="E214" s="36" t="s">
        <v>34</v>
      </c>
      <c r="F214" s="35" t="s">
        <v>680</v>
      </c>
      <c r="G214" s="46">
        <v>45350</v>
      </c>
      <c r="H214" s="48">
        <v>47250000</v>
      </c>
      <c r="I214" s="26">
        <v>0</v>
      </c>
      <c r="J214" s="25"/>
      <c r="K214" s="48"/>
      <c r="L214" s="58">
        <f t="shared" si="6"/>
        <v>47250000</v>
      </c>
      <c r="M214" s="46">
        <v>45485</v>
      </c>
      <c r="N214" s="51" t="s">
        <v>904</v>
      </c>
      <c r="O214" s="56" t="s">
        <v>45</v>
      </c>
      <c r="P214" s="40">
        <v>0.23703703703703705</v>
      </c>
    </row>
    <row r="215" spans="2:16" ht="15" x14ac:dyDescent="0.2">
      <c r="B215" s="45">
        <v>45345</v>
      </c>
      <c r="C215" s="34" t="s">
        <v>243</v>
      </c>
      <c r="D215" s="35" t="s">
        <v>476</v>
      </c>
      <c r="E215" s="36" t="s">
        <v>34</v>
      </c>
      <c r="F215" s="35" t="s">
        <v>681</v>
      </c>
      <c r="G215" s="46">
        <v>45349</v>
      </c>
      <c r="H215" s="48">
        <v>36846333</v>
      </c>
      <c r="I215" s="26">
        <v>0</v>
      </c>
      <c r="J215" s="25"/>
      <c r="K215" s="48"/>
      <c r="L215" s="58">
        <f t="shared" si="6"/>
        <v>36846333</v>
      </c>
      <c r="M215" s="46">
        <v>45492</v>
      </c>
      <c r="N215" s="51" t="s">
        <v>905</v>
      </c>
      <c r="O215" s="56" t="s">
        <v>45</v>
      </c>
      <c r="P215" s="40">
        <v>0.23076923076923078</v>
      </c>
    </row>
    <row r="216" spans="2:16" ht="15" x14ac:dyDescent="0.2">
      <c r="B216" s="45">
        <v>45348</v>
      </c>
      <c r="C216" s="34" t="s">
        <v>244</v>
      </c>
      <c r="D216" s="35" t="s">
        <v>477</v>
      </c>
      <c r="E216" s="36" t="s">
        <v>34</v>
      </c>
      <c r="F216" s="35" t="s">
        <v>614</v>
      </c>
      <c r="G216" s="46">
        <v>45356</v>
      </c>
      <c r="H216" s="48">
        <v>31217800</v>
      </c>
      <c r="I216" s="26">
        <v>0</v>
      </c>
      <c r="J216" s="25"/>
      <c r="K216" s="48"/>
      <c r="L216" s="58">
        <f t="shared" si="6"/>
        <v>31217800</v>
      </c>
      <c r="M216" s="46">
        <v>45504</v>
      </c>
      <c r="N216" s="51" t="s">
        <v>906</v>
      </c>
      <c r="O216" s="56" t="s">
        <v>45</v>
      </c>
      <c r="P216" s="40">
        <v>0.17567567567567569</v>
      </c>
    </row>
    <row r="217" spans="2:16" ht="15" x14ac:dyDescent="0.2">
      <c r="B217" s="45">
        <v>45348</v>
      </c>
      <c r="C217" s="34" t="s">
        <v>245</v>
      </c>
      <c r="D217" s="35" t="s">
        <v>478</v>
      </c>
      <c r="E217" s="36" t="s">
        <v>34</v>
      </c>
      <c r="F217" s="35" t="s">
        <v>682</v>
      </c>
      <c r="G217" s="46">
        <v>45350</v>
      </c>
      <c r="H217" s="48">
        <v>25000000</v>
      </c>
      <c r="I217" s="26">
        <v>0</v>
      </c>
      <c r="J217" s="25"/>
      <c r="K217" s="48"/>
      <c r="L217" s="58">
        <f t="shared" si="6"/>
        <v>25000000</v>
      </c>
      <c r="M217" s="46">
        <v>45500</v>
      </c>
      <c r="N217" s="51" t="s">
        <v>907</v>
      </c>
      <c r="O217" s="56" t="s">
        <v>45</v>
      </c>
      <c r="P217" s="40">
        <v>0.21333333333333335</v>
      </c>
    </row>
    <row r="218" spans="2:16" ht="15" x14ac:dyDescent="0.2">
      <c r="B218" s="45">
        <v>45345</v>
      </c>
      <c r="C218" s="34" t="s">
        <v>246</v>
      </c>
      <c r="D218" s="35" t="s">
        <v>479</v>
      </c>
      <c r="E218" s="36" t="s">
        <v>34</v>
      </c>
      <c r="F218" s="35" t="s">
        <v>683</v>
      </c>
      <c r="G218" s="46">
        <v>45348</v>
      </c>
      <c r="H218" s="48">
        <v>40000000</v>
      </c>
      <c r="I218" s="26">
        <v>0</v>
      </c>
      <c r="J218" s="25"/>
      <c r="K218" s="48"/>
      <c r="L218" s="58">
        <f t="shared" si="6"/>
        <v>40000000</v>
      </c>
      <c r="M218" s="46">
        <v>45498</v>
      </c>
      <c r="N218" s="51" t="s">
        <v>908</v>
      </c>
      <c r="O218" s="56" t="s">
        <v>45</v>
      </c>
      <c r="P218" s="40">
        <v>0.22666666666666666</v>
      </c>
    </row>
    <row r="219" spans="2:16" ht="15" x14ac:dyDescent="0.2">
      <c r="B219" s="45">
        <v>45348</v>
      </c>
      <c r="C219" s="34" t="s">
        <v>247</v>
      </c>
      <c r="D219" s="35" t="s">
        <v>480</v>
      </c>
      <c r="E219" s="36" t="s">
        <v>34</v>
      </c>
      <c r="F219" s="35" t="s">
        <v>684</v>
      </c>
      <c r="G219" s="46">
        <v>45351</v>
      </c>
      <c r="H219" s="48">
        <v>46000000</v>
      </c>
      <c r="I219" s="26">
        <v>0</v>
      </c>
      <c r="J219" s="25"/>
      <c r="K219" s="48"/>
      <c r="L219" s="58">
        <f t="shared" si="6"/>
        <v>46000000</v>
      </c>
      <c r="M219" s="46">
        <v>45501</v>
      </c>
      <c r="N219" s="51" t="s">
        <v>909</v>
      </c>
      <c r="O219" s="56" t="s">
        <v>45</v>
      </c>
      <c r="P219" s="40">
        <v>0.20666666666666667</v>
      </c>
    </row>
    <row r="220" spans="2:16" ht="15" x14ac:dyDescent="0.2">
      <c r="B220" s="45">
        <v>45349</v>
      </c>
      <c r="C220" s="34" t="s">
        <v>248</v>
      </c>
      <c r="D220" s="35" t="s">
        <v>481</v>
      </c>
      <c r="E220" s="36" t="s">
        <v>34</v>
      </c>
      <c r="F220" s="35" t="s">
        <v>685</v>
      </c>
      <c r="G220" s="46">
        <v>45355</v>
      </c>
      <c r="H220" s="48">
        <v>31217800</v>
      </c>
      <c r="I220" s="26">
        <v>0</v>
      </c>
      <c r="J220" s="25"/>
      <c r="K220" s="48"/>
      <c r="L220" s="58">
        <f t="shared" si="6"/>
        <v>31217800</v>
      </c>
      <c r="M220" s="46">
        <v>45504</v>
      </c>
      <c r="N220" s="51" t="s">
        <v>910</v>
      </c>
      <c r="O220" s="56" t="s">
        <v>45</v>
      </c>
      <c r="P220" s="40">
        <v>0.18120805369127516</v>
      </c>
    </row>
    <row r="221" spans="2:16" ht="15" x14ac:dyDescent="0.2">
      <c r="B221" s="45">
        <v>45348</v>
      </c>
      <c r="C221" s="34" t="s">
        <v>249</v>
      </c>
      <c r="D221" s="35" t="s">
        <v>482</v>
      </c>
      <c r="E221" s="36" t="s">
        <v>34</v>
      </c>
      <c r="F221" s="35" t="s">
        <v>686</v>
      </c>
      <c r="G221" s="46">
        <v>45355</v>
      </c>
      <c r="H221" s="48">
        <v>31217800</v>
      </c>
      <c r="I221" s="26">
        <v>0</v>
      </c>
      <c r="J221" s="25"/>
      <c r="K221" s="48"/>
      <c r="L221" s="58">
        <f t="shared" si="6"/>
        <v>31217800</v>
      </c>
      <c r="M221" s="46">
        <v>45504</v>
      </c>
      <c r="N221" s="51" t="s">
        <v>911</v>
      </c>
      <c r="O221" s="56" t="s">
        <v>45</v>
      </c>
      <c r="P221" s="40">
        <v>0.18120805369127516</v>
      </c>
    </row>
    <row r="222" spans="2:16" ht="15" x14ac:dyDescent="0.2">
      <c r="B222" s="45">
        <v>45349</v>
      </c>
      <c r="C222" s="34" t="s">
        <v>945</v>
      </c>
      <c r="D222" s="35" t="s">
        <v>1164</v>
      </c>
      <c r="E222" s="36" t="s">
        <v>521</v>
      </c>
      <c r="F222" s="35" t="s">
        <v>1382</v>
      </c>
      <c r="G222" s="46">
        <v>45355</v>
      </c>
      <c r="H222" s="48">
        <v>13362000</v>
      </c>
      <c r="I222" s="26">
        <v>0</v>
      </c>
      <c r="J222" s="25"/>
      <c r="K222" s="48"/>
      <c r="L222" s="58">
        <f t="shared" si="6"/>
        <v>13362000</v>
      </c>
      <c r="M222" s="46">
        <v>45487</v>
      </c>
      <c r="N222" s="51" t="s">
        <v>1574</v>
      </c>
      <c r="O222" s="56" t="s">
        <v>45</v>
      </c>
      <c r="P222" s="40">
        <v>0.20454545454545456</v>
      </c>
    </row>
    <row r="223" spans="2:16" ht="15" x14ac:dyDescent="0.2">
      <c r="B223" s="45">
        <v>45348</v>
      </c>
      <c r="C223" s="34" t="s">
        <v>250</v>
      </c>
      <c r="D223" s="35" t="s">
        <v>483</v>
      </c>
      <c r="E223" s="36" t="s">
        <v>34</v>
      </c>
      <c r="F223" s="35" t="s">
        <v>687</v>
      </c>
      <c r="G223" s="46">
        <v>45349</v>
      </c>
      <c r="H223" s="48">
        <v>50000000</v>
      </c>
      <c r="I223" s="26">
        <v>0</v>
      </c>
      <c r="J223" s="25"/>
      <c r="K223" s="48"/>
      <c r="L223" s="58">
        <f t="shared" si="6"/>
        <v>50000000</v>
      </c>
      <c r="M223" s="46">
        <v>45499</v>
      </c>
      <c r="N223" s="51" t="s">
        <v>912</v>
      </c>
      <c r="O223" s="56" t="s">
        <v>45</v>
      </c>
      <c r="P223" s="40">
        <v>0.22</v>
      </c>
    </row>
    <row r="224" spans="2:16" ht="15" x14ac:dyDescent="0.2">
      <c r="B224" s="45">
        <v>45349</v>
      </c>
      <c r="C224" s="34" t="s">
        <v>251</v>
      </c>
      <c r="D224" s="35" t="s">
        <v>484</v>
      </c>
      <c r="E224" s="36" t="s">
        <v>521</v>
      </c>
      <c r="F224" s="35" t="s">
        <v>688</v>
      </c>
      <c r="G224" s="46">
        <v>45350</v>
      </c>
      <c r="H224" s="48">
        <v>15250000</v>
      </c>
      <c r="I224" s="26">
        <v>0</v>
      </c>
      <c r="J224" s="25"/>
      <c r="K224" s="48"/>
      <c r="L224" s="58">
        <f t="shared" si="6"/>
        <v>15250000</v>
      </c>
      <c r="M224" s="46">
        <v>45500</v>
      </c>
      <c r="N224" s="51" t="s">
        <v>913</v>
      </c>
      <c r="O224" s="56" t="s">
        <v>45</v>
      </c>
      <c r="P224" s="40">
        <v>0.21333333333333335</v>
      </c>
    </row>
    <row r="225" spans="2:16" ht="15" x14ac:dyDescent="0.2">
      <c r="B225" s="45">
        <v>45348</v>
      </c>
      <c r="C225" s="34" t="s">
        <v>252</v>
      </c>
      <c r="D225" s="35" t="s">
        <v>485</v>
      </c>
      <c r="E225" s="36" t="s">
        <v>34</v>
      </c>
      <c r="F225" s="35" t="s">
        <v>689</v>
      </c>
      <c r="G225" s="46">
        <v>45349</v>
      </c>
      <c r="H225" s="48">
        <v>29200000</v>
      </c>
      <c r="I225" s="26">
        <v>0</v>
      </c>
      <c r="J225" s="25"/>
      <c r="K225" s="48"/>
      <c r="L225" s="58">
        <f t="shared" si="6"/>
        <v>29200000</v>
      </c>
      <c r="M225" s="46">
        <v>45469</v>
      </c>
      <c r="N225" s="51" t="s">
        <v>914</v>
      </c>
      <c r="O225" s="56" t="s">
        <v>45</v>
      </c>
      <c r="P225" s="40">
        <v>0.27500000000000002</v>
      </c>
    </row>
    <row r="226" spans="2:16" ht="15" x14ac:dyDescent="0.2">
      <c r="B226" s="45">
        <v>45349</v>
      </c>
      <c r="C226" s="34" t="s">
        <v>253</v>
      </c>
      <c r="D226" s="35" t="s">
        <v>486</v>
      </c>
      <c r="E226" s="36" t="s">
        <v>34</v>
      </c>
      <c r="F226" s="35" t="s">
        <v>690</v>
      </c>
      <c r="G226" s="46">
        <v>45352</v>
      </c>
      <c r="H226" s="48">
        <v>35436425</v>
      </c>
      <c r="I226" s="26">
        <v>0</v>
      </c>
      <c r="J226" s="25"/>
      <c r="K226" s="48"/>
      <c r="L226" s="58">
        <f t="shared" si="6"/>
        <v>35436425</v>
      </c>
      <c r="M226" s="46">
        <v>45504</v>
      </c>
      <c r="N226" s="51" t="s">
        <v>915</v>
      </c>
      <c r="O226" s="56" t="s">
        <v>45</v>
      </c>
      <c r="P226" s="40">
        <v>0.19736842105263158</v>
      </c>
    </row>
    <row r="227" spans="2:16" ht="15" x14ac:dyDescent="0.2">
      <c r="B227" s="45">
        <v>45349</v>
      </c>
      <c r="C227" s="34" t="s">
        <v>254</v>
      </c>
      <c r="D227" s="35" t="s">
        <v>487</v>
      </c>
      <c r="E227" s="36" t="s">
        <v>34</v>
      </c>
      <c r="F227" s="35" t="s">
        <v>655</v>
      </c>
      <c r="G227" s="46">
        <v>45352</v>
      </c>
      <c r="H227" s="48">
        <v>31217800</v>
      </c>
      <c r="I227" s="26">
        <v>0</v>
      </c>
      <c r="J227" s="25"/>
      <c r="K227" s="48"/>
      <c r="L227" s="58">
        <f t="shared" si="6"/>
        <v>31217800</v>
      </c>
      <c r="M227" s="46">
        <v>45504</v>
      </c>
      <c r="N227" s="51" t="s">
        <v>916</v>
      </c>
      <c r="O227" s="56" t="s">
        <v>45</v>
      </c>
      <c r="P227" s="40">
        <v>0.19736842105263158</v>
      </c>
    </row>
    <row r="228" spans="2:16" ht="15" x14ac:dyDescent="0.2">
      <c r="B228" s="45">
        <v>45349</v>
      </c>
      <c r="C228" s="34" t="s">
        <v>255</v>
      </c>
      <c r="D228" s="35" t="s">
        <v>488</v>
      </c>
      <c r="E228" s="36" t="s">
        <v>34</v>
      </c>
      <c r="F228" s="35" t="s">
        <v>691</v>
      </c>
      <c r="G228" s="46">
        <v>45352</v>
      </c>
      <c r="H228" s="48">
        <v>31217800</v>
      </c>
      <c r="I228" s="26">
        <v>0</v>
      </c>
      <c r="J228" s="25"/>
      <c r="K228" s="48"/>
      <c r="L228" s="58">
        <f t="shared" si="6"/>
        <v>31217800</v>
      </c>
      <c r="M228" s="46">
        <v>45504</v>
      </c>
      <c r="N228" s="51" t="s">
        <v>917</v>
      </c>
      <c r="O228" s="56" t="s">
        <v>45</v>
      </c>
      <c r="P228" s="40">
        <v>0.19736842105263158</v>
      </c>
    </row>
    <row r="229" spans="2:16" ht="15" x14ac:dyDescent="0.2">
      <c r="B229" s="45">
        <v>45350</v>
      </c>
      <c r="C229" s="34" t="s">
        <v>256</v>
      </c>
      <c r="D229" s="35" t="s">
        <v>489</v>
      </c>
      <c r="E229" s="36" t="s">
        <v>34</v>
      </c>
      <c r="F229" s="35" t="s">
        <v>692</v>
      </c>
      <c r="G229" s="46">
        <v>45351</v>
      </c>
      <c r="H229" s="48">
        <v>30762667</v>
      </c>
      <c r="I229" s="26">
        <v>0</v>
      </c>
      <c r="J229" s="25"/>
      <c r="K229" s="48"/>
      <c r="L229" s="58">
        <f t="shared" si="6"/>
        <v>30762667</v>
      </c>
      <c r="M229" s="46">
        <v>45479</v>
      </c>
      <c r="N229" s="51" t="s">
        <v>918</v>
      </c>
      <c r="O229" s="56" t="s">
        <v>45</v>
      </c>
      <c r="P229" s="40">
        <v>0.2421875</v>
      </c>
    </row>
    <row r="230" spans="2:16" ht="15" x14ac:dyDescent="0.2">
      <c r="B230" s="45">
        <v>45349</v>
      </c>
      <c r="C230" s="34" t="s">
        <v>257</v>
      </c>
      <c r="D230" s="35" t="s">
        <v>490</v>
      </c>
      <c r="E230" s="36" t="s">
        <v>34</v>
      </c>
      <c r="F230" s="35" t="s">
        <v>693</v>
      </c>
      <c r="G230" s="46">
        <v>45352</v>
      </c>
      <c r="H230" s="48">
        <v>35436425</v>
      </c>
      <c r="I230" s="26">
        <v>0</v>
      </c>
      <c r="J230" s="25"/>
      <c r="K230" s="48"/>
      <c r="L230" s="58">
        <f t="shared" si="6"/>
        <v>35436425</v>
      </c>
      <c r="M230" s="46">
        <v>45504</v>
      </c>
      <c r="N230" s="51" t="s">
        <v>919</v>
      </c>
      <c r="O230" s="56" t="s">
        <v>45</v>
      </c>
      <c r="P230" s="40">
        <v>0.19736842105263158</v>
      </c>
    </row>
    <row r="231" spans="2:16" ht="15" x14ac:dyDescent="0.2">
      <c r="B231" s="45">
        <v>45349</v>
      </c>
      <c r="C231" s="34" t="s">
        <v>258</v>
      </c>
      <c r="D231" s="35" t="s">
        <v>491</v>
      </c>
      <c r="E231" s="36" t="s">
        <v>34</v>
      </c>
      <c r="F231" s="35" t="s">
        <v>694</v>
      </c>
      <c r="G231" s="46">
        <v>45352</v>
      </c>
      <c r="H231" s="48">
        <v>34200000</v>
      </c>
      <c r="I231" s="26">
        <v>0</v>
      </c>
      <c r="J231" s="25"/>
      <c r="K231" s="48"/>
      <c r="L231" s="58">
        <f t="shared" si="6"/>
        <v>34200000</v>
      </c>
      <c r="M231" s="46">
        <v>45488</v>
      </c>
      <c r="N231" s="51" t="s">
        <v>920</v>
      </c>
      <c r="O231" s="56" t="s">
        <v>45</v>
      </c>
      <c r="P231" s="40">
        <v>0.22058823529411764</v>
      </c>
    </row>
    <row r="232" spans="2:16" ht="15" x14ac:dyDescent="0.2">
      <c r="B232" s="45">
        <v>45349</v>
      </c>
      <c r="C232" s="34" t="s">
        <v>259</v>
      </c>
      <c r="D232" s="35" t="s">
        <v>492</v>
      </c>
      <c r="E232" s="36" t="s">
        <v>34</v>
      </c>
      <c r="F232" s="35" t="s">
        <v>695</v>
      </c>
      <c r="G232" s="46">
        <v>45350</v>
      </c>
      <c r="H232" s="48">
        <v>37066667</v>
      </c>
      <c r="I232" s="26">
        <v>0</v>
      </c>
      <c r="J232" s="25"/>
      <c r="K232" s="48"/>
      <c r="L232" s="58">
        <f t="shared" si="6"/>
        <v>37066667</v>
      </c>
      <c r="M232" s="46">
        <v>45489</v>
      </c>
      <c r="N232" s="51" t="s">
        <v>921</v>
      </c>
      <c r="O232" s="56" t="s">
        <v>45</v>
      </c>
      <c r="P232" s="40">
        <v>0.23021582733812951</v>
      </c>
    </row>
    <row r="233" spans="2:16" ht="15" x14ac:dyDescent="0.2">
      <c r="B233" s="45">
        <v>45349</v>
      </c>
      <c r="C233" s="34" t="s">
        <v>260</v>
      </c>
      <c r="D233" s="35" t="s">
        <v>493</v>
      </c>
      <c r="E233" s="36" t="s">
        <v>34</v>
      </c>
      <c r="F233" s="35" t="s">
        <v>696</v>
      </c>
      <c r="G233" s="46">
        <v>45350</v>
      </c>
      <c r="H233" s="48">
        <v>30920000</v>
      </c>
      <c r="I233" s="26">
        <v>0</v>
      </c>
      <c r="J233" s="25"/>
      <c r="K233" s="48"/>
      <c r="L233" s="58">
        <f t="shared" si="6"/>
        <v>30920000</v>
      </c>
      <c r="M233" s="46">
        <v>45470</v>
      </c>
      <c r="N233" s="51" t="s">
        <v>922</v>
      </c>
      <c r="O233" s="56" t="s">
        <v>45</v>
      </c>
      <c r="P233" s="40">
        <v>0.26666666666666666</v>
      </c>
    </row>
    <row r="234" spans="2:16" ht="15" x14ac:dyDescent="0.2">
      <c r="B234" s="45">
        <v>45349</v>
      </c>
      <c r="C234" s="34" t="s">
        <v>261</v>
      </c>
      <c r="D234" s="35" t="s">
        <v>494</v>
      </c>
      <c r="E234" s="36" t="s">
        <v>34</v>
      </c>
      <c r="F234" s="35" t="s">
        <v>697</v>
      </c>
      <c r="G234" s="46">
        <v>45352</v>
      </c>
      <c r="H234" s="48">
        <v>31217800</v>
      </c>
      <c r="I234" s="26">
        <v>0</v>
      </c>
      <c r="J234" s="25"/>
      <c r="K234" s="48"/>
      <c r="L234" s="58">
        <f t="shared" si="6"/>
        <v>31217800</v>
      </c>
      <c r="M234" s="46">
        <v>45504</v>
      </c>
      <c r="N234" s="51" t="s">
        <v>923</v>
      </c>
      <c r="O234" s="56" t="s">
        <v>45</v>
      </c>
      <c r="P234" s="40">
        <v>0.19736842105263158</v>
      </c>
    </row>
    <row r="235" spans="2:16" ht="15" x14ac:dyDescent="0.2">
      <c r="B235" s="45">
        <v>45350</v>
      </c>
      <c r="C235" s="34" t="s">
        <v>262</v>
      </c>
      <c r="D235" s="35" t="s">
        <v>495</v>
      </c>
      <c r="E235" s="36" t="s">
        <v>34</v>
      </c>
      <c r="F235" s="35" t="s">
        <v>698</v>
      </c>
      <c r="G235" s="46">
        <v>45352</v>
      </c>
      <c r="H235" s="48">
        <v>30800000</v>
      </c>
      <c r="I235" s="26">
        <v>0</v>
      </c>
      <c r="J235" s="25"/>
      <c r="K235" s="48"/>
      <c r="L235" s="58">
        <f t="shared" si="6"/>
        <v>30800000</v>
      </c>
      <c r="M235" s="46">
        <v>45473</v>
      </c>
      <c r="N235" s="51" t="s">
        <v>924</v>
      </c>
      <c r="O235" s="56" t="s">
        <v>45</v>
      </c>
      <c r="P235" s="40">
        <v>0.24793388429752067</v>
      </c>
    </row>
    <row r="236" spans="2:16" ht="15" x14ac:dyDescent="0.2">
      <c r="B236" s="45">
        <v>45349</v>
      </c>
      <c r="C236" s="34" t="s">
        <v>263</v>
      </c>
      <c r="D236" s="35" t="s">
        <v>496</v>
      </c>
      <c r="E236" s="36" t="s">
        <v>34</v>
      </c>
      <c r="F236" s="35" t="s">
        <v>699</v>
      </c>
      <c r="G236" s="46">
        <v>45350</v>
      </c>
      <c r="H236" s="48">
        <v>30920000</v>
      </c>
      <c r="I236" s="26">
        <v>0</v>
      </c>
      <c r="J236" s="25"/>
      <c r="K236" s="48"/>
      <c r="L236" s="58">
        <f t="shared" si="6"/>
        <v>30920000</v>
      </c>
      <c r="M236" s="46">
        <v>45470</v>
      </c>
      <c r="N236" s="51" t="s">
        <v>925</v>
      </c>
      <c r="O236" s="56" t="s">
        <v>45</v>
      </c>
      <c r="P236" s="40">
        <v>0.26666666666666666</v>
      </c>
    </row>
    <row r="237" spans="2:16" ht="15" x14ac:dyDescent="0.2">
      <c r="B237" s="45">
        <v>45350</v>
      </c>
      <c r="C237" s="34" t="s">
        <v>946</v>
      </c>
      <c r="D237" s="35" t="s">
        <v>1165</v>
      </c>
      <c r="E237" s="36" t="s">
        <v>34</v>
      </c>
      <c r="F237" s="47" t="s">
        <v>686</v>
      </c>
      <c r="G237" s="46">
        <v>45355</v>
      </c>
      <c r="H237" s="48">
        <v>31217800</v>
      </c>
      <c r="I237" s="26">
        <v>0</v>
      </c>
      <c r="J237" s="25"/>
      <c r="K237" s="48"/>
      <c r="L237" s="58">
        <f t="shared" si="6"/>
        <v>31217800</v>
      </c>
      <c r="M237" s="46">
        <v>45504</v>
      </c>
      <c r="N237" s="51" t="s">
        <v>1575</v>
      </c>
      <c r="O237" s="56" t="s">
        <v>45</v>
      </c>
      <c r="P237" s="40">
        <v>0.18120805369127516</v>
      </c>
    </row>
    <row r="238" spans="2:16" ht="15" x14ac:dyDescent="0.2">
      <c r="B238" s="45">
        <v>45351</v>
      </c>
      <c r="C238" s="34" t="s">
        <v>947</v>
      </c>
      <c r="D238" s="35" t="s">
        <v>1166</v>
      </c>
      <c r="E238" s="36" t="s">
        <v>34</v>
      </c>
      <c r="F238" s="47" t="s">
        <v>1383</v>
      </c>
      <c r="G238" s="46">
        <v>45355</v>
      </c>
      <c r="H238" s="48">
        <v>44290500</v>
      </c>
      <c r="I238" s="26">
        <v>0</v>
      </c>
      <c r="J238" s="25"/>
      <c r="K238" s="48"/>
      <c r="L238" s="58">
        <f t="shared" si="6"/>
        <v>44290500</v>
      </c>
      <c r="M238" s="46">
        <v>45504</v>
      </c>
      <c r="N238" s="51" t="s">
        <v>1576</v>
      </c>
      <c r="O238" s="56" t="s">
        <v>45</v>
      </c>
      <c r="P238" s="40">
        <v>0.18120805369127516</v>
      </c>
    </row>
    <row r="239" spans="2:16" ht="15" x14ac:dyDescent="0.2">
      <c r="B239" s="45">
        <v>45350</v>
      </c>
      <c r="C239" s="34" t="s">
        <v>264</v>
      </c>
      <c r="D239" s="35" t="s">
        <v>497</v>
      </c>
      <c r="E239" s="36" t="s">
        <v>34</v>
      </c>
      <c r="F239" s="47" t="s">
        <v>700</v>
      </c>
      <c r="G239" s="46">
        <v>45357</v>
      </c>
      <c r="H239" s="48">
        <v>30000000</v>
      </c>
      <c r="I239" s="26">
        <v>0</v>
      </c>
      <c r="J239" s="25"/>
      <c r="K239" s="48"/>
      <c r="L239" s="58">
        <f t="shared" si="6"/>
        <v>30000000</v>
      </c>
      <c r="M239" s="46">
        <v>45504</v>
      </c>
      <c r="N239" s="51" t="s">
        <v>926</v>
      </c>
      <c r="O239" s="56" t="s">
        <v>45</v>
      </c>
      <c r="P239" s="40">
        <v>0.17006802721088435</v>
      </c>
    </row>
    <row r="240" spans="2:16" ht="15" x14ac:dyDescent="0.2">
      <c r="B240" s="45">
        <v>45350</v>
      </c>
      <c r="C240" s="34" t="s">
        <v>265</v>
      </c>
      <c r="D240" s="35" t="s">
        <v>498</v>
      </c>
      <c r="E240" s="36" t="s">
        <v>34</v>
      </c>
      <c r="F240" s="47" t="s">
        <v>655</v>
      </c>
      <c r="G240" s="46">
        <v>45352</v>
      </c>
      <c r="H240" s="48">
        <v>31217800</v>
      </c>
      <c r="I240" s="26">
        <v>0</v>
      </c>
      <c r="J240" s="25"/>
      <c r="K240" s="48"/>
      <c r="L240" s="58">
        <f t="shared" si="6"/>
        <v>31217800</v>
      </c>
      <c r="M240" s="46">
        <v>45504</v>
      </c>
      <c r="N240" s="51" t="s">
        <v>927</v>
      </c>
      <c r="O240" s="56" t="s">
        <v>45</v>
      </c>
      <c r="P240" s="40">
        <v>0.19736842105263158</v>
      </c>
    </row>
    <row r="241" spans="2:16" ht="15" x14ac:dyDescent="0.2">
      <c r="B241" s="45">
        <v>45350</v>
      </c>
      <c r="C241" s="34" t="s">
        <v>266</v>
      </c>
      <c r="D241" s="35" t="s">
        <v>499</v>
      </c>
      <c r="E241" s="36" t="s">
        <v>34</v>
      </c>
      <c r="F241" s="47" t="s">
        <v>697</v>
      </c>
      <c r="G241" s="46">
        <v>45352</v>
      </c>
      <c r="H241" s="48">
        <v>31217800</v>
      </c>
      <c r="I241" s="26">
        <v>0</v>
      </c>
      <c r="J241" s="25"/>
      <c r="K241" s="48"/>
      <c r="L241" s="58">
        <f t="shared" si="6"/>
        <v>31217800</v>
      </c>
      <c r="M241" s="46">
        <v>45504</v>
      </c>
      <c r="N241" s="51" t="s">
        <v>928</v>
      </c>
      <c r="O241" s="56" t="s">
        <v>45</v>
      </c>
      <c r="P241" s="40">
        <v>0.19736842105263158</v>
      </c>
    </row>
    <row r="242" spans="2:16" ht="15" x14ac:dyDescent="0.2">
      <c r="B242" s="45">
        <v>45352</v>
      </c>
      <c r="C242" s="34" t="s">
        <v>948</v>
      </c>
      <c r="D242" s="35" t="s">
        <v>1167</v>
      </c>
      <c r="E242" s="36" t="s">
        <v>521</v>
      </c>
      <c r="F242" s="47" t="s">
        <v>1384</v>
      </c>
      <c r="G242" s="46">
        <v>45356</v>
      </c>
      <c r="H242" s="58">
        <v>15250000</v>
      </c>
      <c r="I242" s="26">
        <v>0</v>
      </c>
      <c r="J242" s="25"/>
      <c r="K242" s="48"/>
      <c r="L242" s="58">
        <f t="shared" si="6"/>
        <v>15250000</v>
      </c>
      <c r="M242" s="46">
        <v>45504</v>
      </c>
      <c r="N242" s="51" t="s">
        <v>1577</v>
      </c>
      <c r="O242" s="56" t="s">
        <v>45</v>
      </c>
      <c r="P242" s="40">
        <v>0.17567567567567569</v>
      </c>
    </row>
    <row r="243" spans="2:16" ht="15" x14ac:dyDescent="0.2">
      <c r="B243" s="45">
        <v>45351</v>
      </c>
      <c r="C243" s="34" t="s">
        <v>949</v>
      </c>
      <c r="D243" s="35" t="s">
        <v>1168</v>
      </c>
      <c r="E243" s="36" t="s">
        <v>34</v>
      </c>
      <c r="F243" s="47" t="s">
        <v>1385</v>
      </c>
      <c r="G243" s="46">
        <v>45358</v>
      </c>
      <c r="H243" s="58">
        <v>40000000</v>
      </c>
      <c r="I243" s="26">
        <v>0</v>
      </c>
      <c r="J243" s="25"/>
      <c r="K243" s="48"/>
      <c r="L243" s="58">
        <f t="shared" si="6"/>
        <v>40000000</v>
      </c>
      <c r="M243" s="46">
        <v>45473</v>
      </c>
      <c r="N243" s="51" t="s">
        <v>1578</v>
      </c>
      <c r="O243" s="56" t="s">
        <v>45</v>
      </c>
      <c r="P243" s="40">
        <v>0.20869565217391303</v>
      </c>
    </row>
    <row r="244" spans="2:16" ht="15" x14ac:dyDescent="0.2">
      <c r="B244" s="45">
        <v>45350</v>
      </c>
      <c r="C244" s="34" t="s">
        <v>267</v>
      </c>
      <c r="D244" s="35" t="s">
        <v>500</v>
      </c>
      <c r="E244" s="36" t="s">
        <v>34</v>
      </c>
      <c r="F244" s="47" t="s">
        <v>701</v>
      </c>
      <c r="G244" s="46">
        <v>45355</v>
      </c>
      <c r="H244" s="58">
        <v>41200000</v>
      </c>
      <c r="I244" s="26">
        <v>0</v>
      </c>
      <c r="J244" s="25"/>
      <c r="K244" s="48"/>
      <c r="L244" s="58">
        <f t="shared" si="6"/>
        <v>41200000</v>
      </c>
      <c r="M244" s="46">
        <v>45504</v>
      </c>
      <c r="N244" s="51" t="s">
        <v>929</v>
      </c>
      <c r="O244" s="56" t="s">
        <v>45</v>
      </c>
      <c r="P244" s="40">
        <v>0.18120805369127516</v>
      </c>
    </row>
    <row r="245" spans="2:16" ht="15" x14ac:dyDescent="0.2">
      <c r="B245" s="45">
        <v>45350</v>
      </c>
      <c r="C245" s="34" t="s">
        <v>268</v>
      </c>
      <c r="D245" s="35" t="s">
        <v>501</v>
      </c>
      <c r="E245" s="36" t="s">
        <v>34</v>
      </c>
      <c r="F245" s="47" t="s">
        <v>702</v>
      </c>
      <c r="G245" s="46">
        <v>45357</v>
      </c>
      <c r="H245" s="58">
        <v>35020000</v>
      </c>
      <c r="I245" s="26">
        <v>0</v>
      </c>
      <c r="J245" s="25"/>
      <c r="K245" s="48"/>
      <c r="L245" s="58">
        <f t="shared" si="6"/>
        <v>35020000</v>
      </c>
      <c r="M245" s="46">
        <v>45473</v>
      </c>
      <c r="N245" s="51" t="s">
        <v>930</v>
      </c>
      <c r="O245" s="56" t="s">
        <v>45</v>
      </c>
      <c r="P245" s="40">
        <v>0.21551724137931033</v>
      </c>
    </row>
    <row r="246" spans="2:16" ht="15" x14ac:dyDescent="0.2">
      <c r="B246" s="45">
        <v>45350</v>
      </c>
      <c r="C246" s="34" t="s">
        <v>269</v>
      </c>
      <c r="D246" s="35" t="s">
        <v>502</v>
      </c>
      <c r="E246" s="36" t="s">
        <v>34</v>
      </c>
      <c r="F246" s="47" t="s">
        <v>646</v>
      </c>
      <c r="G246" s="46">
        <v>45352</v>
      </c>
      <c r="H246" s="58">
        <v>31217800</v>
      </c>
      <c r="I246" s="26">
        <v>0</v>
      </c>
      <c r="J246" s="25"/>
      <c r="K246" s="48"/>
      <c r="L246" s="58">
        <f t="shared" si="6"/>
        <v>31217800</v>
      </c>
      <c r="M246" s="46">
        <v>45504</v>
      </c>
      <c r="N246" s="51" t="s">
        <v>931</v>
      </c>
      <c r="O246" s="56" t="s">
        <v>45</v>
      </c>
      <c r="P246" s="40">
        <v>0.19736842105263158</v>
      </c>
    </row>
    <row r="247" spans="2:16" ht="15" x14ac:dyDescent="0.2">
      <c r="B247" s="45">
        <v>45352</v>
      </c>
      <c r="C247" s="34" t="s">
        <v>950</v>
      </c>
      <c r="D247" s="35" t="s">
        <v>1169</v>
      </c>
      <c r="E247" s="36" t="s">
        <v>521</v>
      </c>
      <c r="F247" s="47" t="s">
        <v>1386</v>
      </c>
      <c r="G247" s="46">
        <v>45355</v>
      </c>
      <c r="H247" s="58">
        <v>15250000</v>
      </c>
      <c r="I247" s="26">
        <v>0</v>
      </c>
      <c r="J247" s="25"/>
      <c r="K247" s="48"/>
      <c r="L247" s="58">
        <f t="shared" si="6"/>
        <v>15250000</v>
      </c>
      <c r="M247" s="46">
        <v>45504</v>
      </c>
      <c r="N247" s="51" t="s">
        <v>1579</v>
      </c>
      <c r="O247" s="56" t="s">
        <v>45</v>
      </c>
      <c r="P247" s="40">
        <v>0.18120805369127516</v>
      </c>
    </row>
    <row r="248" spans="2:16" ht="15" x14ac:dyDescent="0.2">
      <c r="B248" s="45">
        <v>45350</v>
      </c>
      <c r="C248" s="34" t="s">
        <v>951</v>
      </c>
      <c r="D248" s="35" t="s">
        <v>1170</v>
      </c>
      <c r="E248" s="36" t="s">
        <v>34</v>
      </c>
      <c r="F248" s="47" t="s">
        <v>686</v>
      </c>
      <c r="G248" s="46">
        <v>45355</v>
      </c>
      <c r="H248" s="58">
        <v>31217800</v>
      </c>
      <c r="I248" s="26">
        <v>0</v>
      </c>
      <c r="J248" s="25"/>
      <c r="K248" s="48"/>
      <c r="L248" s="58">
        <f t="shared" si="6"/>
        <v>31217800</v>
      </c>
      <c r="M248" s="46">
        <v>45504</v>
      </c>
      <c r="N248" s="51" t="s">
        <v>1580</v>
      </c>
      <c r="O248" s="56" t="s">
        <v>45</v>
      </c>
      <c r="P248" s="40">
        <v>0.18120805369127516</v>
      </c>
    </row>
    <row r="249" spans="2:16" ht="15" x14ac:dyDescent="0.2">
      <c r="B249" s="45">
        <v>45352</v>
      </c>
      <c r="C249" s="34" t="s">
        <v>952</v>
      </c>
      <c r="D249" s="35" t="s">
        <v>1171</v>
      </c>
      <c r="E249" s="36" t="s">
        <v>34</v>
      </c>
      <c r="F249" s="47" t="s">
        <v>1387</v>
      </c>
      <c r="G249" s="46">
        <v>45356</v>
      </c>
      <c r="H249" s="58">
        <v>29200000</v>
      </c>
      <c r="I249" s="26">
        <v>0</v>
      </c>
      <c r="J249" s="25"/>
      <c r="K249" s="48"/>
      <c r="L249" s="58">
        <f t="shared" si="6"/>
        <v>29200000</v>
      </c>
      <c r="M249" s="46">
        <v>45473</v>
      </c>
      <c r="N249" s="51" t="s">
        <v>1581</v>
      </c>
      <c r="O249" s="56" t="s">
        <v>45</v>
      </c>
      <c r="P249" s="40">
        <v>0.22222222222222221</v>
      </c>
    </row>
    <row r="250" spans="2:16" ht="15" x14ac:dyDescent="0.2">
      <c r="B250" s="45">
        <v>45351</v>
      </c>
      <c r="C250" s="34" t="s">
        <v>953</v>
      </c>
      <c r="D250" s="35" t="s">
        <v>1172</v>
      </c>
      <c r="E250" s="36" t="s">
        <v>34</v>
      </c>
      <c r="F250" s="47" t="s">
        <v>1388</v>
      </c>
      <c r="G250" s="46">
        <v>45355</v>
      </c>
      <c r="H250" s="58">
        <v>36960000</v>
      </c>
      <c r="I250" s="26">
        <v>0</v>
      </c>
      <c r="J250" s="25"/>
      <c r="K250" s="48"/>
      <c r="L250" s="58">
        <f t="shared" si="6"/>
        <v>36960000</v>
      </c>
      <c r="M250" s="46">
        <v>45473</v>
      </c>
      <c r="N250" s="51" t="s">
        <v>1582</v>
      </c>
      <c r="O250" s="56" t="s">
        <v>45</v>
      </c>
      <c r="P250" s="40">
        <v>0.2288135593220339</v>
      </c>
    </row>
    <row r="251" spans="2:16" ht="15" x14ac:dyDescent="0.2">
      <c r="B251" s="45">
        <v>45351</v>
      </c>
      <c r="C251" s="34" t="s">
        <v>954</v>
      </c>
      <c r="D251" s="35" t="s">
        <v>1173</v>
      </c>
      <c r="E251" s="36" t="s">
        <v>34</v>
      </c>
      <c r="F251" s="47" t="s">
        <v>1389</v>
      </c>
      <c r="G251" s="46">
        <v>45355</v>
      </c>
      <c r="H251" s="58">
        <v>29200000</v>
      </c>
      <c r="I251" s="26">
        <v>0</v>
      </c>
      <c r="J251" s="25"/>
      <c r="K251" s="48"/>
      <c r="L251" s="58">
        <f t="shared" si="6"/>
        <v>29200000</v>
      </c>
      <c r="M251" s="46">
        <v>45473</v>
      </c>
      <c r="N251" s="51" t="s">
        <v>1583</v>
      </c>
      <c r="O251" s="56" t="s">
        <v>45</v>
      </c>
      <c r="P251" s="40">
        <v>0.2288135593220339</v>
      </c>
    </row>
    <row r="252" spans="2:16" ht="15" x14ac:dyDescent="0.2">
      <c r="B252" s="45">
        <v>45350</v>
      </c>
      <c r="C252" s="34" t="s">
        <v>955</v>
      </c>
      <c r="D252" s="35" t="s">
        <v>439</v>
      </c>
      <c r="E252" s="36" t="s">
        <v>34</v>
      </c>
      <c r="F252" s="47" t="s">
        <v>650</v>
      </c>
      <c r="G252" s="46">
        <v>45355</v>
      </c>
      <c r="H252" s="58">
        <v>41220600</v>
      </c>
      <c r="I252" s="26">
        <v>0</v>
      </c>
      <c r="J252" s="25"/>
      <c r="K252" s="48"/>
      <c r="L252" s="58">
        <f t="shared" si="6"/>
        <v>41220600</v>
      </c>
      <c r="M252" s="46">
        <v>45472</v>
      </c>
      <c r="N252" s="51" t="s">
        <v>1584</v>
      </c>
      <c r="O252" s="56" t="s">
        <v>45</v>
      </c>
      <c r="P252" s="40">
        <v>0.23076923076923078</v>
      </c>
    </row>
    <row r="253" spans="2:16" ht="15" x14ac:dyDescent="0.2">
      <c r="B253" s="45">
        <v>45350</v>
      </c>
      <c r="C253" s="34" t="s">
        <v>956</v>
      </c>
      <c r="D253" s="35" t="s">
        <v>1174</v>
      </c>
      <c r="E253" s="36" t="s">
        <v>34</v>
      </c>
      <c r="F253" s="47" t="s">
        <v>1390</v>
      </c>
      <c r="G253" s="46">
        <v>45352</v>
      </c>
      <c r="H253" s="58">
        <v>45000000</v>
      </c>
      <c r="I253" s="26">
        <v>0</v>
      </c>
      <c r="J253" s="25"/>
      <c r="K253" s="48"/>
      <c r="L253" s="58">
        <f t="shared" si="6"/>
        <v>45000000</v>
      </c>
      <c r="M253" s="46">
        <v>45488</v>
      </c>
      <c r="N253" s="51" t="s">
        <v>1585</v>
      </c>
      <c r="O253" s="56" t="s">
        <v>45</v>
      </c>
      <c r="P253" s="40">
        <v>0.22058823529411764</v>
      </c>
    </row>
    <row r="254" spans="2:16" ht="15" x14ac:dyDescent="0.2">
      <c r="B254" s="45">
        <v>45350</v>
      </c>
      <c r="C254" s="34" t="s">
        <v>270</v>
      </c>
      <c r="D254" s="35" t="s">
        <v>503</v>
      </c>
      <c r="E254" s="36" t="s">
        <v>34</v>
      </c>
      <c r="F254" s="47" t="s">
        <v>703</v>
      </c>
      <c r="G254" s="46">
        <v>45352</v>
      </c>
      <c r="H254" s="58">
        <v>31217800</v>
      </c>
      <c r="I254" s="26">
        <v>0</v>
      </c>
      <c r="J254" s="25"/>
      <c r="K254" s="48"/>
      <c r="L254" s="58">
        <f t="shared" si="6"/>
        <v>31217800</v>
      </c>
      <c r="M254" s="46">
        <v>45504</v>
      </c>
      <c r="N254" s="51" t="s">
        <v>932</v>
      </c>
      <c r="O254" s="56" t="s">
        <v>45</v>
      </c>
      <c r="P254" s="40">
        <v>0.19736842105263158</v>
      </c>
    </row>
    <row r="255" spans="2:16" ht="15" x14ac:dyDescent="0.2">
      <c r="B255" s="45">
        <v>45351</v>
      </c>
      <c r="C255" s="34" t="s">
        <v>271</v>
      </c>
      <c r="D255" s="35" t="s">
        <v>504</v>
      </c>
      <c r="E255" s="36" t="s">
        <v>34</v>
      </c>
      <c r="F255" s="47" t="s">
        <v>646</v>
      </c>
      <c r="G255" s="46">
        <v>45355</v>
      </c>
      <c r="H255" s="58">
        <v>31217800</v>
      </c>
      <c r="I255" s="26">
        <v>0</v>
      </c>
      <c r="J255" s="25"/>
      <c r="K255" s="48"/>
      <c r="L255" s="58">
        <f t="shared" si="6"/>
        <v>31217800</v>
      </c>
      <c r="M255" s="46">
        <v>45504</v>
      </c>
      <c r="N255" s="51" t="s">
        <v>933</v>
      </c>
      <c r="O255" s="56" t="s">
        <v>45</v>
      </c>
      <c r="P255" s="40">
        <v>0.18120805369127516</v>
      </c>
    </row>
    <row r="256" spans="2:16" ht="15" x14ac:dyDescent="0.2">
      <c r="B256" s="45">
        <v>45351</v>
      </c>
      <c r="C256" s="34" t="s">
        <v>272</v>
      </c>
      <c r="D256" s="35" t="s">
        <v>505</v>
      </c>
      <c r="E256" s="36" t="s">
        <v>34</v>
      </c>
      <c r="F256" s="47" t="s">
        <v>646</v>
      </c>
      <c r="G256" s="46">
        <v>45355</v>
      </c>
      <c r="H256" s="58">
        <v>31217800</v>
      </c>
      <c r="I256" s="26">
        <v>0</v>
      </c>
      <c r="J256" s="25"/>
      <c r="K256" s="48"/>
      <c r="L256" s="58">
        <f t="shared" si="6"/>
        <v>31217800</v>
      </c>
      <c r="M256" s="46">
        <v>45504</v>
      </c>
      <c r="N256" s="51" t="s">
        <v>934</v>
      </c>
      <c r="O256" s="56" t="s">
        <v>45</v>
      </c>
      <c r="P256" s="40">
        <v>0.18120805369127516</v>
      </c>
    </row>
    <row r="257" spans="2:16" ht="15" x14ac:dyDescent="0.2">
      <c r="B257" s="45">
        <v>45350</v>
      </c>
      <c r="C257" s="34" t="s">
        <v>273</v>
      </c>
      <c r="D257" s="35" t="s">
        <v>506</v>
      </c>
      <c r="E257" s="36" t="s">
        <v>34</v>
      </c>
      <c r="F257" s="47" t="s">
        <v>704</v>
      </c>
      <c r="G257" s="46">
        <v>45352</v>
      </c>
      <c r="H257" s="58">
        <v>34000000</v>
      </c>
      <c r="I257" s="26">
        <v>0</v>
      </c>
      <c r="J257" s="25"/>
      <c r="K257" s="48"/>
      <c r="L257" s="58">
        <f t="shared" si="6"/>
        <v>34000000</v>
      </c>
      <c r="M257" s="46">
        <v>45378</v>
      </c>
      <c r="N257" s="51" t="s">
        <v>935</v>
      </c>
      <c r="O257" s="56" t="s">
        <v>45</v>
      </c>
      <c r="P257" s="40">
        <v>1</v>
      </c>
    </row>
    <row r="258" spans="2:16" ht="15" x14ac:dyDescent="0.2">
      <c r="B258" s="45">
        <v>45350</v>
      </c>
      <c r="C258" s="34" t="s">
        <v>274</v>
      </c>
      <c r="D258" s="35" t="s">
        <v>507</v>
      </c>
      <c r="E258" s="36" t="s">
        <v>34</v>
      </c>
      <c r="F258" s="47" t="s">
        <v>705</v>
      </c>
      <c r="G258" s="46">
        <v>45356</v>
      </c>
      <c r="H258" s="58">
        <v>26780000</v>
      </c>
      <c r="I258" s="26">
        <v>0</v>
      </c>
      <c r="J258" s="25"/>
      <c r="K258" s="48"/>
      <c r="L258" s="58">
        <f t="shared" si="6"/>
        <v>26780000</v>
      </c>
      <c r="M258" s="46">
        <v>45473</v>
      </c>
      <c r="N258" s="51" t="s">
        <v>936</v>
      </c>
      <c r="O258" s="56" t="s">
        <v>45</v>
      </c>
      <c r="P258" s="40">
        <v>0.22222222222222221</v>
      </c>
    </row>
    <row r="259" spans="2:16" ht="15" x14ac:dyDescent="0.2">
      <c r="B259" s="45">
        <v>45350</v>
      </c>
      <c r="C259" s="34" t="s">
        <v>275</v>
      </c>
      <c r="D259" s="35" t="s">
        <v>508</v>
      </c>
      <c r="E259" s="36" t="s">
        <v>34</v>
      </c>
      <c r="F259" s="47" t="s">
        <v>646</v>
      </c>
      <c r="G259" s="46">
        <v>45352</v>
      </c>
      <c r="H259" s="58">
        <v>31217800</v>
      </c>
      <c r="I259" s="26">
        <v>0</v>
      </c>
      <c r="J259" s="25"/>
      <c r="K259" s="48"/>
      <c r="L259" s="58">
        <f t="shared" si="6"/>
        <v>31217800</v>
      </c>
      <c r="M259" s="46">
        <v>45504</v>
      </c>
      <c r="N259" s="51" t="s">
        <v>937</v>
      </c>
      <c r="O259" s="56" t="s">
        <v>45</v>
      </c>
      <c r="P259" s="40">
        <v>0.19736842105263158</v>
      </c>
    </row>
    <row r="260" spans="2:16" ht="15" x14ac:dyDescent="0.2">
      <c r="B260" s="45">
        <v>45351</v>
      </c>
      <c r="C260" s="34" t="s">
        <v>276</v>
      </c>
      <c r="D260" s="35" t="s">
        <v>509</v>
      </c>
      <c r="E260" s="36" t="s">
        <v>34</v>
      </c>
      <c r="F260" s="47" t="s">
        <v>655</v>
      </c>
      <c r="G260" s="46">
        <v>45355</v>
      </c>
      <c r="H260" s="58">
        <v>31217800</v>
      </c>
      <c r="I260" s="26">
        <v>0</v>
      </c>
      <c r="J260" s="25"/>
      <c r="K260" s="48"/>
      <c r="L260" s="58">
        <f t="shared" si="6"/>
        <v>31217800</v>
      </c>
      <c r="M260" s="46">
        <v>45504</v>
      </c>
      <c r="N260" s="51" t="s">
        <v>938</v>
      </c>
      <c r="O260" s="56" t="s">
        <v>45</v>
      </c>
      <c r="P260" s="40">
        <v>0.18120805369127516</v>
      </c>
    </row>
    <row r="261" spans="2:16" ht="15" x14ac:dyDescent="0.2">
      <c r="B261" s="45">
        <v>45351</v>
      </c>
      <c r="C261" s="34" t="s">
        <v>277</v>
      </c>
      <c r="D261" s="35" t="s">
        <v>510</v>
      </c>
      <c r="E261" s="36" t="s">
        <v>34</v>
      </c>
      <c r="F261" s="47" t="s">
        <v>655</v>
      </c>
      <c r="G261" s="46">
        <v>45355</v>
      </c>
      <c r="H261" s="58">
        <v>31217800</v>
      </c>
      <c r="I261" s="26">
        <v>0</v>
      </c>
      <c r="J261" s="25"/>
      <c r="K261" s="48"/>
      <c r="L261" s="58">
        <f t="shared" si="6"/>
        <v>31217800</v>
      </c>
      <c r="M261" s="46">
        <v>45504</v>
      </c>
      <c r="N261" s="51" t="s">
        <v>939</v>
      </c>
      <c r="O261" s="56" t="s">
        <v>45</v>
      </c>
      <c r="P261" s="40">
        <v>0.18120805369127516</v>
      </c>
    </row>
    <row r="262" spans="2:16" ht="15" x14ac:dyDescent="0.2">
      <c r="B262" s="45">
        <v>45351</v>
      </c>
      <c r="C262" s="34" t="s">
        <v>957</v>
      </c>
      <c r="D262" s="35" t="s">
        <v>1175</v>
      </c>
      <c r="E262" s="36" t="s">
        <v>34</v>
      </c>
      <c r="F262" s="47" t="s">
        <v>705</v>
      </c>
      <c r="G262" s="46">
        <v>45355</v>
      </c>
      <c r="H262" s="58">
        <v>26780000</v>
      </c>
      <c r="I262" s="26">
        <v>0</v>
      </c>
      <c r="J262" s="25"/>
      <c r="K262" s="48"/>
      <c r="L262" s="58">
        <f t="shared" si="6"/>
        <v>26780000</v>
      </c>
      <c r="M262" s="46">
        <v>45473</v>
      </c>
      <c r="N262" s="51" t="s">
        <v>1586</v>
      </c>
      <c r="O262" s="56" t="s">
        <v>45</v>
      </c>
      <c r="P262" s="40">
        <v>0.2288135593220339</v>
      </c>
    </row>
    <row r="263" spans="2:16" ht="15" x14ac:dyDescent="0.2">
      <c r="B263" s="45">
        <v>45351</v>
      </c>
      <c r="C263" s="34" t="s">
        <v>958</v>
      </c>
      <c r="D263" s="35" t="s">
        <v>1176</v>
      </c>
      <c r="E263" s="36" t="s">
        <v>34</v>
      </c>
      <c r="F263" s="47" t="s">
        <v>1391</v>
      </c>
      <c r="G263" s="46">
        <v>45352</v>
      </c>
      <c r="H263" s="58">
        <v>38500000</v>
      </c>
      <c r="I263" s="26">
        <v>0</v>
      </c>
      <c r="J263" s="25"/>
      <c r="K263" s="48"/>
      <c r="L263" s="58">
        <f t="shared" si="6"/>
        <v>38500000</v>
      </c>
      <c r="M263" s="46">
        <v>45504</v>
      </c>
      <c r="N263" s="51" t="s">
        <v>1587</v>
      </c>
      <c r="O263" s="56" t="s">
        <v>45</v>
      </c>
      <c r="P263" s="40">
        <v>0.19736842105263158</v>
      </c>
    </row>
    <row r="264" spans="2:16" ht="15" x14ac:dyDescent="0.2">
      <c r="B264" s="45">
        <v>45351</v>
      </c>
      <c r="C264" s="34" t="s">
        <v>959</v>
      </c>
      <c r="D264" s="35" t="s">
        <v>1177</v>
      </c>
      <c r="E264" s="36" t="s">
        <v>34</v>
      </c>
      <c r="F264" s="47" t="s">
        <v>1392</v>
      </c>
      <c r="G264" s="46">
        <v>45352</v>
      </c>
      <c r="H264" s="58">
        <v>36800000</v>
      </c>
      <c r="I264" s="26">
        <v>0</v>
      </c>
      <c r="J264" s="25"/>
      <c r="K264" s="48"/>
      <c r="L264" s="58">
        <f t="shared" si="6"/>
        <v>36800000</v>
      </c>
      <c r="M264" s="46">
        <v>45473</v>
      </c>
      <c r="N264" s="51" t="s">
        <v>1588</v>
      </c>
      <c r="O264" s="56" t="s">
        <v>45</v>
      </c>
      <c r="P264" s="40">
        <v>0.24793388429752067</v>
      </c>
    </row>
    <row r="265" spans="2:16" ht="15" x14ac:dyDescent="0.2">
      <c r="B265" s="45">
        <v>45351</v>
      </c>
      <c r="C265" s="34" t="s">
        <v>278</v>
      </c>
      <c r="D265" s="35" t="s">
        <v>511</v>
      </c>
      <c r="E265" s="36" t="s">
        <v>34</v>
      </c>
      <c r="F265" s="47" t="s">
        <v>706</v>
      </c>
      <c r="G265" s="46">
        <v>45352</v>
      </c>
      <c r="H265" s="58">
        <v>32000000</v>
      </c>
      <c r="I265" s="26">
        <v>0</v>
      </c>
      <c r="J265" s="25"/>
      <c r="K265" s="48"/>
      <c r="L265" s="58">
        <f t="shared" si="6"/>
        <v>32000000</v>
      </c>
      <c r="M265" s="46">
        <v>45473</v>
      </c>
      <c r="N265" s="51" t="s">
        <v>940</v>
      </c>
      <c r="O265" s="56" t="s">
        <v>45</v>
      </c>
      <c r="P265" s="40">
        <v>0.24793388429752067</v>
      </c>
    </row>
    <row r="266" spans="2:16" ht="15" x14ac:dyDescent="0.2">
      <c r="B266" s="45">
        <v>45352</v>
      </c>
      <c r="C266" s="34" t="s">
        <v>960</v>
      </c>
      <c r="D266" s="35" t="s">
        <v>1178</v>
      </c>
      <c r="E266" s="36" t="s">
        <v>34</v>
      </c>
      <c r="F266" s="47" t="s">
        <v>1393</v>
      </c>
      <c r="G266" s="46">
        <v>45355</v>
      </c>
      <c r="H266" s="58">
        <v>31217800</v>
      </c>
      <c r="I266" s="26">
        <v>0</v>
      </c>
      <c r="J266" s="25"/>
      <c r="K266" s="48"/>
      <c r="L266" s="58">
        <f t="shared" si="6"/>
        <v>31217800</v>
      </c>
      <c r="M266" s="46">
        <v>45504</v>
      </c>
      <c r="N266" s="51" t="s">
        <v>1589</v>
      </c>
      <c r="O266" s="56" t="s">
        <v>45</v>
      </c>
      <c r="P266" s="40">
        <v>0.18120805369127516</v>
      </c>
    </row>
    <row r="267" spans="2:16" ht="15" x14ac:dyDescent="0.2">
      <c r="B267" s="45">
        <v>45351</v>
      </c>
      <c r="C267" s="34" t="s">
        <v>961</v>
      </c>
      <c r="D267" s="35" t="s">
        <v>1179</v>
      </c>
      <c r="E267" s="36" t="s">
        <v>34</v>
      </c>
      <c r="F267" s="47" t="s">
        <v>705</v>
      </c>
      <c r="G267" s="46">
        <v>45355</v>
      </c>
      <c r="H267" s="58">
        <v>26780000</v>
      </c>
      <c r="I267" s="26">
        <v>0</v>
      </c>
      <c r="J267" s="25"/>
      <c r="K267" s="48"/>
      <c r="L267" s="58">
        <f t="shared" si="6"/>
        <v>26780000</v>
      </c>
      <c r="M267" s="46">
        <v>45473</v>
      </c>
      <c r="N267" s="51" t="s">
        <v>1590</v>
      </c>
      <c r="O267" s="56" t="s">
        <v>45</v>
      </c>
      <c r="P267" s="40">
        <v>0.2288135593220339</v>
      </c>
    </row>
    <row r="268" spans="2:16" ht="15" x14ac:dyDescent="0.2">
      <c r="B268" s="45">
        <v>45351</v>
      </c>
      <c r="C268" s="34" t="s">
        <v>962</v>
      </c>
      <c r="D268" s="35" t="s">
        <v>1180</v>
      </c>
      <c r="E268" s="36" t="s">
        <v>34</v>
      </c>
      <c r="F268" s="47" t="s">
        <v>1394</v>
      </c>
      <c r="G268" s="46">
        <v>45352</v>
      </c>
      <c r="H268" s="58">
        <v>26400000</v>
      </c>
      <c r="I268" s="26">
        <v>0</v>
      </c>
      <c r="J268" s="25"/>
      <c r="K268" s="48"/>
      <c r="L268" s="58">
        <f t="shared" si="6"/>
        <v>26400000</v>
      </c>
      <c r="M268" s="46">
        <v>45473</v>
      </c>
      <c r="N268" s="51" t="s">
        <v>1591</v>
      </c>
      <c r="O268" s="56" t="s">
        <v>45</v>
      </c>
      <c r="P268" s="40">
        <v>0.24793388429752067</v>
      </c>
    </row>
    <row r="269" spans="2:16" ht="15" x14ac:dyDescent="0.2">
      <c r="B269" s="45">
        <v>45351</v>
      </c>
      <c r="C269" s="34" t="s">
        <v>963</v>
      </c>
      <c r="D269" s="35" t="s">
        <v>1181</v>
      </c>
      <c r="E269" s="36" t="s">
        <v>34</v>
      </c>
      <c r="F269" s="47" t="s">
        <v>1395</v>
      </c>
      <c r="G269" s="46">
        <v>45355</v>
      </c>
      <c r="H269" s="58">
        <v>52840000</v>
      </c>
      <c r="I269" s="26">
        <v>0</v>
      </c>
      <c r="J269" s="25"/>
      <c r="K269" s="48"/>
      <c r="L269" s="58">
        <f t="shared" si="6"/>
        <v>52840000</v>
      </c>
      <c r="M269" s="46">
        <v>45473</v>
      </c>
      <c r="N269" s="51" t="s">
        <v>1592</v>
      </c>
      <c r="O269" s="56" t="s">
        <v>45</v>
      </c>
      <c r="P269" s="40">
        <v>0.2288135593220339</v>
      </c>
    </row>
    <row r="270" spans="2:16" ht="15" x14ac:dyDescent="0.2">
      <c r="B270" s="45">
        <v>45351</v>
      </c>
      <c r="C270" s="34" t="s">
        <v>964</v>
      </c>
      <c r="D270" s="35" t="s">
        <v>1182</v>
      </c>
      <c r="E270" s="36" t="s">
        <v>521</v>
      </c>
      <c r="F270" s="47" t="s">
        <v>1396</v>
      </c>
      <c r="G270" s="46">
        <v>45356</v>
      </c>
      <c r="H270" s="58">
        <v>18561935</v>
      </c>
      <c r="I270" s="26">
        <v>0</v>
      </c>
      <c r="J270" s="25"/>
      <c r="K270" s="48"/>
      <c r="L270" s="58">
        <f t="shared" ref="L270:L333" si="7">H270+J270-K270</f>
        <v>18561935</v>
      </c>
      <c r="M270" s="46">
        <v>45504</v>
      </c>
      <c r="N270" s="51" t="s">
        <v>1593</v>
      </c>
      <c r="O270" s="56" t="s">
        <v>45</v>
      </c>
      <c r="P270" s="40">
        <v>0.17567567567567569</v>
      </c>
    </row>
    <row r="271" spans="2:16" ht="15" x14ac:dyDescent="0.2">
      <c r="B271" s="45">
        <v>45352</v>
      </c>
      <c r="C271" s="34" t="s">
        <v>965</v>
      </c>
      <c r="D271" s="35" t="s">
        <v>1183</v>
      </c>
      <c r="E271" s="36" t="s">
        <v>34</v>
      </c>
      <c r="F271" s="47" t="s">
        <v>705</v>
      </c>
      <c r="G271" s="46">
        <v>45358</v>
      </c>
      <c r="H271" s="58">
        <v>26780000</v>
      </c>
      <c r="I271" s="26">
        <v>0</v>
      </c>
      <c r="J271" s="25"/>
      <c r="K271" s="48"/>
      <c r="L271" s="58">
        <f t="shared" si="7"/>
        <v>26780000</v>
      </c>
      <c r="M271" s="46">
        <v>45473</v>
      </c>
      <c r="N271" s="51" t="s">
        <v>1594</v>
      </c>
      <c r="O271" s="56" t="s">
        <v>45</v>
      </c>
      <c r="P271" s="40">
        <v>0.20869565217391303</v>
      </c>
    </row>
    <row r="272" spans="2:16" ht="15" x14ac:dyDescent="0.2">
      <c r="B272" s="45">
        <v>45352</v>
      </c>
      <c r="C272" s="34" t="s">
        <v>966</v>
      </c>
      <c r="D272" s="35" t="s">
        <v>1184</v>
      </c>
      <c r="E272" s="36" t="s">
        <v>34</v>
      </c>
      <c r="F272" s="47" t="s">
        <v>691</v>
      </c>
      <c r="G272" s="46">
        <v>45358</v>
      </c>
      <c r="H272" s="58">
        <v>31217800</v>
      </c>
      <c r="I272" s="26">
        <v>0</v>
      </c>
      <c r="J272" s="25"/>
      <c r="K272" s="48"/>
      <c r="L272" s="58">
        <f t="shared" si="7"/>
        <v>31217800</v>
      </c>
      <c r="M272" s="46">
        <v>45504</v>
      </c>
      <c r="N272" s="51" t="s">
        <v>1595</v>
      </c>
      <c r="O272" s="56" t="s">
        <v>45</v>
      </c>
      <c r="P272" s="40">
        <v>0.16438356164383561</v>
      </c>
    </row>
    <row r="273" spans="2:16" ht="15" x14ac:dyDescent="0.2">
      <c r="B273" s="45">
        <v>45352</v>
      </c>
      <c r="C273" s="34" t="s">
        <v>967</v>
      </c>
      <c r="D273" s="35" t="s">
        <v>1185</v>
      </c>
      <c r="E273" s="36" t="s">
        <v>34</v>
      </c>
      <c r="F273" s="47" t="s">
        <v>1397</v>
      </c>
      <c r="G273" s="46">
        <v>45356</v>
      </c>
      <c r="H273" s="58">
        <v>26780000</v>
      </c>
      <c r="I273" s="26">
        <v>0</v>
      </c>
      <c r="J273" s="25"/>
      <c r="K273" s="48"/>
      <c r="L273" s="58">
        <f t="shared" si="7"/>
        <v>26780000</v>
      </c>
      <c r="M273" s="46">
        <v>45473</v>
      </c>
      <c r="N273" s="51" t="s">
        <v>1596</v>
      </c>
      <c r="O273" s="56" t="s">
        <v>45</v>
      </c>
      <c r="P273" s="40">
        <v>0.22222222222222221</v>
      </c>
    </row>
    <row r="274" spans="2:16" x14ac:dyDescent="0.2">
      <c r="B274" s="45">
        <v>45363</v>
      </c>
      <c r="C274" s="34" t="s">
        <v>968</v>
      </c>
      <c r="D274" s="35" t="s">
        <v>1186</v>
      </c>
      <c r="E274" s="36" t="s">
        <v>34</v>
      </c>
      <c r="F274" s="47" t="s">
        <v>1398</v>
      </c>
      <c r="G274" s="46">
        <v>45365</v>
      </c>
      <c r="H274" s="58">
        <v>27419333</v>
      </c>
      <c r="I274" s="26">
        <v>0</v>
      </c>
      <c r="J274" s="25"/>
      <c r="K274" s="48"/>
      <c r="L274" s="58">
        <f t="shared" si="7"/>
        <v>27419333</v>
      </c>
      <c r="M274" s="46">
        <v>45473</v>
      </c>
      <c r="N274" s="49" t="s">
        <v>1597</v>
      </c>
      <c r="O274" s="56" t="s">
        <v>45</v>
      </c>
      <c r="P274" s="40">
        <v>0.15740740740740741</v>
      </c>
    </row>
    <row r="275" spans="2:16" ht="15" x14ac:dyDescent="0.2">
      <c r="B275" s="45">
        <v>45351</v>
      </c>
      <c r="C275" s="34" t="s">
        <v>969</v>
      </c>
      <c r="D275" s="35" t="s">
        <v>1187</v>
      </c>
      <c r="E275" s="36" t="s">
        <v>34</v>
      </c>
      <c r="F275" s="47" t="s">
        <v>1399</v>
      </c>
      <c r="G275" s="46">
        <v>45355</v>
      </c>
      <c r="H275" s="58">
        <v>29912000</v>
      </c>
      <c r="I275" s="26">
        <v>0</v>
      </c>
      <c r="J275" s="25"/>
      <c r="K275" s="48"/>
      <c r="L275" s="58">
        <f t="shared" si="7"/>
        <v>29912000</v>
      </c>
      <c r="M275" s="46">
        <v>45473</v>
      </c>
      <c r="N275" s="51" t="s">
        <v>1598</v>
      </c>
      <c r="O275" s="56" t="s">
        <v>45</v>
      </c>
      <c r="P275" s="40">
        <v>0.2288135593220339</v>
      </c>
    </row>
    <row r="276" spans="2:16" ht="15" x14ac:dyDescent="0.2">
      <c r="B276" s="45">
        <v>45352</v>
      </c>
      <c r="C276" s="34" t="s">
        <v>970</v>
      </c>
      <c r="D276" s="35" t="s">
        <v>1188</v>
      </c>
      <c r="E276" s="36" t="s">
        <v>34</v>
      </c>
      <c r="F276" s="47" t="s">
        <v>1400</v>
      </c>
      <c r="G276" s="46">
        <v>45355</v>
      </c>
      <c r="H276" s="58">
        <v>30800000</v>
      </c>
      <c r="I276" s="26">
        <v>0</v>
      </c>
      <c r="J276" s="25"/>
      <c r="K276" s="48"/>
      <c r="L276" s="58">
        <f t="shared" si="7"/>
        <v>30800000</v>
      </c>
      <c r="M276" s="46">
        <v>45473</v>
      </c>
      <c r="N276" s="51" t="s">
        <v>1599</v>
      </c>
      <c r="O276" s="56" t="s">
        <v>45</v>
      </c>
      <c r="P276" s="40">
        <v>0.2288135593220339</v>
      </c>
    </row>
    <row r="277" spans="2:16" x14ac:dyDescent="0.2">
      <c r="B277" s="45">
        <v>45363</v>
      </c>
      <c r="C277" s="34" t="s">
        <v>971</v>
      </c>
      <c r="D277" s="35" t="s">
        <v>1189</v>
      </c>
      <c r="E277" s="36" t="s">
        <v>34</v>
      </c>
      <c r="F277" s="47" t="s">
        <v>1401</v>
      </c>
      <c r="G277" s="46">
        <v>45364</v>
      </c>
      <c r="H277" s="58">
        <v>33000000</v>
      </c>
      <c r="I277" s="26">
        <v>0</v>
      </c>
      <c r="J277" s="25"/>
      <c r="K277" s="48"/>
      <c r="L277" s="58">
        <f t="shared" si="7"/>
        <v>33000000</v>
      </c>
      <c r="M277" s="46">
        <v>45473</v>
      </c>
      <c r="N277" s="49" t="s">
        <v>1600</v>
      </c>
      <c r="O277" s="56" t="s">
        <v>45</v>
      </c>
      <c r="P277" s="40">
        <v>0.16513761467889909</v>
      </c>
    </row>
    <row r="278" spans="2:16" ht="15" x14ac:dyDescent="0.2">
      <c r="B278" s="45">
        <v>45351</v>
      </c>
      <c r="C278" s="34" t="s">
        <v>972</v>
      </c>
      <c r="D278" s="35" t="s">
        <v>1190</v>
      </c>
      <c r="E278" s="36" t="s">
        <v>34</v>
      </c>
      <c r="F278" s="47" t="s">
        <v>1402</v>
      </c>
      <c r="G278" s="46">
        <v>45355</v>
      </c>
      <c r="H278" s="58">
        <v>24514000</v>
      </c>
      <c r="I278" s="26">
        <v>0</v>
      </c>
      <c r="J278" s="25"/>
      <c r="K278" s="48"/>
      <c r="L278" s="58">
        <f t="shared" si="7"/>
        <v>24514000</v>
      </c>
      <c r="M278" s="46">
        <v>45415</v>
      </c>
      <c r="N278" s="51" t="s">
        <v>1601</v>
      </c>
      <c r="O278" s="56" t="s">
        <v>45</v>
      </c>
      <c r="P278" s="40">
        <v>0.45</v>
      </c>
    </row>
    <row r="279" spans="2:16" ht="15" x14ac:dyDescent="0.2">
      <c r="B279" s="45">
        <v>45352</v>
      </c>
      <c r="C279" s="34" t="s">
        <v>973</v>
      </c>
      <c r="D279" s="35" t="s">
        <v>1191</v>
      </c>
      <c r="E279" s="36" t="s">
        <v>34</v>
      </c>
      <c r="F279" s="47" t="s">
        <v>1403</v>
      </c>
      <c r="G279" s="46">
        <v>45352</v>
      </c>
      <c r="H279" s="58">
        <v>52000000</v>
      </c>
      <c r="I279" s="26">
        <v>0</v>
      </c>
      <c r="J279" s="25"/>
      <c r="K279" s="48"/>
      <c r="L279" s="58">
        <f t="shared" si="7"/>
        <v>52000000</v>
      </c>
      <c r="M279" s="46">
        <v>45473</v>
      </c>
      <c r="N279" s="51" t="s">
        <v>1602</v>
      </c>
      <c r="O279" s="56" t="s">
        <v>45</v>
      </c>
      <c r="P279" s="40">
        <v>0.24793388429752067</v>
      </c>
    </row>
    <row r="280" spans="2:16" ht="15" x14ac:dyDescent="0.2">
      <c r="B280" s="45">
        <v>45352</v>
      </c>
      <c r="C280" s="34" t="s">
        <v>974</v>
      </c>
      <c r="D280" s="35" t="s">
        <v>1192</v>
      </c>
      <c r="E280" s="36" t="s">
        <v>34</v>
      </c>
      <c r="F280" s="47" t="s">
        <v>1404</v>
      </c>
      <c r="G280" s="46">
        <v>45356</v>
      </c>
      <c r="H280" s="58">
        <v>32000000</v>
      </c>
      <c r="I280" s="26">
        <v>0</v>
      </c>
      <c r="J280" s="25"/>
      <c r="K280" s="48"/>
      <c r="L280" s="58">
        <f t="shared" si="7"/>
        <v>32000000</v>
      </c>
      <c r="M280" s="46">
        <v>45473</v>
      </c>
      <c r="N280" s="51" t="s">
        <v>1603</v>
      </c>
      <c r="O280" s="56" t="s">
        <v>45</v>
      </c>
      <c r="P280" s="40">
        <v>0.22222222222222221</v>
      </c>
    </row>
    <row r="281" spans="2:16" x14ac:dyDescent="0.2">
      <c r="B281" s="45">
        <v>45355</v>
      </c>
      <c r="C281" s="34" t="s">
        <v>975</v>
      </c>
      <c r="D281" s="35" t="s">
        <v>1193</v>
      </c>
      <c r="E281" s="36" t="s">
        <v>34</v>
      </c>
      <c r="F281" s="47" t="s">
        <v>1405</v>
      </c>
      <c r="G281" s="46">
        <v>45358</v>
      </c>
      <c r="H281" s="58">
        <v>32548000</v>
      </c>
      <c r="I281" s="26">
        <v>0</v>
      </c>
      <c r="J281" s="25"/>
      <c r="K281" s="48"/>
      <c r="L281" s="58">
        <f t="shared" si="7"/>
        <v>32548000</v>
      </c>
      <c r="M281" s="46">
        <v>45473</v>
      </c>
      <c r="N281" s="49" t="s">
        <v>1604</v>
      </c>
      <c r="O281" s="56" t="s">
        <v>45</v>
      </c>
      <c r="P281" s="40">
        <v>0.20869565217391303</v>
      </c>
    </row>
    <row r="282" spans="2:16" x14ac:dyDescent="0.2">
      <c r="B282" s="45">
        <v>45350</v>
      </c>
      <c r="C282" s="34" t="s">
        <v>279</v>
      </c>
      <c r="D282" s="35" t="s">
        <v>512</v>
      </c>
      <c r="E282" s="36" t="s">
        <v>707</v>
      </c>
      <c r="F282" s="47" t="s">
        <v>708</v>
      </c>
      <c r="G282" s="46">
        <v>45358</v>
      </c>
      <c r="H282" s="58">
        <v>707933106</v>
      </c>
      <c r="I282" s="26">
        <v>0</v>
      </c>
      <c r="J282" s="25"/>
      <c r="K282" s="48"/>
      <c r="L282" s="58">
        <f t="shared" si="7"/>
        <v>707933106</v>
      </c>
      <c r="M282" s="46">
        <v>45694</v>
      </c>
      <c r="N282" s="49" t="s">
        <v>941</v>
      </c>
      <c r="O282" s="56" t="s">
        <v>45</v>
      </c>
      <c r="P282" s="40">
        <v>7.1428571428571425E-2</v>
      </c>
    </row>
    <row r="283" spans="2:16" x14ac:dyDescent="0.2">
      <c r="B283" s="45">
        <v>45350</v>
      </c>
      <c r="C283" s="34" t="s">
        <v>280</v>
      </c>
      <c r="D283" s="35" t="s">
        <v>513</v>
      </c>
      <c r="E283" s="36" t="s">
        <v>707</v>
      </c>
      <c r="F283" s="47" t="s">
        <v>709</v>
      </c>
      <c r="G283" s="46">
        <v>45358</v>
      </c>
      <c r="H283" s="58">
        <v>60978464</v>
      </c>
      <c r="I283" s="26">
        <v>0</v>
      </c>
      <c r="J283" s="25"/>
      <c r="K283" s="48"/>
      <c r="L283" s="58">
        <f t="shared" si="7"/>
        <v>60978464</v>
      </c>
      <c r="M283" s="46">
        <v>45541</v>
      </c>
      <c r="N283" s="49" t="s">
        <v>942</v>
      </c>
      <c r="O283" s="56" t="s">
        <v>943</v>
      </c>
      <c r="P283" s="40">
        <v>0.13114754098360656</v>
      </c>
    </row>
    <row r="284" spans="2:16" x14ac:dyDescent="0.2">
      <c r="B284" s="45">
        <v>45350</v>
      </c>
      <c r="C284" s="34" t="s">
        <v>280</v>
      </c>
      <c r="D284" s="35" t="s">
        <v>513</v>
      </c>
      <c r="E284" s="36" t="s">
        <v>707</v>
      </c>
      <c r="F284" s="47" t="s">
        <v>709</v>
      </c>
      <c r="G284" s="46">
        <v>45358</v>
      </c>
      <c r="H284" s="58">
        <v>303570071</v>
      </c>
      <c r="I284" s="26">
        <v>0</v>
      </c>
      <c r="J284" s="25"/>
      <c r="K284" s="48"/>
      <c r="L284" s="58">
        <f t="shared" si="7"/>
        <v>303570071</v>
      </c>
      <c r="M284" s="46">
        <v>45541</v>
      </c>
      <c r="N284" s="49" t="s">
        <v>942</v>
      </c>
      <c r="O284" s="56" t="s">
        <v>943</v>
      </c>
      <c r="P284" s="40">
        <v>0.13114754098360656</v>
      </c>
    </row>
    <row r="285" spans="2:16" x14ac:dyDescent="0.2">
      <c r="B285" s="45">
        <v>45352</v>
      </c>
      <c r="C285" s="34" t="s">
        <v>976</v>
      </c>
      <c r="D285" s="35" t="s">
        <v>1194</v>
      </c>
      <c r="E285" s="36" t="s">
        <v>34</v>
      </c>
      <c r="F285" s="47" t="s">
        <v>1406</v>
      </c>
      <c r="G285" s="46">
        <v>45357</v>
      </c>
      <c r="H285" s="58">
        <v>39600000</v>
      </c>
      <c r="I285" s="26">
        <v>0</v>
      </c>
      <c r="J285" s="25"/>
      <c r="K285" s="48"/>
      <c r="L285" s="58">
        <f t="shared" si="7"/>
        <v>39600000</v>
      </c>
      <c r="M285" s="46">
        <v>45473</v>
      </c>
      <c r="N285" s="49" t="s">
        <v>1605</v>
      </c>
      <c r="O285" s="56" t="s">
        <v>45</v>
      </c>
      <c r="P285" s="40">
        <v>0.21551724137931033</v>
      </c>
    </row>
    <row r="286" spans="2:16" x14ac:dyDescent="0.2">
      <c r="B286" s="45">
        <v>45355</v>
      </c>
      <c r="C286" s="34" t="s">
        <v>977</v>
      </c>
      <c r="D286" s="35" t="s">
        <v>1195</v>
      </c>
      <c r="E286" s="36" t="s">
        <v>34</v>
      </c>
      <c r="F286" s="47" t="s">
        <v>1407</v>
      </c>
      <c r="G286" s="46">
        <v>45357</v>
      </c>
      <c r="H286" s="58">
        <v>52840000</v>
      </c>
      <c r="I286" s="26">
        <v>0</v>
      </c>
      <c r="J286" s="25"/>
      <c r="K286" s="48"/>
      <c r="L286" s="58">
        <f t="shared" si="7"/>
        <v>52840000</v>
      </c>
      <c r="M286" s="46">
        <v>45473</v>
      </c>
      <c r="N286" s="60" t="s">
        <v>1606</v>
      </c>
      <c r="O286" s="56" t="s">
        <v>45</v>
      </c>
      <c r="P286" s="40">
        <v>0.21551724137931033</v>
      </c>
    </row>
    <row r="287" spans="2:16" x14ac:dyDescent="0.2">
      <c r="B287" s="45">
        <v>45352</v>
      </c>
      <c r="C287" s="34" t="s">
        <v>978</v>
      </c>
      <c r="D287" s="35" t="s">
        <v>1196</v>
      </c>
      <c r="E287" s="36" t="s">
        <v>521</v>
      </c>
      <c r="F287" s="47" t="s">
        <v>1408</v>
      </c>
      <c r="G287" s="46">
        <v>45355</v>
      </c>
      <c r="H287" s="58">
        <v>16000000</v>
      </c>
      <c r="I287" s="26">
        <v>0</v>
      </c>
      <c r="J287" s="25"/>
      <c r="K287" s="48"/>
      <c r="L287" s="58">
        <f t="shared" si="7"/>
        <v>16000000</v>
      </c>
      <c r="M287" s="46">
        <v>45473</v>
      </c>
      <c r="N287" s="52" t="s">
        <v>1607</v>
      </c>
      <c r="O287" s="56" t="s">
        <v>45</v>
      </c>
      <c r="P287" s="40">
        <v>0.2288135593220339</v>
      </c>
    </row>
    <row r="288" spans="2:16" x14ac:dyDescent="0.2">
      <c r="B288" s="45">
        <v>45352</v>
      </c>
      <c r="C288" s="34" t="s">
        <v>979</v>
      </c>
      <c r="D288" s="35" t="s">
        <v>1197</v>
      </c>
      <c r="E288" s="36" t="s">
        <v>34</v>
      </c>
      <c r="F288" s="47" t="s">
        <v>1409</v>
      </c>
      <c r="G288" s="46">
        <v>45355</v>
      </c>
      <c r="H288" s="58">
        <v>40000000</v>
      </c>
      <c r="I288" s="26">
        <v>0</v>
      </c>
      <c r="J288" s="25"/>
      <c r="K288" s="48"/>
      <c r="L288" s="58">
        <f t="shared" si="7"/>
        <v>40000000</v>
      </c>
      <c r="M288" s="46">
        <v>45473</v>
      </c>
      <c r="N288" s="52" t="s">
        <v>1608</v>
      </c>
      <c r="O288" s="56" t="s">
        <v>45</v>
      </c>
      <c r="P288" s="40">
        <v>0.2288135593220339</v>
      </c>
    </row>
    <row r="289" spans="2:16" x14ac:dyDescent="0.2">
      <c r="B289" s="45">
        <v>45355</v>
      </c>
      <c r="C289" s="34" t="s">
        <v>980</v>
      </c>
      <c r="D289" s="35" t="s">
        <v>1198</v>
      </c>
      <c r="E289" s="36" t="s">
        <v>34</v>
      </c>
      <c r="F289" s="47" t="s">
        <v>1410</v>
      </c>
      <c r="G289" s="46">
        <v>45356</v>
      </c>
      <c r="H289" s="58">
        <v>30041667</v>
      </c>
      <c r="I289" s="26">
        <v>0</v>
      </c>
      <c r="J289" s="25"/>
      <c r="K289" s="48"/>
      <c r="L289" s="58">
        <f t="shared" si="7"/>
        <v>30041667</v>
      </c>
      <c r="M289" s="46">
        <v>45482</v>
      </c>
      <c r="N289" s="60" t="s">
        <v>1609</v>
      </c>
      <c r="O289" s="56" t="s">
        <v>45</v>
      </c>
      <c r="P289" s="40">
        <v>0.20634920634920634</v>
      </c>
    </row>
    <row r="290" spans="2:16" x14ac:dyDescent="0.2">
      <c r="B290" s="45">
        <v>45355</v>
      </c>
      <c r="C290" s="34" t="s">
        <v>981</v>
      </c>
      <c r="D290" s="35" t="s">
        <v>1199</v>
      </c>
      <c r="E290" s="36" t="s">
        <v>34</v>
      </c>
      <c r="F290" s="47" t="s">
        <v>1411</v>
      </c>
      <c r="G290" s="46">
        <v>45371</v>
      </c>
      <c r="H290" s="58">
        <v>42000000</v>
      </c>
      <c r="I290" s="26">
        <v>0</v>
      </c>
      <c r="J290" s="25"/>
      <c r="K290" s="48"/>
      <c r="L290" s="58">
        <f t="shared" si="7"/>
        <v>42000000</v>
      </c>
      <c r="M290" s="46">
        <v>45473</v>
      </c>
      <c r="N290" s="60" t="s">
        <v>1610</v>
      </c>
      <c r="O290" s="56" t="s">
        <v>45</v>
      </c>
      <c r="P290" s="40">
        <v>0.10784313725490197</v>
      </c>
    </row>
    <row r="291" spans="2:16" x14ac:dyDescent="0.2">
      <c r="B291" s="45">
        <v>45355</v>
      </c>
      <c r="C291" s="34" t="s">
        <v>982</v>
      </c>
      <c r="D291" s="35" t="s">
        <v>1200</v>
      </c>
      <c r="E291" s="36" t="s">
        <v>34</v>
      </c>
      <c r="F291" s="47" t="s">
        <v>1412</v>
      </c>
      <c r="G291" s="46">
        <v>45358</v>
      </c>
      <c r="H291" s="58">
        <v>30800000</v>
      </c>
      <c r="I291" s="26">
        <v>0</v>
      </c>
      <c r="J291" s="25"/>
      <c r="K291" s="48"/>
      <c r="L291" s="58">
        <f t="shared" si="7"/>
        <v>30800000</v>
      </c>
      <c r="M291" s="46">
        <v>45473</v>
      </c>
      <c r="N291" s="60" t="s">
        <v>1611</v>
      </c>
      <c r="O291" s="56" t="s">
        <v>45</v>
      </c>
      <c r="P291" s="40">
        <v>0.20869565217391303</v>
      </c>
    </row>
    <row r="292" spans="2:16" x14ac:dyDescent="0.2">
      <c r="B292" s="45">
        <v>45352</v>
      </c>
      <c r="C292" s="34" t="s">
        <v>983</v>
      </c>
      <c r="D292" s="35" t="s">
        <v>1201</v>
      </c>
      <c r="E292" s="36" t="s">
        <v>34</v>
      </c>
      <c r="F292" s="47" t="s">
        <v>1413</v>
      </c>
      <c r="G292" s="46">
        <v>45355</v>
      </c>
      <c r="H292" s="58">
        <v>23200000</v>
      </c>
      <c r="I292" s="26">
        <v>0</v>
      </c>
      <c r="J292" s="25"/>
      <c r="K292" s="48"/>
      <c r="L292" s="58">
        <f t="shared" si="7"/>
        <v>23200000</v>
      </c>
      <c r="M292" s="46">
        <v>45473</v>
      </c>
      <c r="N292" s="52" t="s">
        <v>1612</v>
      </c>
      <c r="O292" s="56" t="s">
        <v>45</v>
      </c>
      <c r="P292" s="40">
        <v>0.2288135593220339</v>
      </c>
    </row>
    <row r="293" spans="2:16" x14ac:dyDescent="0.2">
      <c r="B293" s="45">
        <v>45356</v>
      </c>
      <c r="C293" s="34" t="s">
        <v>984</v>
      </c>
      <c r="D293" s="35" t="s">
        <v>1202</v>
      </c>
      <c r="E293" s="36" t="s">
        <v>34</v>
      </c>
      <c r="F293" s="47" t="s">
        <v>1414</v>
      </c>
      <c r="G293" s="46">
        <v>45357</v>
      </c>
      <c r="H293" s="58">
        <v>32548000</v>
      </c>
      <c r="I293" s="26">
        <v>0</v>
      </c>
      <c r="J293" s="25"/>
      <c r="K293" s="48"/>
      <c r="L293" s="58">
        <f t="shared" si="7"/>
        <v>32548000</v>
      </c>
      <c r="M293" s="46">
        <v>45473</v>
      </c>
      <c r="N293" s="52" t="s">
        <v>1613</v>
      </c>
      <c r="O293" s="56" t="s">
        <v>45</v>
      </c>
      <c r="P293" s="40">
        <v>0.21551724137931033</v>
      </c>
    </row>
    <row r="294" spans="2:16" x14ac:dyDescent="0.2">
      <c r="B294" s="45">
        <v>45355</v>
      </c>
      <c r="C294" s="34" t="s">
        <v>985</v>
      </c>
      <c r="D294" s="35" t="s">
        <v>1203</v>
      </c>
      <c r="E294" s="36" t="s">
        <v>34</v>
      </c>
      <c r="F294" s="47" t="s">
        <v>1415</v>
      </c>
      <c r="G294" s="46">
        <v>45357</v>
      </c>
      <c r="H294" s="58">
        <v>32548000</v>
      </c>
      <c r="I294" s="26">
        <v>0</v>
      </c>
      <c r="J294" s="25"/>
      <c r="K294" s="48"/>
      <c r="L294" s="58">
        <f t="shared" si="7"/>
        <v>32548000</v>
      </c>
      <c r="M294" s="46">
        <v>45473</v>
      </c>
      <c r="N294" s="52" t="s">
        <v>1614</v>
      </c>
      <c r="O294" s="56" t="s">
        <v>45</v>
      </c>
      <c r="P294" s="40">
        <v>0.21551724137931033</v>
      </c>
    </row>
    <row r="295" spans="2:16" x14ac:dyDescent="0.2">
      <c r="B295" s="45">
        <v>45365</v>
      </c>
      <c r="C295" s="34" t="s">
        <v>986</v>
      </c>
      <c r="D295" s="35" t="s">
        <v>1204</v>
      </c>
      <c r="E295" s="36" t="s">
        <v>34</v>
      </c>
      <c r="F295" s="47" t="s">
        <v>1416</v>
      </c>
      <c r="G295" s="46">
        <v>45366</v>
      </c>
      <c r="H295" s="58">
        <v>36000000</v>
      </c>
      <c r="I295" s="26">
        <v>0</v>
      </c>
      <c r="J295" s="25"/>
      <c r="K295" s="48"/>
      <c r="L295" s="58">
        <f t="shared" si="7"/>
        <v>36000000</v>
      </c>
      <c r="M295" s="46">
        <v>45473</v>
      </c>
      <c r="N295" s="52" t="s">
        <v>1615</v>
      </c>
      <c r="O295" s="56" t="s">
        <v>45</v>
      </c>
      <c r="P295" s="40">
        <v>0.14953271028037382</v>
      </c>
    </row>
    <row r="296" spans="2:16" x14ac:dyDescent="0.2">
      <c r="B296" s="45">
        <v>45363</v>
      </c>
      <c r="C296" s="34" t="s">
        <v>987</v>
      </c>
      <c r="D296" s="35" t="s">
        <v>1205</v>
      </c>
      <c r="E296" s="36" t="s">
        <v>34</v>
      </c>
      <c r="F296" s="47" t="s">
        <v>1417</v>
      </c>
      <c r="G296" s="46">
        <v>45364</v>
      </c>
      <c r="H296" s="58">
        <v>48436667</v>
      </c>
      <c r="I296" s="26">
        <v>0</v>
      </c>
      <c r="J296" s="25"/>
      <c r="K296" s="48"/>
      <c r="L296" s="58">
        <f t="shared" si="7"/>
        <v>48436667</v>
      </c>
      <c r="M296" s="46">
        <v>45473</v>
      </c>
      <c r="N296" s="52" t="s">
        <v>1616</v>
      </c>
      <c r="O296" s="56" t="s">
        <v>45</v>
      </c>
      <c r="P296" s="40">
        <v>0.16513761467889909</v>
      </c>
    </row>
    <row r="297" spans="2:16" x14ac:dyDescent="0.2">
      <c r="B297" s="45">
        <v>45355</v>
      </c>
      <c r="C297" s="34" t="s">
        <v>988</v>
      </c>
      <c r="D297" s="35" t="s">
        <v>1206</v>
      </c>
      <c r="E297" s="36" t="s">
        <v>34</v>
      </c>
      <c r="F297" s="47" t="s">
        <v>519</v>
      </c>
      <c r="G297" s="46">
        <v>45357</v>
      </c>
      <c r="H297" s="58">
        <v>28806667</v>
      </c>
      <c r="I297" s="26">
        <v>0</v>
      </c>
      <c r="J297" s="25"/>
      <c r="K297" s="48"/>
      <c r="L297" s="58">
        <f t="shared" si="7"/>
        <v>28806667</v>
      </c>
      <c r="M297" s="46">
        <v>45473</v>
      </c>
      <c r="N297" s="52" t="s">
        <v>1617</v>
      </c>
      <c r="O297" s="56" t="s">
        <v>45</v>
      </c>
      <c r="P297" s="40">
        <v>0.21551724137931033</v>
      </c>
    </row>
    <row r="298" spans="2:16" x14ac:dyDescent="0.2">
      <c r="B298" s="45">
        <v>45356</v>
      </c>
      <c r="C298" s="34" t="s">
        <v>989</v>
      </c>
      <c r="D298" s="35" t="s">
        <v>1207</v>
      </c>
      <c r="E298" s="36" t="s">
        <v>34</v>
      </c>
      <c r="F298" s="47" t="s">
        <v>705</v>
      </c>
      <c r="G298" s="46">
        <v>45359</v>
      </c>
      <c r="H298" s="58">
        <v>26780000</v>
      </c>
      <c r="I298" s="26">
        <v>0</v>
      </c>
      <c r="J298" s="25"/>
      <c r="K298" s="48"/>
      <c r="L298" s="58">
        <f t="shared" si="7"/>
        <v>26780000</v>
      </c>
      <c r="M298" s="46">
        <v>45473</v>
      </c>
      <c r="N298" s="52" t="s">
        <v>1618</v>
      </c>
      <c r="O298" s="56" t="s">
        <v>45</v>
      </c>
      <c r="P298" s="40">
        <v>0.20175438596491227</v>
      </c>
    </row>
    <row r="299" spans="2:16" x14ac:dyDescent="0.2">
      <c r="B299" s="45">
        <v>45356</v>
      </c>
      <c r="C299" s="34" t="s">
        <v>990</v>
      </c>
      <c r="D299" s="35" t="s">
        <v>1208</v>
      </c>
      <c r="E299" s="36" t="s">
        <v>34</v>
      </c>
      <c r="F299" s="47" t="s">
        <v>1418</v>
      </c>
      <c r="G299" s="46">
        <v>45358</v>
      </c>
      <c r="H299" s="58">
        <v>30000000</v>
      </c>
      <c r="I299" s="26">
        <v>0</v>
      </c>
      <c r="J299" s="25"/>
      <c r="K299" s="48"/>
      <c r="L299" s="58">
        <f t="shared" si="7"/>
        <v>30000000</v>
      </c>
      <c r="M299" s="46">
        <v>45473</v>
      </c>
      <c r="N299" s="52" t="s">
        <v>1619</v>
      </c>
      <c r="O299" s="56" t="s">
        <v>45</v>
      </c>
      <c r="P299" s="40">
        <v>0.20869565217391303</v>
      </c>
    </row>
    <row r="300" spans="2:16" x14ac:dyDescent="0.2">
      <c r="B300" s="45">
        <v>45355</v>
      </c>
      <c r="C300" s="34" t="s">
        <v>991</v>
      </c>
      <c r="D300" s="35" t="s">
        <v>1209</v>
      </c>
      <c r="E300" s="36" t="s">
        <v>34</v>
      </c>
      <c r="F300" s="47" t="s">
        <v>1419</v>
      </c>
      <c r="G300" s="46">
        <v>45356</v>
      </c>
      <c r="H300" s="58">
        <v>36800000</v>
      </c>
      <c r="I300" s="26">
        <v>0</v>
      </c>
      <c r="J300" s="25"/>
      <c r="K300" s="48"/>
      <c r="L300" s="58">
        <f t="shared" si="7"/>
        <v>36800000</v>
      </c>
      <c r="M300" s="46">
        <v>45473</v>
      </c>
      <c r="N300" s="52" t="s">
        <v>1620</v>
      </c>
      <c r="O300" s="56" t="s">
        <v>45</v>
      </c>
      <c r="P300" s="40">
        <v>0.22222222222222221</v>
      </c>
    </row>
    <row r="301" spans="2:16" x14ac:dyDescent="0.2">
      <c r="B301" s="45">
        <v>45355</v>
      </c>
      <c r="C301" s="34" t="s">
        <v>992</v>
      </c>
      <c r="D301" s="35" t="s">
        <v>1210</v>
      </c>
      <c r="E301" s="36" t="s">
        <v>34</v>
      </c>
      <c r="F301" s="47" t="s">
        <v>1420</v>
      </c>
      <c r="G301" s="46">
        <v>45356</v>
      </c>
      <c r="H301" s="58">
        <v>35020000</v>
      </c>
      <c r="I301" s="26">
        <v>0</v>
      </c>
      <c r="J301" s="25"/>
      <c r="K301" s="48"/>
      <c r="L301" s="58">
        <f t="shared" si="7"/>
        <v>35020000</v>
      </c>
      <c r="M301" s="46">
        <v>45473</v>
      </c>
      <c r="N301" s="52" t="s">
        <v>1621</v>
      </c>
      <c r="O301" s="56" t="s">
        <v>45</v>
      </c>
      <c r="P301" s="40">
        <v>0.22222222222222221</v>
      </c>
    </row>
    <row r="302" spans="2:16" x14ac:dyDescent="0.2">
      <c r="B302" s="45">
        <v>45355</v>
      </c>
      <c r="C302" s="34" t="s">
        <v>993</v>
      </c>
      <c r="D302" s="35" t="s">
        <v>1211</v>
      </c>
      <c r="E302" s="36" t="s">
        <v>521</v>
      </c>
      <c r="F302" s="47" t="s">
        <v>1421</v>
      </c>
      <c r="G302" s="46">
        <v>45358</v>
      </c>
      <c r="H302" s="58">
        <v>14800000</v>
      </c>
      <c r="I302" s="26">
        <v>0</v>
      </c>
      <c r="J302" s="25"/>
      <c r="K302" s="48"/>
      <c r="L302" s="58">
        <f t="shared" si="7"/>
        <v>14800000</v>
      </c>
      <c r="M302" s="46">
        <v>45473</v>
      </c>
      <c r="N302" s="52" t="s">
        <v>1622</v>
      </c>
      <c r="O302" s="56" t="s">
        <v>45</v>
      </c>
      <c r="P302" s="40">
        <v>0.20869565217391303</v>
      </c>
    </row>
    <row r="303" spans="2:16" x14ac:dyDescent="0.2">
      <c r="B303" s="45">
        <v>45356</v>
      </c>
      <c r="C303" s="34" t="s">
        <v>994</v>
      </c>
      <c r="D303" s="35" t="s">
        <v>1212</v>
      </c>
      <c r="E303" s="36" t="s">
        <v>34</v>
      </c>
      <c r="F303" s="47" t="s">
        <v>1422</v>
      </c>
      <c r="G303" s="46">
        <v>45357</v>
      </c>
      <c r="H303" s="58">
        <v>24102000</v>
      </c>
      <c r="I303" s="26">
        <v>0</v>
      </c>
      <c r="J303" s="25"/>
      <c r="K303" s="48"/>
      <c r="L303" s="58">
        <f t="shared" si="7"/>
        <v>24102000</v>
      </c>
      <c r="M303" s="46">
        <v>45473</v>
      </c>
      <c r="N303" s="63" t="s">
        <v>1623</v>
      </c>
      <c r="O303" s="56" t="s">
        <v>45</v>
      </c>
      <c r="P303" s="40">
        <v>0.21551724137931033</v>
      </c>
    </row>
    <row r="304" spans="2:16" x14ac:dyDescent="0.2">
      <c r="B304" s="45">
        <v>45357</v>
      </c>
      <c r="C304" s="34" t="s">
        <v>995</v>
      </c>
      <c r="D304" s="35" t="s">
        <v>1213</v>
      </c>
      <c r="E304" s="36" t="s">
        <v>34</v>
      </c>
      <c r="F304" s="47" t="s">
        <v>1423</v>
      </c>
      <c r="G304" s="46">
        <v>45362</v>
      </c>
      <c r="H304" s="58">
        <v>37348868</v>
      </c>
      <c r="I304" s="26">
        <v>0</v>
      </c>
      <c r="J304" s="25"/>
      <c r="K304" s="48"/>
      <c r="L304" s="58">
        <f t="shared" si="7"/>
        <v>37348868</v>
      </c>
      <c r="M304" s="46">
        <v>45473</v>
      </c>
      <c r="N304" s="60" t="s">
        <v>1624</v>
      </c>
      <c r="O304" s="56" t="s">
        <v>45</v>
      </c>
      <c r="P304" s="40">
        <v>0.18018018018018017</v>
      </c>
    </row>
    <row r="305" spans="2:16" x14ac:dyDescent="0.2">
      <c r="B305" s="45">
        <v>45357</v>
      </c>
      <c r="C305" s="34" t="s">
        <v>996</v>
      </c>
      <c r="D305" s="35" t="s">
        <v>1214</v>
      </c>
      <c r="E305" s="36" t="s">
        <v>34</v>
      </c>
      <c r="F305" s="47" t="s">
        <v>1424</v>
      </c>
      <c r="G305" s="46">
        <v>45362</v>
      </c>
      <c r="H305" s="58">
        <v>37348868</v>
      </c>
      <c r="I305" s="26">
        <v>0</v>
      </c>
      <c r="J305" s="25"/>
      <c r="K305" s="48"/>
      <c r="L305" s="58">
        <f t="shared" si="7"/>
        <v>37348868</v>
      </c>
      <c r="M305" s="46">
        <v>45473</v>
      </c>
      <c r="N305" s="60" t="s">
        <v>1625</v>
      </c>
      <c r="O305" s="56" t="s">
        <v>45</v>
      </c>
      <c r="P305" s="40">
        <v>0.18018018018018017</v>
      </c>
    </row>
    <row r="306" spans="2:16" x14ac:dyDescent="0.2">
      <c r="B306" s="45">
        <v>45357</v>
      </c>
      <c r="C306" s="34" t="s">
        <v>997</v>
      </c>
      <c r="D306" s="35" t="s">
        <v>1215</v>
      </c>
      <c r="E306" s="36" t="s">
        <v>34</v>
      </c>
      <c r="F306" s="47" t="s">
        <v>1425</v>
      </c>
      <c r="G306" s="46">
        <v>45359</v>
      </c>
      <c r="H306" s="58">
        <v>36800000</v>
      </c>
      <c r="I306" s="26">
        <v>0</v>
      </c>
      <c r="J306" s="25"/>
      <c r="K306" s="48"/>
      <c r="L306" s="58">
        <f t="shared" si="7"/>
        <v>36800000</v>
      </c>
      <c r="M306" s="46">
        <v>45473</v>
      </c>
      <c r="N306" s="60" t="s">
        <v>1626</v>
      </c>
      <c r="O306" s="56" t="s">
        <v>45</v>
      </c>
      <c r="P306" s="40">
        <v>0.20175438596491227</v>
      </c>
    </row>
    <row r="307" spans="2:16" x14ac:dyDescent="0.2">
      <c r="B307" s="45">
        <v>45358</v>
      </c>
      <c r="C307" s="34" t="s">
        <v>998</v>
      </c>
      <c r="D307" s="35" t="s">
        <v>1216</v>
      </c>
      <c r="E307" s="36" t="s">
        <v>34</v>
      </c>
      <c r="F307" s="47" t="s">
        <v>1426</v>
      </c>
      <c r="G307" s="46">
        <v>45358</v>
      </c>
      <c r="H307" s="58">
        <v>27398000</v>
      </c>
      <c r="I307" s="26">
        <v>0</v>
      </c>
      <c r="J307" s="25"/>
      <c r="K307" s="48"/>
      <c r="L307" s="58">
        <f t="shared" si="7"/>
        <v>27398000</v>
      </c>
      <c r="M307" s="46">
        <v>45473</v>
      </c>
      <c r="N307" s="52" t="s">
        <v>1627</v>
      </c>
      <c r="O307" s="56" t="s">
        <v>45</v>
      </c>
      <c r="P307" s="40">
        <v>0.20869565217391303</v>
      </c>
    </row>
    <row r="308" spans="2:16" x14ac:dyDescent="0.2">
      <c r="B308" s="45">
        <v>45356</v>
      </c>
      <c r="C308" s="34" t="s">
        <v>999</v>
      </c>
      <c r="D308" s="35" t="s">
        <v>1217</v>
      </c>
      <c r="E308" s="36" t="s">
        <v>34</v>
      </c>
      <c r="F308" s="47" t="s">
        <v>1427</v>
      </c>
      <c r="G308" s="46">
        <v>45357</v>
      </c>
      <c r="H308" s="58">
        <v>33150000</v>
      </c>
      <c r="I308" s="26">
        <v>0</v>
      </c>
      <c r="J308" s="25"/>
      <c r="K308" s="48"/>
      <c r="L308" s="58">
        <f t="shared" si="7"/>
        <v>33150000</v>
      </c>
      <c r="M308" s="46">
        <v>45473</v>
      </c>
      <c r="N308" s="52" t="s">
        <v>1628</v>
      </c>
      <c r="O308" s="56" t="s">
        <v>45</v>
      </c>
      <c r="P308" s="40">
        <v>0.21551724137931033</v>
      </c>
    </row>
    <row r="309" spans="2:16" x14ac:dyDescent="0.2">
      <c r="B309" s="45">
        <v>45357</v>
      </c>
      <c r="C309" s="34" t="s">
        <v>1000</v>
      </c>
      <c r="D309" s="35" t="s">
        <v>1218</v>
      </c>
      <c r="E309" s="36" t="s">
        <v>521</v>
      </c>
      <c r="F309" s="47" t="s">
        <v>1396</v>
      </c>
      <c r="G309" s="46">
        <v>45363</v>
      </c>
      <c r="H309" s="58">
        <v>12200000</v>
      </c>
      <c r="I309" s="26">
        <v>0</v>
      </c>
      <c r="J309" s="25"/>
      <c r="K309" s="48"/>
      <c r="L309" s="58">
        <f t="shared" si="7"/>
        <v>12200000</v>
      </c>
      <c r="M309" s="46">
        <v>45473</v>
      </c>
      <c r="N309" s="60" t="s">
        <v>1629</v>
      </c>
      <c r="O309" s="56" t="s">
        <v>45</v>
      </c>
      <c r="P309" s="40">
        <v>0.17272727272727273</v>
      </c>
    </row>
    <row r="310" spans="2:16" x14ac:dyDescent="0.2">
      <c r="B310" s="45">
        <v>45357</v>
      </c>
      <c r="C310" s="34" t="s">
        <v>1001</v>
      </c>
      <c r="D310" s="35" t="s">
        <v>1219</v>
      </c>
      <c r="E310" s="36" t="s">
        <v>521</v>
      </c>
      <c r="F310" s="47" t="s">
        <v>1428</v>
      </c>
      <c r="G310" s="46">
        <v>45359</v>
      </c>
      <c r="H310" s="58">
        <v>12400000</v>
      </c>
      <c r="I310" s="26">
        <v>0</v>
      </c>
      <c r="J310" s="25"/>
      <c r="K310" s="48"/>
      <c r="L310" s="58">
        <f t="shared" si="7"/>
        <v>12400000</v>
      </c>
      <c r="M310" s="46">
        <v>45473</v>
      </c>
      <c r="N310" s="60" t="s">
        <v>1630</v>
      </c>
      <c r="O310" s="56" t="s">
        <v>45</v>
      </c>
      <c r="P310" s="40">
        <v>0.20175438596491227</v>
      </c>
    </row>
    <row r="311" spans="2:16" x14ac:dyDescent="0.2">
      <c r="B311" s="45">
        <v>45357</v>
      </c>
      <c r="C311" s="34" t="s">
        <v>1002</v>
      </c>
      <c r="D311" s="35" t="s">
        <v>1220</v>
      </c>
      <c r="E311" s="36" t="s">
        <v>34</v>
      </c>
      <c r="F311" s="47" t="s">
        <v>1429</v>
      </c>
      <c r="G311" s="46">
        <v>45359</v>
      </c>
      <c r="H311" s="58">
        <v>14000000</v>
      </c>
      <c r="I311" s="26">
        <v>0</v>
      </c>
      <c r="J311" s="25"/>
      <c r="K311" s="48"/>
      <c r="L311" s="58">
        <f t="shared" si="7"/>
        <v>14000000</v>
      </c>
      <c r="M311" s="46">
        <v>45473</v>
      </c>
      <c r="N311" s="60" t="s">
        <v>1631</v>
      </c>
      <c r="O311" s="56" t="s">
        <v>45</v>
      </c>
      <c r="P311" s="40">
        <v>0.20175438596491227</v>
      </c>
    </row>
    <row r="312" spans="2:16" x14ac:dyDescent="0.2">
      <c r="B312" s="45">
        <v>45356</v>
      </c>
      <c r="C312" s="34" t="s">
        <v>1003</v>
      </c>
      <c r="D312" s="35" t="s">
        <v>1221</v>
      </c>
      <c r="E312" s="36" t="s">
        <v>34</v>
      </c>
      <c r="F312" s="47" t="s">
        <v>1430</v>
      </c>
      <c r="G312" s="46">
        <v>45362</v>
      </c>
      <c r="H312" s="58">
        <v>33150000</v>
      </c>
      <c r="I312" s="26">
        <v>0</v>
      </c>
      <c r="J312" s="25"/>
      <c r="K312" s="48"/>
      <c r="L312" s="58">
        <f t="shared" si="7"/>
        <v>33150000</v>
      </c>
      <c r="M312" s="46">
        <v>45473</v>
      </c>
      <c r="N312" s="52" t="s">
        <v>1632</v>
      </c>
      <c r="O312" s="56" t="s">
        <v>45</v>
      </c>
      <c r="P312" s="40">
        <v>0.18018018018018017</v>
      </c>
    </row>
    <row r="313" spans="2:16" x14ac:dyDescent="0.2">
      <c r="B313" s="45">
        <v>45357</v>
      </c>
      <c r="C313" s="34" t="s">
        <v>1004</v>
      </c>
      <c r="D313" s="35" t="s">
        <v>1222</v>
      </c>
      <c r="E313" s="36" t="s">
        <v>34</v>
      </c>
      <c r="F313" s="47" t="s">
        <v>1431</v>
      </c>
      <c r="G313" s="46">
        <v>45358</v>
      </c>
      <c r="H313" s="58">
        <v>24800000</v>
      </c>
      <c r="I313" s="26">
        <v>0</v>
      </c>
      <c r="J313" s="25"/>
      <c r="K313" s="48"/>
      <c r="L313" s="58">
        <f t="shared" si="7"/>
        <v>24800000</v>
      </c>
      <c r="M313" s="46">
        <v>45473</v>
      </c>
      <c r="N313" s="60" t="s">
        <v>1633</v>
      </c>
      <c r="O313" s="56" t="s">
        <v>45</v>
      </c>
      <c r="P313" s="40">
        <v>0.20869565217391303</v>
      </c>
    </row>
    <row r="314" spans="2:16" x14ac:dyDescent="0.2">
      <c r="B314" s="45">
        <v>45357</v>
      </c>
      <c r="C314" s="34" t="s">
        <v>1005</v>
      </c>
      <c r="D314" s="35" t="s">
        <v>1223</v>
      </c>
      <c r="E314" s="36" t="s">
        <v>521</v>
      </c>
      <c r="F314" s="47" t="s">
        <v>1432</v>
      </c>
      <c r="G314" s="46">
        <v>45358</v>
      </c>
      <c r="H314" s="58">
        <v>12920000</v>
      </c>
      <c r="I314" s="26">
        <v>0</v>
      </c>
      <c r="J314" s="25"/>
      <c r="K314" s="48"/>
      <c r="L314" s="58">
        <f t="shared" si="7"/>
        <v>12920000</v>
      </c>
      <c r="M314" s="46">
        <v>45473</v>
      </c>
      <c r="N314" s="60" t="s">
        <v>1634</v>
      </c>
      <c r="O314" s="56" t="s">
        <v>45</v>
      </c>
      <c r="P314" s="40">
        <v>0.20869565217391303</v>
      </c>
    </row>
    <row r="315" spans="2:16" x14ac:dyDescent="0.2">
      <c r="B315" s="45">
        <v>45357</v>
      </c>
      <c r="C315" s="34" t="s">
        <v>1006</v>
      </c>
      <c r="D315" s="35" t="s">
        <v>1224</v>
      </c>
      <c r="E315" s="36" t="s">
        <v>707</v>
      </c>
      <c r="F315" s="47" t="s">
        <v>1433</v>
      </c>
      <c r="G315" s="46">
        <v>45358</v>
      </c>
      <c r="H315" s="58">
        <v>294231136</v>
      </c>
      <c r="I315" s="26">
        <v>0</v>
      </c>
      <c r="J315" s="25"/>
      <c r="K315" s="48"/>
      <c r="L315" s="58">
        <f t="shared" si="7"/>
        <v>294231136</v>
      </c>
      <c r="M315" s="46">
        <v>45722</v>
      </c>
      <c r="N315" s="60" t="s">
        <v>1635</v>
      </c>
      <c r="O315" s="56" t="s">
        <v>45</v>
      </c>
      <c r="P315" s="40">
        <v>6.5934065934065936E-2</v>
      </c>
    </row>
    <row r="316" spans="2:16" x14ac:dyDescent="0.2">
      <c r="B316" s="45">
        <v>45357</v>
      </c>
      <c r="C316" s="34" t="s">
        <v>1007</v>
      </c>
      <c r="D316" s="35" t="s">
        <v>1225</v>
      </c>
      <c r="E316" s="36" t="s">
        <v>521</v>
      </c>
      <c r="F316" s="47" t="s">
        <v>1434</v>
      </c>
      <c r="G316" s="46">
        <v>45362</v>
      </c>
      <c r="H316" s="58">
        <v>19200000</v>
      </c>
      <c r="I316" s="26">
        <v>0</v>
      </c>
      <c r="J316" s="25"/>
      <c r="K316" s="48"/>
      <c r="L316" s="58">
        <f t="shared" si="7"/>
        <v>19200000</v>
      </c>
      <c r="M316" s="46">
        <v>45473</v>
      </c>
      <c r="N316" s="52" t="s">
        <v>1636</v>
      </c>
      <c r="O316" s="56" t="s">
        <v>45</v>
      </c>
      <c r="P316" s="40">
        <v>0.18018018018018017</v>
      </c>
    </row>
    <row r="317" spans="2:16" x14ac:dyDescent="0.2">
      <c r="B317" s="45">
        <v>45357</v>
      </c>
      <c r="C317" s="34" t="s">
        <v>1008</v>
      </c>
      <c r="D317" s="35" t="s">
        <v>1226</v>
      </c>
      <c r="E317" s="36" t="s">
        <v>34</v>
      </c>
      <c r="F317" s="47" t="s">
        <v>1435</v>
      </c>
      <c r="G317" s="46">
        <v>45359</v>
      </c>
      <c r="H317" s="58">
        <v>36100000</v>
      </c>
      <c r="I317" s="26">
        <v>0</v>
      </c>
      <c r="J317" s="25"/>
      <c r="K317" s="48"/>
      <c r="L317" s="58">
        <f t="shared" si="7"/>
        <v>36100000</v>
      </c>
      <c r="M317" s="46">
        <v>45473</v>
      </c>
      <c r="N317" s="52" t="s">
        <v>1637</v>
      </c>
      <c r="O317" s="56" t="s">
        <v>45</v>
      </c>
      <c r="P317" s="40">
        <v>0.20175438596491227</v>
      </c>
    </row>
    <row r="318" spans="2:16" x14ac:dyDescent="0.2">
      <c r="B318" s="45">
        <v>45357</v>
      </c>
      <c r="C318" s="34" t="s">
        <v>1009</v>
      </c>
      <c r="D318" s="35" t="s">
        <v>1227</v>
      </c>
      <c r="E318" s="36" t="s">
        <v>34</v>
      </c>
      <c r="F318" s="47" t="s">
        <v>1436</v>
      </c>
      <c r="G318" s="46">
        <v>45358</v>
      </c>
      <c r="H318" s="58">
        <v>24918000</v>
      </c>
      <c r="I318" s="26">
        <v>0</v>
      </c>
      <c r="J318" s="25"/>
      <c r="K318" s="48"/>
      <c r="L318" s="58">
        <f t="shared" si="7"/>
        <v>24918000</v>
      </c>
      <c r="M318" s="46">
        <v>45473</v>
      </c>
      <c r="N318" s="52" t="s">
        <v>1638</v>
      </c>
      <c r="O318" s="56" t="s">
        <v>45</v>
      </c>
      <c r="P318" s="40">
        <v>0.20869565217391303</v>
      </c>
    </row>
    <row r="319" spans="2:16" x14ac:dyDescent="0.2">
      <c r="B319" s="45">
        <v>45358</v>
      </c>
      <c r="C319" s="34" t="s">
        <v>1010</v>
      </c>
      <c r="D319" s="35" t="s">
        <v>1228</v>
      </c>
      <c r="E319" s="36" t="s">
        <v>34</v>
      </c>
      <c r="F319" s="47" t="s">
        <v>1437</v>
      </c>
      <c r="G319" s="46">
        <v>45363</v>
      </c>
      <c r="H319" s="58">
        <v>24974240</v>
      </c>
      <c r="I319" s="26">
        <v>0</v>
      </c>
      <c r="J319" s="25"/>
      <c r="K319" s="48"/>
      <c r="L319" s="58">
        <f t="shared" si="7"/>
        <v>24974240</v>
      </c>
      <c r="M319" s="46">
        <v>45473</v>
      </c>
      <c r="N319" s="49" t="s">
        <v>1639</v>
      </c>
      <c r="O319" s="56" t="s">
        <v>45</v>
      </c>
      <c r="P319" s="40">
        <v>0.17272727272727273</v>
      </c>
    </row>
    <row r="320" spans="2:16" x14ac:dyDescent="0.2">
      <c r="B320" s="45">
        <v>45359</v>
      </c>
      <c r="C320" s="34" t="s">
        <v>1011</v>
      </c>
      <c r="D320" s="35" t="s">
        <v>1229</v>
      </c>
      <c r="E320" s="36" t="s">
        <v>34</v>
      </c>
      <c r="F320" s="47" t="s">
        <v>1391</v>
      </c>
      <c r="G320" s="46">
        <v>45362</v>
      </c>
      <c r="H320" s="58">
        <v>21200000</v>
      </c>
      <c r="I320" s="26">
        <v>0</v>
      </c>
      <c r="J320" s="25"/>
      <c r="K320" s="48"/>
      <c r="L320" s="58">
        <f t="shared" si="7"/>
        <v>21200000</v>
      </c>
      <c r="M320" s="46">
        <v>45473</v>
      </c>
      <c r="N320" s="49" t="s">
        <v>1640</v>
      </c>
      <c r="O320" s="56" t="s">
        <v>45</v>
      </c>
      <c r="P320" s="40">
        <v>0.18018018018018017</v>
      </c>
    </row>
    <row r="321" spans="2:16" x14ac:dyDescent="0.2">
      <c r="B321" s="45">
        <v>45357</v>
      </c>
      <c r="C321" s="34" t="s">
        <v>1012</v>
      </c>
      <c r="D321" s="35" t="s">
        <v>1230</v>
      </c>
      <c r="E321" s="36" t="s">
        <v>34</v>
      </c>
      <c r="F321" s="47" t="s">
        <v>1438</v>
      </c>
      <c r="G321" s="46">
        <v>45359</v>
      </c>
      <c r="H321" s="58">
        <v>26766667</v>
      </c>
      <c r="I321" s="26">
        <v>0</v>
      </c>
      <c r="J321" s="25"/>
      <c r="K321" s="48"/>
      <c r="L321" s="58">
        <f t="shared" si="7"/>
        <v>26766667</v>
      </c>
      <c r="M321" s="46">
        <v>45470</v>
      </c>
      <c r="N321" s="49" t="s">
        <v>1641</v>
      </c>
      <c r="O321" s="56" t="s">
        <v>45</v>
      </c>
      <c r="P321" s="40">
        <v>0.2072072072072072</v>
      </c>
    </row>
    <row r="322" spans="2:16" x14ac:dyDescent="0.2">
      <c r="B322" s="45">
        <v>45358</v>
      </c>
      <c r="C322" s="34" t="s">
        <v>1013</v>
      </c>
      <c r="D322" s="35" t="s">
        <v>1231</v>
      </c>
      <c r="E322" s="36" t="s">
        <v>521</v>
      </c>
      <c r="F322" s="47" t="s">
        <v>1439</v>
      </c>
      <c r="G322" s="46">
        <v>45363</v>
      </c>
      <c r="H322" s="58">
        <v>12240000</v>
      </c>
      <c r="I322" s="26">
        <v>0</v>
      </c>
      <c r="J322" s="25"/>
      <c r="K322" s="48"/>
      <c r="L322" s="58">
        <f t="shared" si="7"/>
        <v>12240000</v>
      </c>
      <c r="M322" s="46">
        <v>45473</v>
      </c>
      <c r="N322" s="49" t="s">
        <v>1642</v>
      </c>
      <c r="O322" s="56" t="s">
        <v>45</v>
      </c>
      <c r="P322" s="40">
        <v>0.17272727272727273</v>
      </c>
    </row>
    <row r="323" spans="2:16" x14ac:dyDescent="0.2">
      <c r="B323" s="45">
        <v>45358</v>
      </c>
      <c r="C323" s="34" t="s">
        <v>1014</v>
      </c>
      <c r="D323" s="35" t="s">
        <v>1232</v>
      </c>
      <c r="E323" s="36" t="s">
        <v>34</v>
      </c>
      <c r="F323" s="47" t="s">
        <v>1440</v>
      </c>
      <c r="G323" s="46">
        <v>45359</v>
      </c>
      <c r="H323" s="58">
        <v>23460000</v>
      </c>
      <c r="I323" s="26">
        <v>0</v>
      </c>
      <c r="J323" s="25"/>
      <c r="K323" s="48"/>
      <c r="L323" s="58">
        <f t="shared" si="7"/>
        <v>23460000</v>
      </c>
      <c r="M323" s="46">
        <v>45473</v>
      </c>
      <c r="N323" s="49" t="s">
        <v>1643</v>
      </c>
      <c r="O323" s="56" t="s">
        <v>45</v>
      </c>
      <c r="P323" s="40">
        <v>0.20175438596491227</v>
      </c>
    </row>
    <row r="324" spans="2:16" x14ac:dyDescent="0.2">
      <c r="B324" s="45">
        <v>45358</v>
      </c>
      <c r="C324" s="34" t="s">
        <v>1015</v>
      </c>
      <c r="D324" s="35" t="s">
        <v>1233</v>
      </c>
      <c r="E324" s="36" t="s">
        <v>34</v>
      </c>
      <c r="F324" s="47" t="s">
        <v>1441</v>
      </c>
      <c r="G324" s="46">
        <v>45362</v>
      </c>
      <c r="H324" s="58">
        <v>36153000</v>
      </c>
      <c r="I324" s="26">
        <v>0</v>
      </c>
      <c r="J324" s="25"/>
      <c r="K324" s="48"/>
      <c r="L324" s="58">
        <f t="shared" si="7"/>
        <v>36153000</v>
      </c>
      <c r="M324" s="46">
        <v>45473</v>
      </c>
      <c r="N324" s="49" t="s">
        <v>1644</v>
      </c>
      <c r="O324" s="56" t="s">
        <v>45</v>
      </c>
      <c r="P324" s="40">
        <v>0.18018018018018017</v>
      </c>
    </row>
    <row r="325" spans="2:16" x14ac:dyDescent="0.2">
      <c r="B325" s="45">
        <v>45359</v>
      </c>
      <c r="C325" s="34" t="s">
        <v>1016</v>
      </c>
      <c r="D325" s="35" t="s">
        <v>1234</v>
      </c>
      <c r="E325" s="36" t="s">
        <v>34</v>
      </c>
      <c r="F325" s="47" t="s">
        <v>1442</v>
      </c>
      <c r="G325" s="46">
        <v>45362</v>
      </c>
      <c r="H325" s="58">
        <v>19786300</v>
      </c>
      <c r="I325" s="26">
        <v>0</v>
      </c>
      <c r="J325" s="25"/>
      <c r="K325" s="48"/>
      <c r="L325" s="58">
        <f t="shared" si="7"/>
        <v>19786300</v>
      </c>
      <c r="M325" s="46">
        <v>45473</v>
      </c>
      <c r="N325" s="49" t="s">
        <v>1645</v>
      </c>
      <c r="O325" s="56" t="s">
        <v>45</v>
      </c>
      <c r="P325" s="40">
        <v>0.18018018018018017</v>
      </c>
    </row>
    <row r="326" spans="2:16" x14ac:dyDescent="0.2">
      <c r="B326" s="45">
        <v>45359</v>
      </c>
      <c r="C326" s="34" t="s">
        <v>1017</v>
      </c>
      <c r="D326" s="35" t="s">
        <v>1235</v>
      </c>
      <c r="E326" s="36" t="s">
        <v>34</v>
      </c>
      <c r="F326" s="47" t="s">
        <v>1443</v>
      </c>
      <c r="G326" s="46">
        <v>45366</v>
      </c>
      <c r="H326" s="58">
        <v>23175000</v>
      </c>
      <c r="I326" s="26">
        <v>0</v>
      </c>
      <c r="J326" s="25"/>
      <c r="K326" s="48"/>
      <c r="L326" s="58">
        <f t="shared" si="7"/>
        <v>23175000</v>
      </c>
      <c r="M326" s="46">
        <v>45457</v>
      </c>
      <c r="N326" s="60" t="s">
        <v>1646</v>
      </c>
      <c r="O326" s="56" t="s">
        <v>45</v>
      </c>
      <c r="P326" s="40">
        <v>0.17582417582417584</v>
      </c>
    </row>
    <row r="327" spans="2:16" x14ac:dyDescent="0.2">
      <c r="B327" s="45">
        <v>45358</v>
      </c>
      <c r="C327" s="34" t="s">
        <v>1018</v>
      </c>
      <c r="D327" s="35" t="s">
        <v>1236</v>
      </c>
      <c r="E327" s="36" t="s">
        <v>34</v>
      </c>
      <c r="F327" s="47" t="s">
        <v>1444</v>
      </c>
      <c r="G327" s="46">
        <v>45362</v>
      </c>
      <c r="H327" s="58">
        <v>29164200</v>
      </c>
      <c r="I327" s="26">
        <v>0</v>
      </c>
      <c r="J327" s="25"/>
      <c r="K327" s="48"/>
      <c r="L327" s="58">
        <f t="shared" si="7"/>
        <v>29164200</v>
      </c>
      <c r="M327" s="46">
        <v>45473</v>
      </c>
      <c r="N327" s="52" t="s">
        <v>1647</v>
      </c>
      <c r="O327" s="56" t="s">
        <v>45</v>
      </c>
      <c r="P327" s="40">
        <v>0.18018018018018017</v>
      </c>
    </row>
    <row r="328" spans="2:16" x14ac:dyDescent="0.2">
      <c r="B328" s="45">
        <v>45358</v>
      </c>
      <c r="C328" s="34" t="s">
        <v>1019</v>
      </c>
      <c r="D328" s="35" t="s">
        <v>1237</v>
      </c>
      <c r="E328" s="36" t="s">
        <v>34</v>
      </c>
      <c r="F328" s="47" t="s">
        <v>1445</v>
      </c>
      <c r="G328" s="46">
        <v>45362</v>
      </c>
      <c r="H328" s="58">
        <v>19961400</v>
      </c>
      <c r="I328" s="26">
        <v>0</v>
      </c>
      <c r="J328" s="25"/>
      <c r="K328" s="48"/>
      <c r="L328" s="58">
        <f t="shared" si="7"/>
        <v>19961400</v>
      </c>
      <c r="M328" s="46">
        <v>45473</v>
      </c>
      <c r="N328" s="52" t="s">
        <v>1648</v>
      </c>
      <c r="O328" s="56" t="s">
        <v>45</v>
      </c>
      <c r="P328" s="40">
        <v>0.18018018018018017</v>
      </c>
    </row>
    <row r="329" spans="2:16" x14ac:dyDescent="0.2">
      <c r="B329" s="45">
        <v>45360</v>
      </c>
      <c r="C329" s="34" t="s">
        <v>1020</v>
      </c>
      <c r="D329" s="35" t="s">
        <v>1238</v>
      </c>
      <c r="E329" s="36" t="s">
        <v>34</v>
      </c>
      <c r="F329" s="47" t="s">
        <v>1446</v>
      </c>
      <c r="G329" s="46">
        <v>45365</v>
      </c>
      <c r="H329" s="58">
        <v>19961400</v>
      </c>
      <c r="I329" s="26">
        <v>0</v>
      </c>
      <c r="J329" s="25"/>
      <c r="K329" s="48"/>
      <c r="L329" s="58">
        <f t="shared" si="7"/>
        <v>19961400</v>
      </c>
      <c r="M329" s="46">
        <v>45473</v>
      </c>
      <c r="N329" s="60" t="s">
        <v>1649</v>
      </c>
      <c r="O329" s="56" t="s">
        <v>45</v>
      </c>
      <c r="P329" s="40">
        <v>0.15740740740740741</v>
      </c>
    </row>
    <row r="330" spans="2:16" x14ac:dyDescent="0.2">
      <c r="B330" s="45">
        <v>45359</v>
      </c>
      <c r="C330" s="34" t="s">
        <v>1021</v>
      </c>
      <c r="D330" s="35" t="s">
        <v>1239</v>
      </c>
      <c r="E330" s="36" t="s">
        <v>521</v>
      </c>
      <c r="F330" s="47" t="s">
        <v>1447</v>
      </c>
      <c r="G330" s="46">
        <v>45362</v>
      </c>
      <c r="H330" s="58">
        <v>16573333</v>
      </c>
      <c r="I330" s="26">
        <v>0</v>
      </c>
      <c r="J330" s="25"/>
      <c r="K330" s="48"/>
      <c r="L330" s="58">
        <f t="shared" si="7"/>
        <v>16573333</v>
      </c>
      <c r="M330" s="46">
        <v>45473</v>
      </c>
      <c r="N330" s="60" t="s">
        <v>1650</v>
      </c>
      <c r="O330" s="56" t="s">
        <v>45</v>
      </c>
      <c r="P330" s="40">
        <v>0.18018018018018017</v>
      </c>
    </row>
    <row r="331" spans="2:16" x14ac:dyDescent="0.2">
      <c r="B331" s="45">
        <v>45359</v>
      </c>
      <c r="C331" s="34" t="s">
        <v>1022</v>
      </c>
      <c r="D331" s="35" t="s">
        <v>1240</v>
      </c>
      <c r="E331" s="36" t="s">
        <v>34</v>
      </c>
      <c r="F331" s="47" t="s">
        <v>1448</v>
      </c>
      <c r="G331" s="46">
        <v>45363</v>
      </c>
      <c r="H331" s="58">
        <v>35535000</v>
      </c>
      <c r="I331" s="26">
        <v>0</v>
      </c>
      <c r="J331" s="25"/>
      <c r="K331" s="48"/>
      <c r="L331" s="58">
        <f t="shared" si="7"/>
        <v>35535000</v>
      </c>
      <c r="M331" s="46">
        <v>45473</v>
      </c>
      <c r="N331" s="60" t="s">
        <v>1651</v>
      </c>
      <c r="O331" s="56" t="s">
        <v>45</v>
      </c>
      <c r="P331" s="40">
        <v>0.17272727272727273</v>
      </c>
    </row>
    <row r="332" spans="2:16" x14ac:dyDescent="0.2">
      <c r="B332" s="45">
        <v>45359</v>
      </c>
      <c r="C332" s="34" t="s">
        <v>1023</v>
      </c>
      <c r="D332" s="35" t="s">
        <v>1241</v>
      </c>
      <c r="E332" s="36" t="s">
        <v>34</v>
      </c>
      <c r="F332" s="47" t="s">
        <v>1449</v>
      </c>
      <c r="G332" s="46">
        <v>45362</v>
      </c>
      <c r="H332" s="58">
        <v>29164200</v>
      </c>
      <c r="I332" s="26">
        <v>0</v>
      </c>
      <c r="J332" s="25"/>
      <c r="K332" s="48"/>
      <c r="L332" s="58">
        <f t="shared" si="7"/>
        <v>29164200</v>
      </c>
      <c r="M332" s="46">
        <v>45473</v>
      </c>
      <c r="N332" s="60" t="s">
        <v>1652</v>
      </c>
      <c r="O332" s="56" t="s">
        <v>45</v>
      </c>
      <c r="P332" s="40">
        <v>0.18018018018018017</v>
      </c>
    </row>
    <row r="333" spans="2:16" x14ac:dyDescent="0.2">
      <c r="B333" s="45">
        <v>45360</v>
      </c>
      <c r="C333" s="34" t="s">
        <v>1024</v>
      </c>
      <c r="D333" s="35" t="s">
        <v>1242</v>
      </c>
      <c r="E333" s="36" t="s">
        <v>34</v>
      </c>
      <c r="F333" s="47" t="s">
        <v>1450</v>
      </c>
      <c r="G333" s="46">
        <v>45363</v>
      </c>
      <c r="H333" s="58">
        <v>33080000</v>
      </c>
      <c r="I333" s="26">
        <v>0</v>
      </c>
      <c r="J333" s="25"/>
      <c r="K333" s="48"/>
      <c r="L333" s="58">
        <f t="shared" si="7"/>
        <v>33080000</v>
      </c>
      <c r="M333" s="46">
        <v>45473</v>
      </c>
      <c r="N333" s="60" t="s">
        <v>1653</v>
      </c>
      <c r="O333" s="56" t="s">
        <v>45</v>
      </c>
      <c r="P333" s="40">
        <v>0.17272727272727273</v>
      </c>
    </row>
    <row r="334" spans="2:16" x14ac:dyDescent="0.2">
      <c r="B334" s="45">
        <v>45359</v>
      </c>
      <c r="C334" s="34" t="s">
        <v>1025</v>
      </c>
      <c r="D334" s="35" t="s">
        <v>1243</v>
      </c>
      <c r="E334" s="36" t="s">
        <v>34</v>
      </c>
      <c r="F334" s="47" t="s">
        <v>1451</v>
      </c>
      <c r="G334" s="46">
        <v>45362</v>
      </c>
      <c r="H334" s="58">
        <v>35022220</v>
      </c>
      <c r="I334" s="26">
        <v>0</v>
      </c>
      <c r="J334" s="25"/>
      <c r="K334" s="48"/>
      <c r="L334" s="58">
        <f t="shared" ref="L334:L397" si="8">H334+J334-K334</f>
        <v>35022220</v>
      </c>
      <c r="M334" s="46">
        <v>45473</v>
      </c>
      <c r="N334" s="60" t="s">
        <v>1654</v>
      </c>
      <c r="O334" s="56" t="s">
        <v>45</v>
      </c>
      <c r="P334" s="40">
        <v>0.18018018018018017</v>
      </c>
    </row>
    <row r="335" spans="2:16" x14ac:dyDescent="0.2">
      <c r="B335" s="45">
        <v>45366</v>
      </c>
      <c r="C335" s="34" t="s">
        <v>1026</v>
      </c>
      <c r="D335" s="35" t="s">
        <v>1244</v>
      </c>
      <c r="E335" s="36" t="s">
        <v>34</v>
      </c>
      <c r="F335" s="47" t="s">
        <v>1452</v>
      </c>
      <c r="G335" s="46">
        <v>45369</v>
      </c>
      <c r="H335" s="58">
        <v>31827000</v>
      </c>
      <c r="I335" s="26">
        <v>0</v>
      </c>
      <c r="J335" s="25"/>
      <c r="K335" s="48"/>
      <c r="L335" s="58">
        <f t="shared" si="8"/>
        <v>31827000</v>
      </c>
      <c r="M335" s="46">
        <v>45473</v>
      </c>
      <c r="N335" s="52" t="s">
        <v>1655</v>
      </c>
      <c r="O335" s="56" t="s">
        <v>45</v>
      </c>
      <c r="P335" s="40">
        <v>0.125</v>
      </c>
    </row>
    <row r="336" spans="2:16" x14ac:dyDescent="0.2">
      <c r="B336" s="45">
        <v>45359</v>
      </c>
      <c r="C336" s="34" t="s">
        <v>1027</v>
      </c>
      <c r="D336" s="35" t="s">
        <v>1245</v>
      </c>
      <c r="E336" s="36" t="s">
        <v>521</v>
      </c>
      <c r="F336" s="47" t="s">
        <v>1453</v>
      </c>
      <c r="G336" s="46">
        <v>45363</v>
      </c>
      <c r="H336" s="58">
        <v>16480000</v>
      </c>
      <c r="I336" s="26">
        <v>0</v>
      </c>
      <c r="J336" s="25"/>
      <c r="K336" s="48"/>
      <c r="L336" s="58">
        <f t="shared" si="8"/>
        <v>16480000</v>
      </c>
      <c r="M336" s="46">
        <v>45467</v>
      </c>
      <c r="N336" s="60" t="s">
        <v>1656</v>
      </c>
      <c r="O336" s="56" t="s">
        <v>45</v>
      </c>
      <c r="P336" s="40">
        <v>0.18269230769230768</v>
      </c>
    </row>
    <row r="337" spans="2:16" x14ac:dyDescent="0.2">
      <c r="B337" s="45">
        <v>45362</v>
      </c>
      <c r="C337" s="34" t="s">
        <v>1028</v>
      </c>
      <c r="D337" s="35" t="s">
        <v>1246</v>
      </c>
      <c r="E337" s="36" t="s">
        <v>34</v>
      </c>
      <c r="F337" s="47" t="s">
        <v>1454</v>
      </c>
      <c r="G337" s="46">
        <v>45364</v>
      </c>
      <c r="H337" s="58">
        <v>24974240</v>
      </c>
      <c r="I337" s="26">
        <v>0</v>
      </c>
      <c r="J337" s="25"/>
      <c r="K337" s="48"/>
      <c r="L337" s="58">
        <f t="shared" si="8"/>
        <v>24974240</v>
      </c>
      <c r="M337" s="46">
        <v>45473</v>
      </c>
      <c r="N337" s="60" t="s">
        <v>1657</v>
      </c>
      <c r="O337" s="56" t="s">
        <v>45</v>
      </c>
      <c r="P337" s="40">
        <v>0.16513761467889909</v>
      </c>
    </row>
    <row r="338" spans="2:16" x14ac:dyDescent="0.2">
      <c r="B338" s="45">
        <v>45362</v>
      </c>
      <c r="C338" s="34" t="s">
        <v>1029</v>
      </c>
      <c r="D338" s="35" t="s">
        <v>1247</v>
      </c>
      <c r="E338" s="36" t="s">
        <v>34</v>
      </c>
      <c r="F338" s="47" t="s">
        <v>655</v>
      </c>
      <c r="G338" s="46">
        <v>45364</v>
      </c>
      <c r="H338" s="58">
        <v>24974240</v>
      </c>
      <c r="I338" s="26">
        <v>0</v>
      </c>
      <c r="J338" s="25"/>
      <c r="K338" s="48"/>
      <c r="L338" s="58">
        <f t="shared" si="8"/>
        <v>24974240</v>
      </c>
      <c r="M338" s="46">
        <v>45473</v>
      </c>
      <c r="N338" s="60" t="s">
        <v>1658</v>
      </c>
      <c r="O338" s="56" t="s">
        <v>45</v>
      </c>
      <c r="P338" s="40">
        <v>0.16513761467889909</v>
      </c>
    </row>
    <row r="339" spans="2:16" x14ac:dyDescent="0.2">
      <c r="B339" s="45">
        <v>45360</v>
      </c>
      <c r="C339" s="34" t="s">
        <v>1030</v>
      </c>
      <c r="D339" s="35" t="s">
        <v>1248</v>
      </c>
      <c r="E339" s="36" t="s">
        <v>34</v>
      </c>
      <c r="F339" s="47" t="s">
        <v>1455</v>
      </c>
      <c r="G339" s="46">
        <v>45363</v>
      </c>
      <c r="H339" s="58">
        <v>28416400</v>
      </c>
      <c r="I339" s="26">
        <v>0</v>
      </c>
      <c r="J339" s="25"/>
      <c r="K339" s="48"/>
      <c r="L339" s="58">
        <f t="shared" si="8"/>
        <v>28416400</v>
      </c>
      <c r="M339" s="46">
        <v>45473</v>
      </c>
      <c r="N339" s="60" t="s">
        <v>1659</v>
      </c>
      <c r="O339" s="56" t="s">
        <v>45</v>
      </c>
      <c r="P339" s="40">
        <v>0.17272727272727273</v>
      </c>
    </row>
    <row r="340" spans="2:16" x14ac:dyDescent="0.2">
      <c r="B340" s="45">
        <v>45359</v>
      </c>
      <c r="C340" s="34" t="s">
        <v>1031</v>
      </c>
      <c r="D340" s="35" t="s">
        <v>1249</v>
      </c>
      <c r="E340" s="36" t="s">
        <v>34</v>
      </c>
      <c r="F340" s="47" t="s">
        <v>1456</v>
      </c>
      <c r="G340" s="46">
        <v>45362</v>
      </c>
      <c r="H340" s="58">
        <v>24700000</v>
      </c>
      <c r="I340" s="26">
        <v>0</v>
      </c>
      <c r="J340" s="25"/>
      <c r="K340" s="48"/>
      <c r="L340" s="58">
        <f t="shared" si="8"/>
        <v>24700000</v>
      </c>
      <c r="M340" s="46">
        <v>45473</v>
      </c>
      <c r="N340" s="60" t="s">
        <v>1660</v>
      </c>
      <c r="O340" s="56" t="s">
        <v>45</v>
      </c>
      <c r="P340" s="40">
        <v>0.18018018018018017</v>
      </c>
    </row>
    <row r="341" spans="2:16" x14ac:dyDescent="0.2">
      <c r="B341" s="45">
        <v>45360</v>
      </c>
      <c r="C341" s="34" t="s">
        <v>1032</v>
      </c>
      <c r="D341" s="35" t="s">
        <v>1250</v>
      </c>
      <c r="E341" s="36" t="s">
        <v>34</v>
      </c>
      <c r="F341" s="47" t="s">
        <v>1457</v>
      </c>
      <c r="G341" s="46">
        <v>45364</v>
      </c>
      <c r="H341" s="58">
        <v>28167133</v>
      </c>
      <c r="I341" s="26">
        <v>0</v>
      </c>
      <c r="J341" s="25"/>
      <c r="K341" s="48"/>
      <c r="L341" s="58">
        <f t="shared" si="8"/>
        <v>28167133</v>
      </c>
      <c r="M341" s="46">
        <v>45473</v>
      </c>
      <c r="N341" s="60" t="s">
        <v>1661</v>
      </c>
      <c r="O341" s="56" t="s">
        <v>45</v>
      </c>
      <c r="P341" s="40">
        <v>0.16513761467889909</v>
      </c>
    </row>
    <row r="342" spans="2:16" x14ac:dyDescent="0.2">
      <c r="B342" s="45">
        <v>45362</v>
      </c>
      <c r="C342" s="34" t="s">
        <v>1033</v>
      </c>
      <c r="D342" s="35" t="s">
        <v>1251</v>
      </c>
      <c r="E342" s="36" t="s">
        <v>34</v>
      </c>
      <c r="F342" s="47" t="s">
        <v>1410</v>
      </c>
      <c r="G342" s="46">
        <v>45363</v>
      </c>
      <c r="H342" s="58">
        <v>26436667</v>
      </c>
      <c r="I342" s="26">
        <v>0</v>
      </c>
      <c r="J342" s="25"/>
      <c r="K342" s="48"/>
      <c r="L342" s="58">
        <f t="shared" si="8"/>
        <v>26436667</v>
      </c>
      <c r="M342" s="46">
        <v>45473</v>
      </c>
      <c r="N342" s="60" t="s">
        <v>1662</v>
      </c>
      <c r="O342" s="56" t="s">
        <v>45</v>
      </c>
      <c r="P342" s="40">
        <v>0.17272727272727273</v>
      </c>
    </row>
    <row r="343" spans="2:16" x14ac:dyDescent="0.2">
      <c r="B343" s="45">
        <v>45362</v>
      </c>
      <c r="C343" s="34" t="s">
        <v>1034</v>
      </c>
      <c r="D343" s="35" t="s">
        <v>1252</v>
      </c>
      <c r="E343" s="36" t="s">
        <v>34</v>
      </c>
      <c r="F343" s="47" t="s">
        <v>1410</v>
      </c>
      <c r="G343" s="46">
        <v>45363</v>
      </c>
      <c r="H343" s="58">
        <v>26436667</v>
      </c>
      <c r="I343" s="26">
        <v>0</v>
      </c>
      <c r="J343" s="25"/>
      <c r="K343" s="48"/>
      <c r="L343" s="58">
        <f t="shared" si="8"/>
        <v>26436667</v>
      </c>
      <c r="M343" s="46">
        <v>45473</v>
      </c>
      <c r="N343" s="60" t="s">
        <v>1663</v>
      </c>
      <c r="O343" s="56" t="s">
        <v>45</v>
      </c>
      <c r="P343" s="40">
        <v>0.17272727272727273</v>
      </c>
    </row>
    <row r="344" spans="2:16" x14ac:dyDescent="0.2">
      <c r="B344" s="45">
        <v>45363</v>
      </c>
      <c r="C344" s="34" t="s">
        <v>1035</v>
      </c>
      <c r="D344" s="35" t="s">
        <v>1253</v>
      </c>
      <c r="E344" s="36" t="s">
        <v>34</v>
      </c>
      <c r="F344" s="47" t="s">
        <v>1458</v>
      </c>
      <c r="G344" s="46">
        <v>45365</v>
      </c>
      <c r="H344" s="58">
        <v>26780000</v>
      </c>
      <c r="I344" s="26">
        <v>0</v>
      </c>
      <c r="J344" s="25"/>
      <c r="K344" s="48"/>
      <c r="L344" s="58">
        <f t="shared" si="8"/>
        <v>26780000</v>
      </c>
      <c r="M344" s="46">
        <v>45473</v>
      </c>
      <c r="N344" s="52" t="s">
        <v>1664</v>
      </c>
      <c r="O344" s="56" t="s">
        <v>45</v>
      </c>
      <c r="P344" s="40">
        <v>0.15740740740740741</v>
      </c>
    </row>
    <row r="345" spans="2:16" x14ac:dyDescent="0.2">
      <c r="B345" s="45">
        <v>45363</v>
      </c>
      <c r="C345" s="34" t="s">
        <v>1036</v>
      </c>
      <c r="D345" s="35" t="s">
        <v>1254</v>
      </c>
      <c r="E345" s="36" t="s">
        <v>34</v>
      </c>
      <c r="F345" s="47" t="s">
        <v>1459</v>
      </c>
      <c r="G345" s="46">
        <v>45365</v>
      </c>
      <c r="H345" s="58">
        <v>26780000</v>
      </c>
      <c r="I345" s="26">
        <v>0</v>
      </c>
      <c r="J345" s="25"/>
      <c r="K345" s="48"/>
      <c r="L345" s="58">
        <f t="shared" si="8"/>
        <v>26780000</v>
      </c>
      <c r="M345" s="46">
        <v>45473</v>
      </c>
      <c r="N345" s="52" t="s">
        <v>1665</v>
      </c>
      <c r="O345" s="56" t="s">
        <v>45</v>
      </c>
      <c r="P345" s="40">
        <v>0.15740740740740741</v>
      </c>
    </row>
    <row r="346" spans="2:16" x14ac:dyDescent="0.2">
      <c r="B346" s="45">
        <v>45363</v>
      </c>
      <c r="C346" s="34" t="s">
        <v>1037</v>
      </c>
      <c r="D346" s="35" t="s">
        <v>1255</v>
      </c>
      <c r="E346" s="36" t="s">
        <v>34</v>
      </c>
      <c r="F346" s="47" t="s">
        <v>1460</v>
      </c>
      <c r="G346" s="46">
        <v>45364</v>
      </c>
      <c r="H346" s="58">
        <v>37348868</v>
      </c>
      <c r="I346" s="26">
        <v>0</v>
      </c>
      <c r="J346" s="25"/>
      <c r="K346" s="48"/>
      <c r="L346" s="58">
        <f t="shared" si="8"/>
        <v>37348868</v>
      </c>
      <c r="M346" s="46">
        <v>45473</v>
      </c>
      <c r="N346" s="60" t="s">
        <v>1666</v>
      </c>
      <c r="O346" s="56" t="s">
        <v>45</v>
      </c>
      <c r="P346" s="40">
        <v>0.16513761467889909</v>
      </c>
    </row>
    <row r="347" spans="2:16" x14ac:dyDescent="0.2">
      <c r="B347" s="45">
        <v>45362</v>
      </c>
      <c r="C347" s="34" t="s">
        <v>1038</v>
      </c>
      <c r="D347" s="35" t="s">
        <v>1256</v>
      </c>
      <c r="E347" s="36" t="s">
        <v>34</v>
      </c>
      <c r="F347" s="47" t="s">
        <v>1461</v>
      </c>
      <c r="G347" s="46">
        <v>45364</v>
      </c>
      <c r="H347" s="58">
        <v>38000000</v>
      </c>
      <c r="I347" s="26">
        <v>0</v>
      </c>
      <c r="J347" s="25"/>
      <c r="K347" s="48"/>
      <c r="L347" s="58">
        <f t="shared" si="8"/>
        <v>38000000</v>
      </c>
      <c r="M347" s="46">
        <v>45473</v>
      </c>
      <c r="N347" s="60" t="s">
        <v>1667</v>
      </c>
      <c r="O347" s="56" t="s">
        <v>45</v>
      </c>
      <c r="P347" s="40">
        <v>0.16513761467889909</v>
      </c>
    </row>
    <row r="348" spans="2:16" x14ac:dyDescent="0.2">
      <c r="B348" s="45">
        <v>45363</v>
      </c>
      <c r="C348" s="34" t="s">
        <v>1039</v>
      </c>
      <c r="D348" s="35" t="s">
        <v>1257</v>
      </c>
      <c r="E348" s="36" t="s">
        <v>34</v>
      </c>
      <c r="F348" s="47" t="s">
        <v>1462</v>
      </c>
      <c r="G348" s="46">
        <v>45364</v>
      </c>
      <c r="H348" s="58">
        <v>34833333</v>
      </c>
      <c r="I348" s="26">
        <v>0</v>
      </c>
      <c r="J348" s="25"/>
      <c r="K348" s="48"/>
      <c r="L348" s="58">
        <f t="shared" si="8"/>
        <v>34833333</v>
      </c>
      <c r="M348" s="46">
        <v>45473</v>
      </c>
      <c r="N348" s="60" t="s">
        <v>1668</v>
      </c>
      <c r="O348" s="56" t="s">
        <v>45</v>
      </c>
      <c r="P348" s="40">
        <v>0.16513761467889909</v>
      </c>
    </row>
    <row r="349" spans="2:16" x14ac:dyDescent="0.2">
      <c r="B349" s="45">
        <v>45363</v>
      </c>
      <c r="C349" s="34" t="s">
        <v>1040</v>
      </c>
      <c r="D349" s="35" t="s">
        <v>1258</v>
      </c>
      <c r="E349" s="36" t="s">
        <v>521</v>
      </c>
      <c r="F349" s="47" t="s">
        <v>1463</v>
      </c>
      <c r="G349" s="46">
        <v>45364</v>
      </c>
      <c r="H349" s="58">
        <v>17658000</v>
      </c>
      <c r="I349" s="26">
        <v>0</v>
      </c>
      <c r="J349" s="25"/>
      <c r="K349" s="48"/>
      <c r="L349" s="58">
        <f t="shared" si="8"/>
        <v>17658000</v>
      </c>
      <c r="M349" s="46">
        <v>45473</v>
      </c>
      <c r="N349" s="52" t="s">
        <v>1669</v>
      </c>
      <c r="O349" s="56" t="s">
        <v>45</v>
      </c>
      <c r="P349" s="40">
        <v>0.16513761467889909</v>
      </c>
    </row>
    <row r="350" spans="2:16" x14ac:dyDescent="0.2">
      <c r="B350" s="45">
        <v>45365</v>
      </c>
      <c r="C350" s="34" t="s">
        <v>1041</v>
      </c>
      <c r="D350" s="35" t="s">
        <v>1259</v>
      </c>
      <c r="E350" s="36" t="s">
        <v>34</v>
      </c>
      <c r="F350" s="47" t="s">
        <v>1464</v>
      </c>
      <c r="G350" s="46">
        <v>45369</v>
      </c>
      <c r="H350" s="58">
        <v>25550000</v>
      </c>
      <c r="I350" s="26">
        <v>0</v>
      </c>
      <c r="J350" s="25"/>
      <c r="K350" s="48"/>
      <c r="L350" s="58">
        <f t="shared" si="8"/>
        <v>25550000</v>
      </c>
      <c r="M350" s="46">
        <v>45473</v>
      </c>
      <c r="N350" s="52" t="s">
        <v>1670</v>
      </c>
      <c r="O350" s="56" t="s">
        <v>45</v>
      </c>
      <c r="P350" s="40">
        <v>0.125</v>
      </c>
    </row>
    <row r="351" spans="2:16" x14ac:dyDescent="0.2">
      <c r="B351" s="45">
        <v>45363</v>
      </c>
      <c r="C351" s="34" t="s">
        <v>1042</v>
      </c>
      <c r="D351" s="35" t="s">
        <v>1260</v>
      </c>
      <c r="E351" s="36" t="s">
        <v>34</v>
      </c>
      <c r="F351" s="47" t="s">
        <v>1465</v>
      </c>
      <c r="G351" s="46">
        <v>45365</v>
      </c>
      <c r="H351" s="58">
        <v>19261000</v>
      </c>
      <c r="I351" s="26">
        <v>0</v>
      </c>
      <c r="J351" s="25"/>
      <c r="K351" s="48"/>
      <c r="L351" s="58">
        <f t="shared" si="8"/>
        <v>19261000</v>
      </c>
      <c r="M351" s="46">
        <v>45473</v>
      </c>
      <c r="N351" s="52" t="s">
        <v>1671</v>
      </c>
      <c r="O351" s="56" t="s">
        <v>45</v>
      </c>
      <c r="P351" s="40">
        <v>0.15740740740740741</v>
      </c>
    </row>
    <row r="352" spans="2:16" x14ac:dyDescent="0.2">
      <c r="B352" s="45">
        <v>45363</v>
      </c>
      <c r="C352" s="34" t="s">
        <v>1043</v>
      </c>
      <c r="D352" s="35" t="s">
        <v>1261</v>
      </c>
      <c r="E352" s="36" t="s">
        <v>34</v>
      </c>
      <c r="F352" s="47" t="s">
        <v>1391</v>
      </c>
      <c r="G352" s="46">
        <v>45365</v>
      </c>
      <c r="H352" s="58">
        <v>30800000</v>
      </c>
      <c r="I352" s="26">
        <v>0</v>
      </c>
      <c r="J352" s="25"/>
      <c r="K352" s="48"/>
      <c r="L352" s="58">
        <f t="shared" si="8"/>
        <v>30800000</v>
      </c>
      <c r="M352" s="46">
        <v>45473</v>
      </c>
      <c r="N352" s="52" t="s">
        <v>1672</v>
      </c>
      <c r="O352" s="56" t="s">
        <v>45</v>
      </c>
      <c r="P352" s="40">
        <v>0.15740740740740741</v>
      </c>
    </row>
    <row r="353" spans="2:16" x14ac:dyDescent="0.2">
      <c r="B353" s="45">
        <v>45363</v>
      </c>
      <c r="C353" s="34" t="s">
        <v>1044</v>
      </c>
      <c r="D353" s="35" t="s">
        <v>1262</v>
      </c>
      <c r="E353" s="36" t="s">
        <v>34</v>
      </c>
      <c r="F353" s="47" t="s">
        <v>1466</v>
      </c>
      <c r="G353" s="46">
        <v>45370</v>
      </c>
      <c r="H353" s="58">
        <v>35020000</v>
      </c>
      <c r="I353" s="26">
        <v>0</v>
      </c>
      <c r="J353" s="25"/>
      <c r="K353" s="48"/>
      <c r="L353" s="58">
        <f t="shared" si="8"/>
        <v>35020000</v>
      </c>
      <c r="M353" s="46">
        <v>45473</v>
      </c>
      <c r="N353" s="52" t="s">
        <v>1673</v>
      </c>
      <c r="O353" s="56" t="s">
        <v>45</v>
      </c>
      <c r="P353" s="40">
        <v>0.11650485436893204</v>
      </c>
    </row>
    <row r="354" spans="2:16" x14ac:dyDescent="0.2">
      <c r="B354" s="45">
        <v>45365</v>
      </c>
      <c r="C354" s="34" t="s">
        <v>1045</v>
      </c>
      <c r="D354" s="35" t="s">
        <v>1263</v>
      </c>
      <c r="E354" s="36" t="s">
        <v>521</v>
      </c>
      <c r="F354" s="47" t="s">
        <v>1396</v>
      </c>
      <c r="G354" s="46">
        <v>45369</v>
      </c>
      <c r="H354" s="58">
        <v>12200000</v>
      </c>
      <c r="I354" s="26">
        <v>0</v>
      </c>
      <c r="J354" s="25"/>
      <c r="K354" s="48"/>
      <c r="L354" s="58">
        <f t="shared" si="8"/>
        <v>12200000</v>
      </c>
      <c r="M354" s="46">
        <v>45473</v>
      </c>
      <c r="N354" s="52" t="s">
        <v>1674</v>
      </c>
      <c r="O354" s="56" t="s">
        <v>45</v>
      </c>
      <c r="P354" s="40">
        <v>0.125</v>
      </c>
    </row>
    <row r="355" spans="2:16" x14ac:dyDescent="0.2">
      <c r="B355" s="45">
        <v>45363</v>
      </c>
      <c r="C355" s="34" t="s">
        <v>1046</v>
      </c>
      <c r="D355" s="35" t="s">
        <v>1264</v>
      </c>
      <c r="E355" s="36" t="s">
        <v>34</v>
      </c>
      <c r="F355" s="47" t="s">
        <v>1467</v>
      </c>
      <c r="G355" s="46">
        <v>45365</v>
      </c>
      <c r="H355" s="58">
        <v>20249388</v>
      </c>
      <c r="I355" s="26">
        <v>0</v>
      </c>
      <c r="J355" s="25"/>
      <c r="K355" s="48"/>
      <c r="L355" s="58">
        <f t="shared" si="8"/>
        <v>20249388</v>
      </c>
      <c r="M355" s="46">
        <v>45473</v>
      </c>
      <c r="N355" s="49" t="s">
        <v>1675</v>
      </c>
      <c r="O355" s="56" t="s">
        <v>45</v>
      </c>
      <c r="P355" s="40">
        <v>0.15740740740740741</v>
      </c>
    </row>
    <row r="356" spans="2:16" x14ac:dyDescent="0.2">
      <c r="B356" s="45">
        <v>45364</v>
      </c>
      <c r="C356" s="34" t="s">
        <v>1047</v>
      </c>
      <c r="D356" s="35" t="s">
        <v>1265</v>
      </c>
      <c r="E356" s="36" t="s">
        <v>521</v>
      </c>
      <c r="F356" s="47" t="s">
        <v>1468</v>
      </c>
      <c r="G356" s="46">
        <v>45366</v>
      </c>
      <c r="H356" s="58">
        <v>14800000</v>
      </c>
      <c r="I356" s="26">
        <v>0</v>
      </c>
      <c r="J356" s="25"/>
      <c r="K356" s="48"/>
      <c r="L356" s="58">
        <f t="shared" si="8"/>
        <v>14800000</v>
      </c>
      <c r="M356" s="46">
        <v>45473</v>
      </c>
      <c r="N356" s="49" t="s">
        <v>1676</v>
      </c>
      <c r="O356" s="56" t="s">
        <v>45</v>
      </c>
      <c r="P356" s="40">
        <v>0.14953271028037382</v>
      </c>
    </row>
    <row r="357" spans="2:16" x14ac:dyDescent="0.2">
      <c r="B357" s="45">
        <v>45363</v>
      </c>
      <c r="C357" s="34" t="s">
        <v>1048</v>
      </c>
      <c r="D357" s="35" t="s">
        <v>1266</v>
      </c>
      <c r="E357" s="36" t="s">
        <v>34</v>
      </c>
      <c r="F357" s="47" t="s">
        <v>666</v>
      </c>
      <c r="G357" s="46">
        <v>45365</v>
      </c>
      <c r="H357" s="58">
        <v>34000000</v>
      </c>
      <c r="I357" s="26">
        <v>0</v>
      </c>
      <c r="J357" s="25"/>
      <c r="K357" s="48"/>
      <c r="L357" s="58">
        <f t="shared" si="8"/>
        <v>34000000</v>
      </c>
      <c r="M357" s="46">
        <v>45473</v>
      </c>
      <c r="N357" s="49" t="s">
        <v>1677</v>
      </c>
      <c r="O357" s="56" t="s">
        <v>45</v>
      </c>
      <c r="P357" s="40">
        <v>0.15740740740740741</v>
      </c>
    </row>
    <row r="358" spans="2:16" x14ac:dyDescent="0.2">
      <c r="B358" s="45">
        <v>45363</v>
      </c>
      <c r="C358" s="34" t="s">
        <v>1049</v>
      </c>
      <c r="D358" s="35" t="s">
        <v>1267</v>
      </c>
      <c r="E358" s="36" t="s">
        <v>34</v>
      </c>
      <c r="F358" s="47" t="s">
        <v>1469</v>
      </c>
      <c r="G358" s="46">
        <v>45377</v>
      </c>
      <c r="H358" s="58">
        <v>34833333</v>
      </c>
      <c r="I358" s="26">
        <v>0</v>
      </c>
      <c r="J358" s="25"/>
      <c r="K358" s="48"/>
      <c r="L358" s="58">
        <f t="shared" si="8"/>
        <v>34833333</v>
      </c>
      <c r="M358" s="46">
        <v>45473</v>
      </c>
      <c r="N358" s="49" t="s">
        <v>1678</v>
      </c>
      <c r="O358" s="56" t="s">
        <v>45</v>
      </c>
      <c r="P358" s="40">
        <v>5.2083333333333336E-2</v>
      </c>
    </row>
    <row r="359" spans="2:16" x14ac:dyDescent="0.2">
      <c r="B359" s="45">
        <v>45363</v>
      </c>
      <c r="C359" s="34" t="s">
        <v>1050</v>
      </c>
      <c r="D359" s="35" t="s">
        <v>1268</v>
      </c>
      <c r="E359" s="36" t="s">
        <v>34</v>
      </c>
      <c r="F359" s="47" t="s">
        <v>1470</v>
      </c>
      <c r="G359" s="46">
        <v>45364</v>
      </c>
      <c r="H359" s="58">
        <v>26414333</v>
      </c>
      <c r="I359" s="26">
        <v>0</v>
      </c>
      <c r="J359" s="25"/>
      <c r="K359" s="48"/>
      <c r="L359" s="58">
        <f t="shared" si="8"/>
        <v>26414333</v>
      </c>
      <c r="M359" s="46">
        <v>45473</v>
      </c>
      <c r="N359" s="49" t="s">
        <v>1679</v>
      </c>
      <c r="O359" s="56" t="s">
        <v>45</v>
      </c>
      <c r="P359" s="40">
        <v>0.16513761467889909</v>
      </c>
    </row>
    <row r="360" spans="2:16" x14ac:dyDescent="0.2">
      <c r="B360" s="45">
        <v>45364</v>
      </c>
      <c r="C360" s="34" t="s">
        <v>1051</v>
      </c>
      <c r="D360" s="35" t="s">
        <v>1269</v>
      </c>
      <c r="E360" s="36" t="s">
        <v>34</v>
      </c>
      <c r="F360" s="47" t="s">
        <v>1471</v>
      </c>
      <c r="G360" s="46">
        <v>45365</v>
      </c>
      <c r="H360" s="58">
        <v>28840000</v>
      </c>
      <c r="I360" s="26">
        <v>0</v>
      </c>
      <c r="J360" s="25"/>
      <c r="K360" s="48"/>
      <c r="L360" s="58">
        <f t="shared" si="8"/>
        <v>28840000</v>
      </c>
      <c r="M360" s="46">
        <v>45473</v>
      </c>
      <c r="N360" s="49" t="s">
        <v>1680</v>
      </c>
      <c r="O360" s="56" t="s">
        <v>45</v>
      </c>
      <c r="P360" s="40">
        <v>0.15740740740740741</v>
      </c>
    </row>
    <row r="361" spans="2:16" x14ac:dyDescent="0.2">
      <c r="B361" s="45">
        <v>45364</v>
      </c>
      <c r="C361" s="34" t="s">
        <v>1052</v>
      </c>
      <c r="D361" s="35" t="s">
        <v>1270</v>
      </c>
      <c r="E361" s="36" t="s">
        <v>34</v>
      </c>
      <c r="F361" s="47" t="s">
        <v>1472</v>
      </c>
      <c r="G361" s="46">
        <v>45365</v>
      </c>
      <c r="H361" s="58">
        <v>36666667</v>
      </c>
      <c r="I361" s="26">
        <v>0</v>
      </c>
      <c r="J361" s="25"/>
      <c r="K361" s="48"/>
      <c r="L361" s="58">
        <f t="shared" si="8"/>
        <v>36666667</v>
      </c>
      <c r="M361" s="46">
        <v>45473</v>
      </c>
      <c r="N361" s="49" t="s">
        <v>1681</v>
      </c>
      <c r="O361" s="56" t="s">
        <v>45</v>
      </c>
      <c r="P361" s="40">
        <v>0.15740740740740741</v>
      </c>
    </row>
    <row r="362" spans="2:16" x14ac:dyDescent="0.2">
      <c r="B362" s="45">
        <v>45364</v>
      </c>
      <c r="C362" s="34" t="s">
        <v>1053</v>
      </c>
      <c r="D362" s="35" t="s">
        <v>1271</v>
      </c>
      <c r="E362" s="36" t="s">
        <v>34</v>
      </c>
      <c r="F362" s="47" t="s">
        <v>1473</v>
      </c>
      <c r="G362" s="46">
        <v>45364</v>
      </c>
      <c r="H362" s="58">
        <v>24000000</v>
      </c>
      <c r="I362" s="26">
        <v>0</v>
      </c>
      <c r="J362" s="25"/>
      <c r="K362" s="48"/>
      <c r="L362" s="58">
        <f t="shared" si="8"/>
        <v>24000000</v>
      </c>
      <c r="M362" s="46">
        <v>45473</v>
      </c>
      <c r="N362" s="49" t="s">
        <v>1682</v>
      </c>
      <c r="O362" s="56" t="s">
        <v>45</v>
      </c>
      <c r="P362" s="40">
        <v>0.16513761467889909</v>
      </c>
    </row>
    <row r="363" spans="2:16" x14ac:dyDescent="0.2">
      <c r="B363" s="45">
        <v>45364</v>
      </c>
      <c r="C363" s="34" t="s">
        <v>1054</v>
      </c>
      <c r="D363" s="35" t="s">
        <v>1272</v>
      </c>
      <c r="E363" s="36" t="s">
        <v>34</v>
      </c>
      <c r="F363" s="47" t="s">
        <v>1474</v>
      </c>
      <c r="G363" s="46">
        <v>45366</v>
      </c>
      <c r="H363" s="58">
        <v>19600000</v>
      </c>
      <c r="I363" s="26">
        <v>0</v>
      </c>
      <c r="J363" s="25"/>
      <c r="K363" s="48"/>
      <c r="L363" s="58">
        <f t="shared" si="8"/>
        <v>19600000</v>
      </c>
      <c r="M363" s="46">
        <v>45473</v>
      </c>
      <c r="N363" s="49" t="s">
        <v>1683</v>
      </c>
      <c r="O363" s="56" t="s">
        <v>45</v>
      </c>
      <c r="P363" s="40">
        <v>0.14953271028037382</v>
      </c>
    </row>
    <row r="364" spans="2:16" x14ac:dyDescent="0.2">
      <c r="B364" s="45">
        <v>45364</v>
      </c>
      <c r="C364" s="34" t="s">
        <v>1055</v>
      </c>
      <c r="D364" s="35" t="s">
        <v>1273</v>
      </c>
      <c r="E364" s="36" t="s">
        <v>521</v>
      </c>
      <c r="F364" s="47" t="s">
        <v>1475</v>
      </c>
      <c r="G364" s="46">
        <v>45366</v>
      </c>
      <c r="H364" s="58">
        <v>12950000</v>
      </c>
      <c r="I364" s="26">
        <v>0</v>
      </c>
      <c r="J364" s="25"/>
      <c r="K364" s="48"/>
      <c r="L364" s="58">
        <f t="shared" si="8"/>
        <v>12950000</v>
      </c>
      <c r="M364" s="46">
        <v>45472</v>
      </c>
      <c r="N364" s="49" t="s">
        <v>1684</v>
      </c>
      <c r="O364" s="56" t="s">
        <v>45</v>
      </c>
      <c r="P364" s="40">
        <v>0.15094339622641509</v>
      </c>
    </row>
    <row r="365" spans="2:16" x14ac:dyDescent="0.2">
      <c r="B365" s="45">
        <v>45364</v>
      </c>
      <c r="C365" s="34" t="s">
        <v>1056</v>
      </c>
      <c r="D365" s="35" t="s">
        <v>1274</v>
      </c>
      <c r="E365" s="36" t="s">
        <v>521</v>
      </c>
      <c r="F365" s="47" t="s">
        <v>1476</v>
      </c>
      <c r="G365" s="46">
        <v>45365</v>
      </c>
      <c r="H365" s="58">
        <v>12950000</v>
      </c>
      <c r="I365" s="26">
        <v>0</v>
      </c>
      <c r="J365" s="25"/>
      <c r="K365" s="48"/>
      <c r="L365" s="58">
        <f t="shared" si="8"/>
        <v>12950000</v>
      </c>
      <c r="M365" s="46">
        <v>45471</v>
      </c>
      <c r="N365" s="49" t="s">
        <v>1685</v>
      </c>
      <c r="O365" s="56" t="s">
        <v>45</v>
      </c>
      <c r="P365" s="40">
        <v>0.16037735849056603</v>
      </c>
    </row>
    <row r="366" spans="2:16" x14ac:dyDescent="0.2">
      <c r="B366" s="45">
        <v>45364</v>
      </c>
      <c r="C366" s="34" t="s">
        <v>1057</v>
      </c>
      <c r="D366" s="35" t="s">
        <v>1275</v>
      </c>
      <c r="E366" s="36" t="s">
        <v>521</v>
      </c>
      <c r="F366" s="47" t="s">
        <v>1475</v>
      </c>
      <c r="G366" s="46">
        <v>45366</v>
      </c>
      <c r="H366" s="58">
        <v>12950000</v>
      </c>
      <c r="I366" s="26">
        <v>0</v>
      </c>
      <c r="J366" s="25"/>
      <c r="K366" s="48"/>
      <c r="L366" s="58">
        <f t="shared" si="8"/>
        <v>12950000</v>
      </c>
      <c r="M366" s="46">
        <v>45472</v>
      </c>
      <c r="N366" s="49" t="s">
        <v>1686</v>
      </c>
      <c r="O366" s="56" t="s">
        <v>45</v>
      </c>
      <c r="P366" s="40">
        <v>0.15094339622641509</v>
      </c>
    </row>
    <row r="367" spans="2:16" x14ac:dyDescent="0.2">
      <c r="B367" s="45">
        <v>45364</v>
      </c>
      <c r="C367" s="34" t="s">
        <v>1058</v>
      </c>
      <c r="D367" s="35" t="s">
        <v>1276</v>
      </c>
      <c r="E367" s="36" t="s">
        <v>34</v>
      </c>
      <c r="F367" s="47" t="s">
        <v>705</v>
      </c>
      <c r="G367" s="46">
        <v>45366</v>
      </c>
      <c r="H367" s="58">
        <v>23432500</v>
      </c>
      <c r="I367" s="26">
        <v>0</v>
      </c>
      <c r="J367" s="25"/>
      <c r="K367" s="48"/>
      <c r="L367" s="58">
        <f t="shared" si="8"/>
        <v>23432500</v>
      </c>
      <c r="M367" s="46">
        <v>45472</v>
      </c>
      <c r="N367" s="49" t="s">
        <v>1687</v>
      </c>
      <c r="O367" s="56" t="s">
        <v>45</v>
      </c>
      <c r="P367" s="40">
        <v>0.15094339622641509</v>
      </c>
    </row>
    <row r="368" spans="2:16" x14ac:dyDescent="0.2">
      <c r="B368" s="45">
        <v>45364</v>
      </c>
      <c r="C368" s="34" t="s">
        <v>1059</v>
      </c>
      <c r="D368" s="35" t="s">
        <v>1277</v>
      </c>
      <c r="E368" s="36" t="s">
        <v>34</v>
      </c>
      <c r="F368" s="47" t="s">
        <v>1397</v>
      </c>
      <c r="G368" s="46">
        <v>45370</v>
      </c>
      <c r="H368" s="58">
        <v>23432500</v>
      </c>
      <c r="I368" s="26">
        <v>0</v>
      </c>
      <c r="J368" s="25"/>
      <c r="K368" s="48"/>
      <c r="L368" s="58">
        <f t="shared" si="8"/>
        <v>23432500</v>
      </c>
      <c r="M368" s="46">
        <v>45473</v>
      </c>
      <c r="N368" s="49" t="s">
        <v>1688</v>
      </c>
      <c r="O368" s="56" t="s">
        <v>45</v>
      </c>
      <c r="P368" s="40">
        <v>0.11650485436893204</v>
      </c>
    </row>
    <row r="369" spans="2:16" x14ac:dyDescent="0.2">
      <c r="B369" s="45">
        <v>45364</v>
      </c>
      <c r="C369" s="34" t="s">
        <v>1060</v>
      </c>
      <c r="D369" s="35" t="s">
        <v>1278</v>
      </c>
      <c r="E369" s="36" t="s">
        <v>34</v>
      </c>
      <c r="F369" s="47" t="s">
        <v>1477</v>
      </c>
      <c r="G369" s="46">
        <v>45365</v>
      </c>
      <c r="H369" s="58">
        <v>23980000</v>
      </c>
      <c r="I369" s="26">
        <v>0</v>
      </c>
      <c r="J369" s="25"/>
      <c r="K369" s="48"/>
      <c r="L369" s="58">
        <f t="shared" si="8"/>
        <v>23980000</v>
      </c>
      <c r="M369" s="46">
        <v>45473</v>
      </c>
      <c r="N369" s="49" t="s">
        <v>1689</v>
      </c>
      <c r="O369" s="56" t="s">
        <v>45</v>
      </c>
      <c r="P369" s="40">
        <v>0.15740740740740741</v>
      </c>
    </row>
    <row r="370" spans="2:16" x14ac:dyDescent="0.2">
      <c r="B370" s="45">
        <v>45364</v>
      </c>
      <c r="C370" s="34" t="s">
        <v>1061</v>
      </c>
      <c r="D370" s="35" t="s">
        <v>1279</v>
      </c>
      <c r="E370" s="36" t="s">
        <v>34</v>
      </c>
      <c r="F370" s="47" t="s">
        <v>1478</v>
      </c>
      <c r="G370" s="46">
        <v>45366</v>
      </c>
      <c r="H370" s="58">
        <v>34608000</v>
      </c>
      <c r="I370" s="26">
        <v>0</v>
      </c>
      <c r="J370" s="25"/>
      <c r="K370" s="48"/>
      <c r="L370" s="58">
        <f t="shared" si="8"/>
        <v>34608000</v>
      </c>
      <c r="M370" s="46">
        <v>45463</v>
      </c>
      <c r="N370" s="49" t="s">
        <v>1690</v>
      </c>
      <c r="O370" s="56" t="s">
        <v>45</v>
      </c>
      <c r="P370" s="40">
        <v>0.16494845360824742</v>
      </c>
    </row>
    <row r="371" spans="2:16" x14ac:dyDescent="0.2">
      <c r="B371" s="45">
        <v>45364</v>
      </c>
      <c r="C371" s="34" t="s">
        <v>1062</v>
      </c>
      <c r="D371" s="35" t="s">
        <v>1280</v>
      </c>
      <c r="E371" s="36" t="s">
        <v>34</v>
      </c>
      <c r="F371" s="47" t="s">
        <v>1479</v>
      </c>
      <c r="G371" s="46">
        <v>45370</v>
      </c>
      <c r="H371" s="58">
        <v>32960000</v>
      </c>
      <c r="I371" s="26">
        <v>0</v>
      </c>
      <c r="J371" s="25"/>
      <c r="K371" s="48"/>
      <c r="L371" s="58">
        <f t="shared" si="8"/>
        <v>32960000</v>
      </c>
      <c r="M371" s="46">
        <v>45473</v>
      </c>
      <c r="N371" s="49" t="s">
        <v>1691</v>
      </c>
      <c r="O371" s="56" t="s">
        <v>45</v>
      </c>
      <c r="P371" s="40">
        <v>0.11650485436893204</v>
      </c>
    </row>
    <row r="372" spans="2:16" x14ac:dyDescent="0.2">
      <c r="B372" s="45">
        <v>45366</v>
      </c>
      <c r="C372" s="34" t="s">
        <v>1063</v>
      </c>
      <c r="D372" s="35" t="s">
        <v>1281</v>
      </c>
      <c r="E372" s="36" t="s">
        <v>34</v>
      </c>
      <c r="F372" s="47" t="s">
        <v>1480</v>
      </c>
      <c r="G372" s="46">
        <v>45373</v>
      </c>
      <c r="H372" s="58">
        <v>37348868</v>
      </c>
      <c r="I372" s="26">
        <v>0</v>
      </c>
      <c r="J372" s="25"/>
      <c r="K372" s="48"/>
      <c r="L372" s="58">
        <f t="shared" si="8"/>
        <v>37348868</v>
      </c>
      <c r="M372" s="46">
        <v>45473</v>
      </c>
      <c r="N372" s="49" t="s">
        <v>1692</v>
      </c>
      <c r="O372" s="56" t="s">
        <v>45</v>
      </c>
      <c r="P372" s="40">
        <v>0.09</v>
      </c>
    </row>
    <row r="373" spans="2:16" x14ac:dyDescent="0.2">
      <c r="B373" s="45">
        <v>45364</v>
      </c>
      <c r="C373" s="34" t="s">
        <v>1064</v>
      </c>
      <c r="D373" s="35" t="s">
        <v>1282</v>
      </c>
      <c r="E373" s="36" t="s">
        <v>34</v>
      </c>
      <c r="F373" s="47" t="s">
        <v>1384</v>
      </c>
      <c r="G373" s="46">
        <v>45366</v>
      </c>
      <c r="H373" s="58">
        <v>12200000</v>
      </c>
      <c r="I373" s="26">
        <v>0</v>
      </c>
      <c r="J373" s="25"/>
      <c r="K373" s="48"/>
      <c r="L373" s="58">
        <f t="shared" si="8"/>
        <v>12200000</v>
      </c>
      <c r="M373" s="46">
        <v>45473</v>
      </c>
      <c r="N373" s="49" t="s">
        <v>1693</v>
      </c>
      <c r="O373" s="56" t="s">
        <v>45</v>
      </c>
      <c r="P373" s="40">
        <v>0.14953271028037382</v>
      </c>
    </row>
    <row r="374" spans="2:16" x14ac:dyDescent="0.2">
      <c r="B374" s="45">
        <v>45364</v>
      </c>
      <c r="C374" s="34" t="s">
        <v>1065</v>
      </c>
      <c r="D374" s="35" t="s">
        <v>1283</v>
      </c>
      <c r="E374" s="36" t="s">
        <v>521</v>
      </c>
      <c r="F374" s="47" t="s">
        <v>1396</v>
      </c>
      <c r="G374" s="46">
        <v>45366</v>
      </c>
      <c r="H374" s="58">
        <v>12200000</v>
      </c>
      <c r="I374" s="26">
        <v>0</v>
      </c>
      <c r="J374" s="25"/>
      <c r="K374" s="48"/>
      <c r="L374" s="58">
        <f t="shared" si="8"/>
        <v>12200000</v>
      </c>
      <c r="M374" s="46">
        <v>45473</v>
      </c>
      <c r="N374" s="49" t="s">
        <v>1694</v>
      </c>
      <c r="O374" s="56" t="s">
        <v>45</v>
      </c>
      <c r="P374" s="40">
        <v>0.14953271028037382</v>
      </c>
    </row>
    <row r="375" spans="2:16" x14ac:dyDescent="0.2">
      <c r="B375" s="45">
        <v>45365</v>
      </c>
      <c r="C375" s="34" t="s">
        <v>1066</v>
      </c>
      <c r="D375" s="35" t="s">
        <v>1284</v>
      </c>
      <c r="E375" s="36" t="s">
        <v>34</v>
      </c>
      <c r="F375" s="47" t="s">
        <v>1481</v>
      </c>
      <c r="G375" s="46">
        <v>45366</v>
      </c>
      <c r="H375" s="58">
        <v>28840000</v>
      </c>
      <c r="I375" s="26">
        <v>0</v>
      </c>
      <c r="J375" s="25"/>
      <c r="K375" s="48"/>
      <c r="L375" s="58">
        <f t="shared" si="8"/>
        <v>28840000</v>
      </c>
      <c r="M375" s="46">
        <v>45473</v>
      </c>
      <c r="N375" s="49" t="s">
        <v>1695</v>
      </c>
      <c r="O375" s="56" t="s">
        <v>45</v>
      </c>
      <c r="P375" s="40">
        <v>0.14953271028037382</v>
      </c>
    </row>
    <row r="376" spans="2:16" x14ac:dyDescent="0.2">
      <c r="B376" s="45">
        <v>45365</v>
      </c>
      <c r="C376" s="34" t="s">
        <v>1067</v>
      </c>
      <c r="D376" s="35" t="s">
        <v>1285</v>
      </c>
      <c r="E376" s="36" t="s">
        <v>34</v>
      </c>
      <c r="F376" s="47" t="s">
        <v>1482</v>
      </c>
      <c r="G376" s="46">
        <v>45366</v>
      </c>
      <c r="H376" s="58">
        <v>28840000</v>
      </c>
      <c r="I376" s="26">
        <v>0</v>
      </c>
      <c r="J376" s="25"/>
      <c r="K376" s="48"/>
      <c r="L376" s="58">
        <f t="shared" si="8"/>
        <v>28840000</v>
      </c>
      <c r="M376" s="46">
        <v>45473</v>
      </c>
      <c r="N376" s="49" t="s">
        <v>1696</v>
      </c>
      <c r="O376" s="56" t="s">
        <v>45</v>
      </c>
      <c r="P376" s="40">
        <v>0.14953271028037382</v>
      </c>
    </row>
    <row r="377" spans="2:16" x14ac:dyDescent="0.2">
      <c r="B377" s="45">
        <v>45366</v>
      </c>
      <c r="C377" s="34" t="s">
        <v>1068</v>
      </c>
      <c r="D377" s="35" t="s">
        <v>1286</v>
      </c>
      <c r="E377" s="36" t="s">
        <v>34</v>
      </c>
      <c r="F377" s="47" t="s">
        <v>1483</v>
      </c>
      <c r="G377" s="46">
        <v>45373</v>
      </c>
      <c r="H377" s="58">
        <v>19600000</v>
      </c>
      <c r="I377" s="26">
        <v>0</v>
      </c>
      <c r="J377" s="25"/>
      <c r="K377" s="48"/>
      <c r="L377" s="58">
        <f t="shared" si="8"/>
        <v>19600000</v>
      </c>
      <c r="M377" s="46">
        <v>45473</v>
      </c>
      <c r="N377" s="49" t="s">
        <v>1697</v>
      </c>
      <c r="O377" s="56" t="s">
        <v>45</v>
      </c>
      <c r="P377" s="40">
        <v>0.09</v>
      </c>
    </row>
    <row r="378" spans="2:16" x14ac:dyDescent="0.2">
      <c r="B378" s="45">
        <v>45365</v>
      </c>
      <c r="C378" s="34" t="s">
        <v>1069</v>
      </c>
      <c r="D378" s="35" t="s">
        <v>1287</v>
      </c>
      <c r="E378" s="36" t="s">
        <v>34</v>
      </c>
      <c r="F378" s="47" t="s">
        <v>1484</v>
      </c>
      <c r="G378" s="46">
        <v>45369</v>
      </c>
      <c r="H378" s="58">
        <v>22000000</v>
      </c>
      <c r="I378" s="26">
        <v>0</v>
      </c>
      <c r="J378" s="25"/>
      <c r="K378" s="48"/>
      <c r="L378" s="58">
        <f t="shared" si="8"/>
        <v>22000000</v>
      </c>
      <c r="M378" s="46">
        <v>45473</v>
      </c>
      <c r="N378" s="49" t="s">
        <v>1698</v>
      </c>
      <c r="O378" s="56" t="s">
        <v>45</v>
      </c>
      <c r="P378" s="40">
        <v>0.125</v>
      </c>
    </row>
    <row r="379" spans="2:16" x14ac:dyDescent="0.2">
      <c r="B379" s="45">
        <v>45365</v>
      </c>
      <c r="C379" s="34" t="s">
        <v>1070</v>
      </c>
      <c r="D379" s="35" t="s">
        <v>1288</v>
      </c>
      <c r="E379" s="36" t="s">
        <v>34</v>
      </c>
      <c r="F379" s="47" t="s">
        <v>1485</v>
      </c>
      <c r="G379" s="46">
        <v>45366</v>
      </c>
      <c r="H379" s="58">
        <v>28000000</v>
      </c>
      <c r="I379" s="26">
        <v>0</v>
      </c>
      <c r="J379" s="25"/>
      <c r="K379" s="48"/>
      <c r="L379" s="58">
        <f t="shared" si="8"/>
        <v>28000000</v>
      </c>
      <c r="M379" s="46">
        <v>45473</v>
      </c>
      <c r="N379" s="49" t="s">
        <v>1699</v>
      </c>
      <c r="O379" s="56" t="s">
        <v>45</v>
      </c>
      <c r="P379" s="40">
        <v>0.14953271028037382</v>
      </c>
    </row>
    <row r="380" spans="2:16" x14ac:dyDescent="0.2">
      <c r="B380" s="45">
        <v>45365</v>
      </c>
      <c r="C380" s="34" t="s">
        <v>1071</v>
      </c>
      <c r="D380" s="35" t="s">
        <v>1289</v>
      </c>
      <c r="E380" s="36" t="s">
        <v>34</v>
      </c>
      <c r="F380" s="47" t="s">
        <v>1486</v>
      </c>
      <c r="G380" s="46">
        <v>45366</v>
      </c>
      <c r="H380" s="58">
        <v>23183333</v>
      </c>
      <c r="I380" s="26">
        <v>0</v>
      </c>
      <c r="J380" s="25"/>
      <c r="K380" s="48"/>
      <c r="L380" s="58">
        <f t="shared" si="8"/>
        <v>23183333</v>
      </c>
      <c r="M380" s="46">
        <v>45473</v>
      </c>
      <c r="N380" s="49" t="s">
        <v>1700</v>
      </c>
      <c r="O380" s="56" t="s">
        <v>45</v>
      </c>
      <c r="P380" s="40">
        <v>0.14953271028037382</v>
      </c>
    </row>
    <row r="381" spans="2:16" x14ac:dyDescent="0.2">
      <c r="B381" s="45">
        <v>45366</v>
      </c>
      <c r="C381" s="34" t="s">
        <v>1072</v>
      </c>
      <c r="D381" s="35" t="s">
        <v>1290</v>
      </c>
      <c r="E381" s="36" t="s">
        <v>34</v>
      </c>
      <c r="F381" s="47" t="s">
        <v>1487</v>
      </c>
      <c r="G381" s="46">
        <v>45369</v>
      </c>
      <c r="H381" s="58">
        <v>23183333</v>
      </c>
      <c r="I381" s="26">
        <v>0</v>
      </c>
      <c r="J381" s="25"/>
      <c r="K381" s="48"/>
      <c r="L381" s="58">
        <f t="shared" si="8"/>
        <v>23183333</v>
      </c>
      <c r="M381" s="46">
        <v>45473</v>
      </c>
      <c r="N381" s="49" t="s">
        <v>1701</v>
      </c>
      <c r="O381" s="56" t="s">
        <v>45</v>
      </c>
      <c r="P381" s="40">
        <v>0.125</v>
      </c>
    </row>
    <row r="382" spans="2:16" x14ac:dyDescent="0.2">
      <c r="B382" s="45">
        <v>45366</v>
      </c>
      <c r="C382" s="34" t="s">
        <v>1073</v>
      </c>
      <c r="D382" s="35" t="s">
        <v>1291</v>
      </c>
      <c r="E382" s="36" t="s">
        <v>34</v>
      </c>
      <c r="F382" s="47" t="s">
        <v>1488</v>
      </c>
      <c r="G382" s="46">
        <v>45370</v>
      </c>
      <c r="H382" s="58">
        <v>23183333</v>
      </c>
      <c r="I382" s="26">
        <v>0</v>
      </c>
      <c r="J382" s="25"/>
      <c r="K382" s="48"/>
      <c r="L382" s="58">
        <f t="shared" si="8"/>
        <v>23183333</v>
      </c>
      <c r="M382" s="46">
        <v>45473</v>
      </c>
      <c r="N382" s="49" t="s">
        <v>1702</v>
      </c>
      <c r="O382" s="56" t="s">
        <v>45</v>
      </c>
      <c r="P382" s="40">
        <v>0.11650485436893204</v>
      </c>
    </row>
    <row r="383" spans="2:16" x14ac:dyDescent="0.2">
      <c r="B383" s="45">
        <v>45365</v>
      </c>
      <c r="C383" s="34" t="s">
        <v>1074</v>
      </c>
      <c r="D383" s="35" t="s">
        <v>1292</v>
      </c>
      <c r="E383" s="36" t="s">
        <v>34</v>
      </c>
      <c r="F383" s="47" t="s">
        <v>1489</v>
      </c>
      <c r="G383" s="46">
        <v>45366</v>
      </c>
      <c r="H383" s="58">
        <v>23183333</v>
      </c>
      <c r="I383" s="26">
        <v>0</v>
      </c>
      <c r="J383" s="25"/>
      <c r="K383" s="48"/>
      <c r="L383" s="58">
        <f t="shared" si="8"/>
        <v>23183333</v>
      </c>
      <c r="M383" s="46">
        <v>45473</v>
      </c>
      <c r="N383" s="49" t="s">
        <v>1703</v>
      </c>
      <c r="O383" s="56" t="s">
        <v>45</v>
      </c>
      <c r="P383" s="40">
        <v>0.14953271028037382</v>
      </c>
    </row>
    <row r="384" spans="2:16" x14ac:dyDescent="0.2">
      <c r="B384" s="45">
        <v>45366</v>
      </c>
      <c r="C384" s="34" t="s">
        <v>1075</v>
      </c>
      <c r="D384" s="35" t="s">
        <v>1293</v>
      </c>
      <c r="E384" s="36" t="s">
        <v>34</v>
      </c>
      <c r="F384" s="47" t="s">
        <v>1490</v>
      </c>
      <c r="G384" s="46">
        <v>45369</v>
      </c>
      <c r="H384" s="58">
        <v>37348868</v>
      </c>
      <c r="I384" s="26">
        <v>0</v>
      </c>
      <c r="J384" s="25"/>
      <c r="K384" s="48"/>
      <c r="L384" s="58">
        <f t="shared" si="8"/>
        <v>37348868</v>
      </c>
      <c r="M384" s="46">
        <v>45473</v>
      </c>
      <c r="N384" s="49" t="s">
        <v>1704</v>
      </c>
      <c r="O384" s="56" t="s">
        <v>45</v>
      </c>
      <c r="P384" s="40">
        <v>0.125</v>
      </c>
    </row>
    <row r="385" spans="2:16" x14ac:dyDescent="0.2">
      <c r="B385" s="45">
        <v>45366</v>
      </c>
      <c r="C385" s="34" t="s">
        <v>1076</v>
      </c>
      <c r="D385" s="35" t="s">
        <v>1294</v>
      </c>
      <c r="E385" s="36" t="s">
        <v>34</v>
      </c>
      <c r="F385" s="47" t="s">
        <v>1491</v>
      </c>
      <c r="G385" s="46">
        <v>45370</v>
      </c>
      <c r="H385" s="58">
        <v>30000000</v>
      </c>
      <c r="I385" s="26">
        <v>0</v>
      </c>
      <c r="J385" s="25"/>
      <c r="K385" s="48"/>
      <c r="L385" s="58">
        <f t="shared" si="8"/>
        <v>30000000</v>
      </c>
      <c r="M385" s="46">
        <v>45473</v>
      </c>
      <c r="N385" s="49" t="s">
        <v>1705</v>
      </c>
      <c r="O385" s="56" t="s">
        <v>45</v>
      </c>
      <c r="P385" s="40">
        <v>0.11650485436893204</v>
      </c>
    </row>
    <row r="386" spans="2:16" x14ac:dyDescent="0.2">
      <c r="B386" s="45">
        <v>45366</v>
      </c>
      <c r="C386" s="34" t="s">
        <v>1077</v>
      </c>
      <c r="D386" s="35" t="s">
        <v>1295</v>
      </c>
      <c r="E386" s="36" t="s">
        <v>34</v>
      </c>
      <c r="F386" s="47" t="s">
        <v>1492</v>
      </c>
      <c r="G386" s="46">
        <v>45369</v>
      </c>
      <c r="H386" s="58">
        <v>27419333</v>
      </c>
      <c r="I386" s="26">
        <v>0</v>
      </c>
      <c r="J386" s="25"/>
      <c r="K386" s="48"/>
      <c r="L386" s="58">
        <f t="shared" si="8"/>
        <v>27419333</v>
      </c>
      <c r="M386" s="46">
        <v>45473</v>
      </c>
      <c r="N386" s="49" t="s">
        <v>1706</v>
      </c>
      <c r="O386" s="56" t="s">
        <v>45</v>
      </c>
      <c r="P386" s="40">
        <v>0.125</v>
      </c>
    </row>
    <row r="387" spans="2:16" x14ac:dyDescent="0.2">
      <c r="B387" s="45">
        <v>45366</v>
      </c>
      <c r="C387" s="34" t="s">
        <v>1078</v>
      </c>
      <c r="D387" s="35" t="s">
        <v>1296</v>
      </c>
      <c r="E387" s="36" t="s">
        <v>34</v>
      </c>
      <c r="F387" s="47" t="s">
        <v>1397</v>
      </c>
      <c r="G387" s="46">
        <v>45369</v>
      </c>
      <c r="H387" s="58">
        <v>23432500</v>
      </c>
      <c r="I387" s="26">
        <v>0</v>
      </c>
      <c r="J387" s="25"/>
      <c r="K387" s="48"/>
      <c r="L387" s="58">
        <f t="shared" si="8"/>
        <v>23432500</v>
      </c>
      <c r="M387" s="46">
        <v>45473</v>
      </c>
      <c r="N387" s="49" t="s">
        <v>1707</v>
      </c>
      <c r="O387" s="56" t="s">
        <v>45</v>
      </c>
      <c r="P387" s="40">
        <v>0.125</v>
      </c>
    </row>
    <row r="388" spans="2:16" x14ac:dyDescent="0.2">
      <c r="B388" s="45">
        <v>45377</v>
      </c>
      <c r="C388" s="34" t="s">
        <v>1079</v>
      </c>
      <c r="D388" s="35" t="s">
        <v>1297</v>
      </c>
      <c r="E388" s="36" t="s">
        <v>34</v>
      </c>
      <c r="F388" s="47" t="s">
        <v>1493</v>
      </c>
      <c r="G388" s="46">
        <v>45383</v>
      </c>
      <c r="H388" s="58">
        <v>26766667</v>
      </c>
      <c r="I388" s="26">
        <v>0</v>
      </c>
      <c r="J388" s="25"/>
      <c r="K388" s="48"/>
      <c r="L388" s="58">
        <f t="shared" si="8"/>
        <v>26766667</v>
      </c>
      <c r="M388" s="46">
        <v>45473</v>
      </c>
      <c r="N388" s="60" t="s">
        <v>1708</v>
      </c>
      <c r="O388" s="56" t="s">
        <v>45</v>
      </c>
      <c r="P388" s="40">
        <v>0</v>
      </c>
    </row>
    <row r="389" spans="2:16" x14ac:dyDescent="0.2">
      <c r="B389" s="45">
        <v>45366</v>
      </c>
      <c r="C389" s="34" t="s">
        <v>1080</v>
      </c>
      <c r="D389" s="35" t="s">
        <v>1298</v>
      </c>
      <c r="E389" s="36" t="s">
        <v>34</v>
      </c>
      <c r="F389" s="47" t="s">
        <v>1494</v>
      </c>
      <c r="G389" s="46">
        <v>45371</v>
      </c>
      <c r="H389" s="58">
        <v>34968500</v>
      </c>
      <c r="I389" s="26">
        <v>0</v>
      </c>
      <c r="J389" s="25"/>
      <c r="K389" s="48"/>
      <c r="L389" s="58">
        <f t="shared" si="8"/>
        <v>34968500</v>
      </c>
      <c r="M389" s="46">
        <v>45469</v>
      </c>
      <c r="N389" s="49" t="s">
        <v>1709</v>
      </c>
      <c r="O389" s="56" t="s">
        <v>45</v>
      </c>
      <c r="P389" s="40">
        <v>0.11224489795918367</v>
      </c>
    </row>
    <row r="390" spans="2:16" x14ac:dyDescent="0.2">
      <c r="B390" s="45">
        <v>45365</v>
      </c>
      <c r="C390" s="34" t="s">
        <v>1081</v>
      </c>
      <c r="D390" s="35" t="s">
        <v>1299</v>
      </c>
      <c r="E390" s="36" t="s">
        <v>34</v>
      </c>
      <c r="F390" s="47" t="s">
        <v>1495</v>
      </c>
      <c r="G390" s="46">
        <v>45366</v>
      </c>
      <c r="H390" s="58">
        <v>27419333</v>
      </c>
      <c r="I390" s="26">
        <v>0</v>
      </c>
      <c r="J390" s="25"/>
      <c r="K390" s="48"/>
      <c r="L390" s="58">
        <f t="shared" si="8"/>
        <v>27419333</v>
      </c>
      <c r="M390" s="46">
        <v>45473</v>
      </c>
      <c r="N390" s="49" t="s">
        <v>1710</v>
      </c>
      <c r="O390" s="56" t="s">
        <v>45</v>
      </c>
      <c r="P390" s="40">
        <v>0.14953271028037382</v>
      </c>
    </row>
    <row r="391" spans="2:16" x14ac:dyDescent="0.2">
      <c r="B391" s="45">
        <v>45365</v>
      </c>
      <c r="C391" s="34" t="s">
        <v>1082</v>
      </c>
      <c r="D391" s="35" t="s">
        <v>1300</v>
      </c>
      <c r="E391" s="36" t="s">
        <v>34</v>
      </c>
      <c r="F391" s="47" t="s">
        <v>1496</v>
      </c>
      <c r="G391" s="46">
        <v>45369</v>
      </c>
      <c r="H391" s="58">
        <v>34650000</v>
      </c>
      <c r="I391" s="26">
        <v>0</v>
      </c>
      <c r="J391" s="25"/>
      <c r="K391" s="48"/>
      <c r="L391" s="58">
        <f t="shared" si="8"/>
        <v>34650000</v>
      </c>
      <c r="M391" s="46">
        <v>45473</v>
      </c>
      <c r="N391" s="49" t="s">
        <v>1711</v>
      </c>
      <c r="O391" s="56" t="s">
        <v>45</v>
      </c>
      <c r="P391" s="40">
        <v>0.125</v>
      </c>
    </row>
    <row r="392" spans="2:16" x14ac:dyDescent="0.2">
      <c r="B392" s="45">
        <v>45366</v>
      </c>
      <c r="C392" s="34" t="s">
        <v>1083</v>
      </c>
      <c r="D392" s="35" t="s">
        <v>1301</v>
      </c>
      <c r="E392" s="36" t="s">
        <v>521</v>
      </c>
      <c r="F392" s="47" t="s">
        <v>1497</v>
      </c>
      <c r="G392" s="46">
        <v>45369</v>
      </c>
      <c r="H392" s="58">
        <v>12250000</v>
      </c>
      <c r="I392" s="26">
        <v>0</v>
      </c>
      <c r="J392" s="25"/>
      <c r="K392" s="48"/>
      <c r="L392" s="58">
        <f t="shared" si="8"/>
        <v>12250000</v>
      </c>
      <c r="M392" s="46">
        <v>45473</v>
      </c>
      <c r="N392" s="49" t="s">
        <v>1712</v>
      </c>
      <c r="O392" s="56" t="s">
        <v>45</v>
      </c>
      <c r="P392" s="40">
        <v>0.125</v>
      </c>
    </row>
    <row r="393" spans="2:16" x14ac:dyDescent="0.2">
      <c r="B393" s="45">
        <v>45366</v>
      </c>
      <c r="C393" s="34" t="s">
        <v>1084</v>
      </c>
      <c r="D393" s="35" t="s">
        <v>1302</v>
      </c>
      <c r="E393" s="36" t="s">
        <v>34</v>
      </c>
      <c r="F393" s="47" t="s">
        <v>1498</v>
      </c>
      <c r="G393" s="46">
        <v>45370</v>
      </c>
      <c r="H393" s="58">
        <v>23980000</v>
      </c>
      <c r="I393" s="26">
        <v>0</v>
      </c>
      <c r="J393" s="25"/>
      <c r="K393" s="48"/>
      <c r="L393" s="58">
        <f t="shared" si="8"/>
        <v>23980000</v>
      </c>
      <c r="M393" s="46">
        <v>45473</v>
      </c>
      <c r="N393" s="49" t="s">
        <v>1713</v>
      </c>
      <c r="O393" s="56" t="s">
        <v>45</v>
      </c>
      <c r="P393" s="40">
        <v>0.11650485436893204</v>
      </c>
    </row>
    <row r="394" spans="2:16" x14ac:dyDescent="0.2">
      <c r="B394" s="45">
        <v>45369</v>
      </c>
      <c r="C394" s="34" t="s">
        <v>1085</v>
      </c>
      <c r="D394" s="35" t="s">
        <v>1303</v>
      </c>
      <c r="E394" s="36" t="s">
        <v>34</v>
      </c>
      <c r="F394" s="47" t="s">
        <v>1499</v>
      </c>
      <c r="G394" s="46">
        <v>45370</v>
      </c>
      <c r="H394" s="58">
        <v>21000000</v>
      </c>
      <c r="I394" s="26">
        <v>0</v>
      </c>
      <c r="J394" s="25"/>
      <c r="K394" s="48"/>
      <c r="L394" s="58">
        <f t="shared" si="8"/>
        <v>21000000</v>
      </c>
      <c r="M394" s="46">
        <v>45473</v>
      </c>
      <c r="N394" s="60" t="s">
        <v>1714</v>
      </c>
      <c r="O394" s="56" t="s">
        <v>45</v>
      </c>
      <c r="P394" s="40">
        <v>0.11650485436893204</v>
      </c>
    </row>
    <row r="395" spans="2:16" x14ac:dyDescent="0.2">
      <c r="B395" s="45">
        <v>45369</v>
      </c>
      <c r="C395" s="34" t="s">
        <v>1086</v>
      </c>
      <c r="D395" s="35" t="s">
        <v>1304</v>
      </c>
      <c r="E395" s="36" t="s">
        <v>34</v>
      </c>
      <c r="F395" s="47" t="s">
        <v>1500</v>
      </c>
      <c r="G395" s="46">
        <v>45372</v>
      </c>
      <c r="H395" s="58">
        <v>21341600</v>
      </c>
      <c r="I395" s="26">
        <v>0</v>
      </c>
      <c r="J395" s="25"/>
      <c r="K395" s="48"/>
      <c r="L395" s="58">
        <f t="shared" si="8"/>
        <v>21341600</v>
      </c>
      <c r="M395" s="46">
        <v>45457</v>
      </c>
      <c r="N395" s="60" t="s">
        <v>1715</v>
      </c>
      <c r="O395" s="56" t="s">
        <v>45</v>
      </c>
      <c r="P395" s="40">
        <v>0.11764705882352941</v>
      </c>
    </row>
    <row r="396" spans="2:16" x14ac:dyDescent="0.2">
      <c r="B396" s="45">
        <v>45369</v>
      </c>
      <c r="C396" s="34" t="s">
        <v>1087</v>
      </c>
      <c r="D396" s="35" t="s">
        <v>1305</v>
      </c>
      <c r="E396" s="36" t="s">
        <v>34</v>
      </c>
      <c r="F396" s="47" t="s">
        <v>1501</v>
      </c>
      <c r="G396" s="46">
        <v>45371</v>
      </c>
      <c r="H396" s="58">
        <v>30204750</v>
      </c>
      <c r="I396" s="26">
        <v>0</v>
      </c>
      <c r="J396" s="25"/>
      <c r="K396" s="48"/>
      <c r="L396" s="58">
        <f t="shared" si="8"/>
        <v>30204750</v>
      </c>
      <c r="M396" s="46">
        <v>45457</v>
      </c>
      <c r="N396" s="60" t="s">
        <v>1716</v>
      </c>
      <c r="O396" s="56" t="s">
        <v>45</v>
      </c>
      <c r="P396" s="40">
        <v>0.12790697674418605</v>
      </c>
    </row>
    <row r="397" spans="2:16" x14ac:dyDescent="0.2">
      <c r="B397" s="45">
        <v>45369</v>
      </c>
      <c r="C397" s="34" t="s">
        <v>1088</v>
      </c>
      <c r="D397" s="35" t="s">
        <v>1306</v>
      </c>
      <c r="E397" s="36" t="s">
        <v>34</v>
      </c>
      <c r="F397" s="47" t="s">
        <v>1502</v>
      </c>
      <c r="G397" s="46">
        <v>45371</v>
      </c>
      <c r="H397" s="58">
        <v>24600000</v>
      </c>
      <c r="I397" s="26">
        <v>0</v>
      </c>
      <c r="J397" s="25"/>
      <c r="K397" s="48"/>
      <c r="L397" s="58">
        <f t="shared" si="8"/>
        <v>24600000</v>
      </c>
      <c r="M397" s="46">
        <v>45462</v>
      </c>
      <c r="N397" s="60" t="s">
        <v>1717</v>
      </c>
      <c r="O397" s="56" t="s">
        <v>45</v>
      </c>
      <c r="P397" s="40">
        <v>0.12087912087912088</v>
      </c>
    </row>
    <row r="398" spans="2:16" x14ac:dyDescent="0.2">
      <c r="B398" s="45">
        <v>45369</v>
      </c>
      <c r="C398" s="34" t="s">
        <v>1089</v>
      </c>
      <c r="D398" s="35" t="s">
        <v>1307</v>
      </c>
      <c r="E398" s="36" t="s">
        <v>34</v>
      </c>
      <c r="F398" s="47" t="s">
        <v>666</v>
      </c>
      <c r="G398" s="46">
        <v>45373</v>
      </c>
      <c r="H398" s="58">
        <v>34000000</v>
      </c>
      <c r="I398" s="26">
        <v>0</v>
      </c>
      <c r="J398" s="25"/>
      <c r="K398" s="48"/>
      <c r="L398" s="58">
        <f t="shared" ref="L398:L461" si="9">H398+J398-K398</f>
        <v>34000000</v>
      </c>
      <c r="M398" s="46">
        <v>45473</v>
      </c>
      <c r="N398" s="60" t="s">
        <v>1718</v>
      </c>
      <c r="O398" s="56" t="s">
        <v>45</v>
      </c>
      <c r="P398" s="40">
        <v>0.09</v>
      </c>
    </row>
    <row r="399" spans="2:16" x14ac:dyDescent="0.2">
      <c r="B399" s="45">
        <v>45369</v>
      </c>
      <c r="C399" s="34" t="s">
        <v>1090</v>
      </c>
      <c r="D399" s="35" t="s">
        <v>1308</v>
      </c>
      <c r="E399" s="36" t="s">
        <v>34</v>
      </c>
      <c r="F399" s="47" t="s">
        <v>1503</v>
      </c>
      <c r="G399" s="46">
        <v>45373</v>
      </c>
      <c r="H399" s="58">
        <v>22890000</v>
      </c>
      <c r="I399" s="26">
        <v>0</v>
      </c>
      <c r="J399" s="25"/>
      <c r="K399" s="48"/>
      <c r="L399" s="58">
        <f t="shared" si="9"/>
        <v>22890000</v>
      </c>
      <c r="M399" s="46">
        <v>45473</v>
      </c>
      <c r="N399" s="60" t="s">
        <v>1719</v>
      </c>
      <c r="O399" s="56" t="s">
        <v>45</v>
      </c>
      <c r="P399" s="40">
        <v>0.09</v>
      </c>
    </row>
    <row r="400" spans="2:16" x14ac:dyDescent="0.2">
      <c r="B400" s="45">
        <v>45366</v>
      </c>
      <c r="C400" s="34" t="s">
        <v>1091</v>
      </c>
      <c r="D400" s="35" t="s">
        <v>1309</v>
      </c>
      <c r="E400" s="36" t="s">
        <v>521</v>
      </c>
      <c r="F400" s="47" t="s">
        <v>1504</v>
      </c>
      <c r="G400" s="46">
        <v>45370</v>
      </c>
      <c r="H400" s="58">
        <v>17661600</v>
      </c>
      <c r="I400" s="26">
        <v>0</v>
      </c>
      <c r="J400" s="25"/>
      <c r="K400" s="48"/>
      <c r="L400" s="58">
        <f t="shared" si="9"/>
        <v>17661600</v>
      </c>
      <c r="M400" s="46">
        <v>45473</v>
      </c>
      <c r="N400" s="60" t="s">
        <v>1720</v>
      </c>
      <c r="O400" s="56" t="s">
        <v>45</v>
      </c>
      <c r="P400" s="40">
        <v>0.11650485436893204</v>
      </c>
    </row>
    <row r="401" spans="2:16" x14ac:dyDescent="0.2">
      <c r="B401" s="45">
        <v>45366</v>
      </c>
      <c r="C401" s="34" t="s">
        <v>1092</v>
      </c>
      <c r="D401" s="35" t="s">
        <v>1310</v>
      </c>
      <c r="E401" s="36" t="s">
        <v>34</v>
      </c>
      <c r="F401" s="47" t="s">
        <v>1505</v>
      </c>
      <c r="G401" s="46">
        <v>45370</v>
      </c>
      <c r="H401" s="58">
        <v>12000000</v>
      </c>
      <c r="I401" s="26">
        <v>0</v>
      </c>
      <c r="J401" s="25"/>
      <c r="K401" s="48"/>
      <c r="L401" s="58">
        <f t="shared" si="9"/>
        <v>12000000</v>
      </c>
      <c r="M401" s="46">
        <v>45461</v>
      </c>
      <c r="N401" s="60" t="s">
        <v>1721</v>
      </c>
      <c r="O401" s="56" t="s">
        <v>45</v>
      </c>
      <c r="P401" s="40">
        <v>0.13186813186813187</v>
      </c>
    </row>
    <row r="402" spans="2:16" x14ac:dyDescent="0.2">
      <c r="B402" s="45">
        <v>45369</v>
      </c>
      <c r="C402" s="34" t="s">
        <v>1093</v>
      </c>
      <c r="D402" s="35" t="s">
        <v>1311</v>
      </c>
      <c r="E402" s="36" t="s">
        <v>34</v>
      </c>
      <c r="F402" s="47" t="s">
        <v>1506</v>
      </c>
      <c r="G402" s="46">
        <v>45371</v>
      </c>
      <c r="H402" s="58">
        <v>49000000</v>
      </c>
      <c r="I402" s="26">
        <v>0</v>
      </c>
      <c r="J402" s="25"/>
      <c r="K402" s="48"/>
      <c r="L402" s="58">
        <f t="shared" si="9"/>
        <v>49000000</v>
      </c>
      <c r="M402" s="46">
        <v>45473</v>
      </c>
      <c r="N402" s="60" t="s">
        <v>1722</v>
      </c>
      <c r="O402" s="56" t="s">
        <v>45</v>
      </c>
      <c r="P402" s="40">
        <v>0.10784313725490197</v>
      </c>
    </row>
    <row r="403" spans="2:16" x14ac:dyDescent="0.2">
      <c r="B403" s="45">
        <v>45369</v>
      </c>
      <c r="C403" s="34" t="s">
        <v>1094</v>
      </c>
      <c r="D403" s="35" t="s">
        <v>1312</v>
      </c>
      <c r="E403" s="36" t="s">
        <v>34</v>
      </c>
      <c r="F403" s="47" t="s">
        <v>1507</v>
      </c>
      <c r="G403" s="46">
        <v>45370</v>
      </c>
      <c r="H403" s="58">
        <v>23183333</v>
      </c>
      <c r="I403" s="26">
        <v>0</v>
      </c>
      <c r="J403" s="25"/>
      <c r="K403" s="48"/>
      <c r="L403" s="58">
        <f t="shared" si="9"/>
        <v>23183333</v>
      </c>
      <c r="M403" s="46">
        <v>45473</v>
      </c>
      <c r="N403" s="60" t="s">
        <v>1723</v>
      </c>
      <c r="O403" s="56" t="s">
        <v>45</v>
      </c>
      <c r="P403" s="40">
        <v>0.11650485436893204</v>
      </c>
    </row>
    <row r="404" spans="2:16" x14ac:dyDescent="0.2">
      <c r="B404" s="45">
        <v>45369</v>
      </c>
      <c r="C404" s="34" t="s">
        <v>1095</v>
      </c>
      <c r="D404" s="35" t="s">
        <v>1313</v>
      </c>
      <c r="E404" s="36" t="s">
        <v>34</v>
      </c>
      <c r="F404" s="47" t="s">
        <v>1508</v>
      </c>
      <c r="G404" s="46">
        <v>45370</v>
      </c>
      <c r="H404" s="58">
        <v>23183333</v>
      </c>
      <c r="I404" s="26">
        <v>0</v>
      </c>
      <c r="J404" s="25"/>
      <c r="K404" s="48"/>
      <c r="L404" s="58">
        <f t="shared" si="9"/>
        <v>23183333</v>
      </c>
      <c r="M404" s="46">
        <v>45473</v>
      </c>
      <c r="N404" s="60" t="s">
        <v>1724</v>
      </c>
      <c r="O404" s="56" t="s">
        <v>45</v>
      </c>
      <c r="P404" s="40">
        <v>0.11650485436893204</v>
      </c>
    </row>
    <row r="405" spans="2:16" x14ac:dyDescent="0.2">
      <c r="B405" s="45">
        <v>45369</v>
      </c>
      <c r="C405" s="34" t="s">
        <v>1096</v>
      </c>
      <c r="D405" s="35" t="s">
        <v>1314</v>
      </c>
      <c r="E405" s="36" t="s">
        <v>34</v>
      </c>
      <c r="F405" s="47" t="s">
        <v>1509</v>
      </c>
      <c r="G405" s="46">
        <v>45371</v>
      </c>
      <c r="H405" s="58">
        <v>50000000</v>
      </c>
      <c r="I405" s="26">
        <v>0</v>
      </c>
      <c r="J405" s="25"/>
      <c r="K405" s="48"/>
      <c r="L405" s="58">
        <f t="shared" si="9"/>
        <v>50000000</v>
      </c>
      <c r="M405" s="46">
        <v>45473</v>
      </c>
      <c r="N405" s="60" t="s">
        <v>1725</v>
      </c>
      <c r="O405" s="56" t="s">
        <v>45</v>
      </c>
      <c r="P405" s="40">
        <v>0.10784313725490197</v>
      </c>
    </row>
    <row r="406" spans="2:16" x14ac:dyDescent="0.2">
      <c r="B406" s="45">
        <v>45369</v>
      </c>
      <c r="C406" s="34" t="s">
        <v>1097</v>
      </c>
      <c r="D406" s="35" t="s">
        <v>1315</v>
      </c>
      <c r="E406" s="36" t="s">
        <v>34</v>
      </c>
      <c r="F406" s="47" t="s">
        <v>1510</v>
      </c>
      <c r="G406" s="46">
        <v>45371</v>
      </c>
      <c r="H406" s="58">
        <v>48000000</v>
      </c>
      <c r="I406" s="26">
        <v>0</v>
      </c>
      <c r="J406" s="25"/>
      <c r="K406" s="48"/>
      <c r="L406" s="58">
        <f t="shared" si="9"/>
        <v>48000000</v>
      </c>
      <c r="M406" s="46">
        <v>45473</v>
      </c>
      <c r="N406" s="60" t="s">
        <v>1726</v>
      </c>
      <c r="O406" s="56" t="s">
        <v>45</v>
      </c>
      <c r="P406" s="40">
        <v>0.10784313725490197</v>
      </c>
    </row>
    <row r="407" spans="2:16" x14ac:dyDescent="0.2">
      <c r="B407" s="45">
        <v>45366</v>
      </c>
      <c r="C407" s="34" t="s">
        <v>1098</v>
      </c>
      <c r="D407" s="35" t="s">
        <v>1316</v>
      </c>
      <c r="E407" s="36" t="s">
        <v>34</v>
      </c>
      <c r="F407" s="47" t="s">
        <v>1511</v>
      </c>
      <c r="G407" s="46">
        <v>45371</v>
      </c>
      <c r="H407" s="58">
        <v>22513333</v>
      </c>
      <c r="I407" s="26">
        <v>0</v>
      </c>
      <c r="J407" s="25"/>
      <c r="K407" s="48"/>
      <c r="L407" s="58">
        <f t="shared" si="9"/>
        <v>22513333</v>
      </c>
      <c r="M407" s="46">
        <v>45473</v>
      </c>
      <c r="N407" s="60" t="s">
        <v>1727</v>
      </c>
      <c r="O407" s="56" t="s">
        <v>45</v>
      </c>
      <c r="P407" s="40">
        <v>0.10784313725490197</v>
      </c>
    </row>
    <row r="408" spans="2:16" x14ac:dyDescent="0.2">
      <c r="B408" s="45">
        <v>45366</v>
      </c>
      <c r="C408" s="34" t="s">
        <v>1099</v>
      </c>
      <c r="D408" s="35" t="s">
        <v>1317</v>
      </c>
      <c r="E408" s="36" t="s">
        <v>34</v>
      </c>
      <c r="F408" s="47" t="s">
        <v>1512</v>
      </c>
      <c r="G408" s="46">
        <v>45369</v>
      </c>
      <c r="H408" s="58">
        <v>36666667</v>
      </c>
      <c r="I408" s="26">
        <v>0</v>
      </c>
      <c r="J408" s="25"/>
      <c r="K408" s="48"/>
      <c r="L408" s="58">
        <f t="shared" si="9"/>
        <v>36666667</v>
      </c>
      <c r="M408" s="46">
        <v>45473</v>
      </c>
      <c r="N408" s="60" t="s">
        <v>1728</v>
      </c>
      <c r="O408" s="56" t="s">
        <v>45</v>
      </c>
      <c r="P408" s="40">
        <v>0.125</v>
      </c>
    </row>
    <row r="409" spans="2:16" x14ac:dyDescent="0.2">
      <c r="B409" s="45">
        <v>45369</v>
      </c>
      <c r="C409" s="34" t="s">
        <v>1100</v>
      </c>
      <c r="D409" s="35" t="s">
        <v>1318</v>
      </c>
      <c r="E409" s="36" t="s">
        <v>521</v>
      </c>
      <c r="F409" s="47" t="s">
        <v>1513</v>
      </c>
      <c r="G409" s="46">
        <v>45371</v>
      </c>
      <c r="H409" s="58">
        <v>17120000</v>
      </c>
      <c r="I409" s="26">
        <v>0</v>
      </c>
      <c r="J409" s="25"/>
      <c r="K409" s="48"/>
      <c r="L409" s="58">
        <f t="shared" si="9"/>
        <v>17120000</v>
      </c>
      <c r="M409" s="46">
        <v>45473</v>
      </c>
      <c r="N409" s="60" t="s">
        <v>1729</v>
      </c>
      <c r="O409" s="56" t="s">
        <v>45</v>
      </c>
      <c r="P409" s="40">
        <v>0.10784313725490197</v>
      </c>
    </row>
    <row r="410" spans="2:16" x14ac:dyDescent="0.2">
      <c r="B410" s="45">
        <v>45369</v>
      </c>
      <c r="C410" s="34" t="s">
        <v>1101</v>
      </c>
      <c r="D410" s="35" t="s">
        <v>1319</v>
      </c>
      <c r="E410" s="36" t="s">
        <v>34</v>
      </c>
      <c r="F410" s="47" t="s">
        <v>1514</v>
      </c>
      <c r="G410" s="46">
        <v>45371</v>
      </c>
      <c r="H410" s="58">
        <v>61216333</v>
      </c>
      <c r="I410" s="26">
        <v>0</v>
      </c>
      <c r="J410" s="25"/>
      <c r="K410" s="48"/>
      <c r="L410" s="58">
        <f t="shared" si="9"/>
        <v>61216333</v>
      </c>
      <c r="M410" s="46">
        <v>45473</v>
      </c>
      <c r="N410" s="52" t="s">
        <v>1730</v>
      </c>
      <c r="O410" s="56" t="s">
        <v>45</v>
      </c>
      <c r="P410" s="40">
        <v>0.10784313725490197</v>
      </c>
    </row>
    <row r="411" spans="2:16" x14ac:dyDescent="0.2">
      <c r="B411" s="45">
        <v>45369</v>
      </c>
      <c r="C411" s="34" t="s">
        <v>1102</v>
      </c>
      <c r="D411" s="35" t="s">
        <v>1320</v>
      </c>
      <c r="E411" s="36" t="s">
        <v>34</v>
      </c>
      <c r="F411" s="47" t="s">
        <v>1515</v>
      </c>
      <c r="G411" s="46">
        <v>45372</v>
      </c>
      <c r="H411" s="58">
        <v>21630000</v>
      </c>
      <c r="I411" s="26">
        <v>0</v>
      </c>
      <c r="J411" s="25"/>
      <c r="K411" s="48"/>
      <c r="L411" s="58">
        <f t="shared" si="9"/>
        <v>21630000</v>
      </c>
      <c r="M411" s="46">
        <v>45473</v>
      </c>
      <c r="N411" s="52" t="s">
        <v>1731</v>
      </c>
      <c r="O411" s="56" t="s">
        <v>45</v>
      </c>
      <c r="P411" s="40">
        <v>9.9009900990099015E-2</v>
      </c>
    </row>
    <row r="412" spans="2:16" x14ac:dyDescent="0.2">
      <c r="B412" s="45">
        <v>45369</v>
      </c>
      <c r="C412" s="34" t="s">
        <v>1103</v>
      </c>
      <c r="D412" s="35" t="s">
        <v>1321</v>
      </c>
      <c r="E412" s="36" t="s">
        <v>34</v>
      </c>
      <c r="F412" s="47" t="s">
        <v>1516</v>
      </c>
      <c r="G412" s="46">
        <v>45372</v>
      </c>
      <c r="H412" s="58">
        <v>30800000</v>
      </c>
      <c r="I412" s="26">
        <v>0</v>
      </c>
      <c r="J412" s="25"/>
      <c r="K412" s="48"/>
      <c r="L412" s="58">
        <f t="shared" si="9"/>
        <v>30800000</v>
      </c>
      <c r="M412" s="46">
        <v>45473</v>
      </c>
      <c r="N412" s="52" t="s">
        <v>1732</v>
      </c>
      <c r="O412" s="56" t="s">
        <v>45</v>
      </c>
      <c r="P412" s="40">
        <v>9.9009900990099015E-2</v>
      </c>
    </row>
    <row r="413" spans="2:16" x14ac:dyDescent="0.2">
      <c r="B413" s="45">
        <v>45370</v>
      </c>
      <c r="C413" s="34" t="s">
        <v>1104</v>
      </c>
      <c r="D413" s="35" t="s">
        <v>1322</v>
      </c>
      <c r="E413" s="36" t="s">
        <v>521</v>
      </c>
      <c r="F413" s="47" t="s">
        <v>1517</v>
      </c>
      <c r="G413" s="46">
        <v>45372</v>
      </c>
      <c r="H413" s="58">
        <v>11200000</v>
      </c>
      <c r="I413" s="26">
        <v>0</v>
      </c>
      <c r="J413" s="25"/>
      <c r="K413" s="48"/>
      <c r="L413" s="58">
        <f t="shared" si="9"/>
        <v>11200000</v>
      </c>
      <c r="M413" s="46">
        <v>45473</v>
      </c>
      <c r="N413" s="60" t="s">
        <v>1733</v>
      </c>
      <c r="O413" s="56" t="s">
        <v>45</v>
      </c>
      <c r="P413" s="40">
        <v>9.9009900990099015E-2</v>
      </c>
    </row>
    <row r="414" spans="2:16" x14ac:dyDescent="0.2">
      <c r="B414" s="45">
        <v>45371</v>
      </c>
      <c r="C414" s="34" t="s">
        <v>1105</v>
      </c>
      <c r="D414" s="35" t="s">
        <v>1323</v>
      </c>
      <c r="E414" s="36" t="s">
        <v>34</v>
      </c>
      <c r="F414" s="47" t="s">
        <v>1518</v>
      </c>
      <c r="G414" s="46">
        <v>45373</v>
      </c>
      <c r="H414" s="58">
        <v>32136000</v>
      </c>
      <c r="I414" s="26">
        <v>0</v>
      </c>
      <c r="J414" s="25"/>
      <c r="K414" s="48"/>
      <c r="L414" s="58">
        <f t="shared" si="9"/>
        <v>32136000</v>
      </c>
      <c r="M414" s="46">
        <v>45473</v>
      </c>
      <c r="N414" s="60" t="s">
        <v>1734</v>
      </c>
      <c r="O414" s="56" t="s">
        <v>45</v>
      </c>
      <c r="P414" s="40">
        <v>0.09</v>
      </c>
    </row>
    <row r="415" spans="2:16" x14ac:dyDescent="0.2">
      <c r="B415" s="45">
        <v>45371</v>
      </c>
      <c r="C415" s="34" t="s">
        <v>1106</v>
      </c>
      <c r="D415" s="35" t="s">
        <v>1324</v>
      </c>
      <c r="E415" s="36" t="s">
        <v>34</v>
      </c>
      <c r="F415" s="47" t="s">
        <v>1519</v>
      </c>
      <c r="G415" s="46">
        <v>45377</v>
      </c>
      <c r="H415" s="58">
        <v>27037500</v>
      </c>
      <c r="I415" s="26">
        <v>0</v>
      </c>
      <c r="J415" s="25"/>
      <c r="K415" s="48"/>
      <c r="L415" s="58">
        <f t="shared" si="9"/>
        <v>27037500</v>
      </c>
      <c r="M415" s="46">
        <v>45473</v>
      </c>
      <c r="N415" s="60" t="s">
        <v>1735</v>
      </c>
      <c r="O415" s="56" t="s">
        <v>45</v>
      </c>
      <c r="P415" s="40">
        <v>5.2083333333333336E-2</v>
      </c>
    </row>
    <row r="416" spans="2:16" x14ac:dyDescent="0.2">
      <c r="B416" s="45">
        <v>45369</v>
      </c>
      <c r="C416" s="34" t="s">
        <v>1107</v>
      </c>
      <c r="D416" s="35" t="s">
        <v>1325</v>
      </c>
      <c r="E416" s="36" t="s">
        <v>34</v>
      </c>
      <c r="F416" s="47" t="s">
        <v>1520</v>
      </c>
      <c r="G416" s="46">
        <v>45373</v>
      </c>
      <c r="H416" s="58">
        <v>26522500</v>
      </c>
      <c r="I416" s="26">
        <v>0</v>
      </c>
      <c r="J416" s="25"/>
      <c r="K416" s="48"/>
      <c r="L416" s="58">
        <f t="shared" si="9"/>
        <v>26522500</v>
      </c>
      <c r="M416" s="46">
        <v>45473</v>
      </c>
      <c r="N416" s="52" t="s">
        <v>1736</v>
      </c>
      <c r="O416" s="56" t="s">
        <v>45</v>
      </c>
      <c r="P416" s="40">
        <v>0.09</v>
      </c>
    </row>
    <row r="417" spans="2:16" x14ac:dyDescent="0.2">
      <c r="B417" s="45">
        <v>45370</v>
      </c>
      <c r="C417" s="34" t="s">
        <v>1108</v>
      </c>
      <c r="D417" s="35" t="s">
        <v>1326</v>
      </c>
      <c r="E417" s="36" t="s">
        <v>34</v>
      </c>
      <c r="F417" s="47" t="s">
        <v>1521</v>
      </c>
      <c r="G417" s="46">
        <v>45372</v>
      </c>
      <c r="H417" s="58">
        <v>31442600</v>
      </c>
      <c r="I417" s="26">
        <v>0</v>
      </c>
      <c r="J417" s="25"/>
      <c r="K417" s="48"/>
      <c r="L417" s="58">
        <f t="shared" si="9"/>
        <v>31442600</v>
      </c>
      <c r="M417" s="46">
        <v>45473</v>
      </c>
      <c r="N417" s="60" t="s">
        <v>1737</v>
      </c>
      <c r="O417" s="56" t="s">
        <v>45</v>
      </c>
      <c r="P417" s="40">
        <v>9.9009900990099015E-2</v>
      </c>
    </row>
    <row r="418" spans="2:16" x14ac:dyDescent="0.2">
      <c r="B418" s="45">
        <v>45370</v>
      </c>
      <c r="C418" s="34" t="s">
        <v>1109</v>
      </c>
      <c r="D418" s="35" t="s">
        <v>1327</v>
      </c>
      <c r="E418" s="36" t="s">
        <v>34</v>
      </c>
      <c r="F418" s="47" t="s">
        <v>1522</v>
      </c>
      <c r="G418" s="46">
        <v>45371</v>
      </c>
      <c r="H418" s="58">
        <v>36800000</v>
      </c>
      <c r="I418" s="26">
        <v>0</v>
      </c>
      <c r="J418" s="25"/>
      <c r="K418" s="48"/>
      <c r="L418" s="58">
        <f t="shared" si="9"/>
        <v>36800000</v>
      </c>
      <c r="M418" s="46">
        <v>45473</v>
      </c>
      <c r="N418" s="52" t="s">
        <v>1738</v>
      </c>
      <c r="O418" s="56" t="s">
        <v>45</v>
      </c>
      <c r="P418" s="40">
        <v>0.10784313725490197</v>
      </c>
    </row>
    <row r="419" spans="2:16" x14ac:dyDescent="0.2">
      <c r="B419" s="45">
        <v>45370</v>
      </c>
      <c r="C419" s="34" t="s">
        <v>1110</v>
      </c>
      <c r="D419" s="35" t="s">
        <v>1328</v>
      </c>
      <c r="E419" s="36" t="s">
        <v>34</v>
      </c>
      <c r="F419" s="47" t="s">
        <v>1523</v>
      </c>
      <c r="G419" s="46">
        <v>45371</v>
      </c>
      <c r="H419" s="58">
        <v>21200000</v>
      </c>
      <c r="I419" s="26">
        <v>0</v>
      </c>
      <c r="J419" s="25"/>
      <c r="K419" s="48"/>
      <c r="L419" s="58">
        <f t="shared" si="9"/>
        <v>21200000</v>
      </c>
      <c r="M419" s="46">
        <v>45473</v>
      </c>
      <c r="N419" s="52" t="s">
        <v>1739</v>
      </c>
      <c r="O419" s="56" t="s">
        <v>45</v>
      </c>
      <c r="P419" s="40">
        <v>0.10784313725490197</v>
      </c>
    </row>
    <row r="420" spans="2:16" x14ac:dyDescent="0.2">
      <c r="B420" s="45">
        <v>45369</v>
      </c>
      <c r="C420" s="34" t="s">
        <v>1111</v>
      </c>
      <c r="D420" s="35" t="s">
        <v>1329</v>
      </c>
      <c r="E420" s="36" t="s">
        <v>34</v>
      </c>
      <c r="F420" s="47" t="s">
        <v>1524</v>
      </c>
      <c r="G420" s="46">
        <v>45371</v>
      </c>
      <c r="H420" s="58">
        <v>28980000</v>
      </c>
      <c r="I420" s="26">
        <v>0</v>
      </c>
      <c r="J420" s="25"/>
      <c r="K420" s="48"/>
      <c r="L420" s="58">
        <f t="shared" si="9"/>
        <v>28980000</v>
      </c>
      <c r="M420" s="46">
        <v>45473</v>
      </c>
      <c r="N420" s="52" t="s">
        <v>1740</v>
      </c>
      <c r="O420" s="56" t="s">
        <v>45</v>
      </c>
      <c r="P420" s="40">
        <v>0.10784313725490197</v>
      </c>
    </row>
    <row r="421" spans="2:16" x14ac:dyDescent="0.2">
      <c r="B421" s="45">
        <v>45369</v>
      </c>
      <c r="C421" s="34" t="s">
        <v>1112</v>
      </c>
      <c r="D421" s="35" t="s">
        <v>1330</v>
      </c>
      <c r="E421" s="36" t="s">
        <v>34</v>
      </c>
      <c r="F421" s="47" t="s">
        <v>1525</v>
      </c>
      <c r="G421" s="46">
        <v>45371</v>
      </c>
      <c r="H421" s="58">
        <v>24500000</v>
      </c>
      <c r="I421" s="26">
        <v>0</v>
      </c>
      <c r="J421" s="25"/>
      <c r="K421" s="48"/>
      <c r="L421" s="58">
        <f t="shared" si="9"/>
        <v>24500000</v>
      </c>
      <c r="M421" s="46">
        <v>45473</v>
      </c>
      <c r="N421" s="52" t="s">
        <v>1741</v>
      </c>
      <c r="O421" s="56" t="s">
        <v>45</v>
      </c>
      <c r="P421" s="40">
        <v>0.10784313725490197</v>
      </c>
    </row>
    <row r="422" spans="2:16" x14ac:dyDescent="0.2">
      <c r="B422" s="45">
        <v>45369</v>
      </c>
      <c r="C422" s="34" t="s">
        <v>1113</v>
      </c>
      <c r="D422" s="35" t="s">
        <v>1331</v>
      </c>
      <c r="E422" s="36" t="s">
        <v>34</v>
      </c>
      <c r="F422" s="47" t="s">
        <v>1526</v>
      </c>
      <c r="G422" s="46">
        <v>45371</v>
      </c>
      <c r="H422" s="58">
        <v>29849400</v>
      </c>
      <c r="I422" s="26">
        <v>0</v>
      </c>
      <c r="J422" s="25"/>
      <c r="K422" s="48"/>
      <c r="L422" s="58">
        <f t="shared" si="9"/>
        <v>29849400</v>
      </c>
      <c r="M422" s="46">
        <v>45473</v>
      </c>
      <c r="N422" s="52" t="s">
        <v>1742</v>
      </c>
      <c r="O422" s="56" t="s">
        <v>45</v>
      </c>
      <c r="P422" s="40">
        <v>0.10784313725490197</v>
      </c>
    </row>
    <row r="423" spans="2:16" x14ac:dyDescent="0.2">
      <c r="B423" s="45">
        <v>45369</v>
      </c>
      <c r="C423" s="34" t="s">
        <v>1114</v>
      </c>
      <c r="D423" s="35" t="s">
        <v>1332</v>
      </c>
      <c r="E423" s="36" t="s">
        <v>34</v>
      </c>
      <c r="F423" s="47" t="s">
        <v>1490</v>
      </c>
      <c r="G423" s="46">
        <v>45371</v>
      </c>
      <c r="H423" s="58">
        <v>37348868</v>
      </c>
      <c r="I423" s="26">
        <v>0</v>
      </c>
      <c r="J423" s="25"/>
      <c r="K423" s="48"/>
      <c r="L423" s="58">
        <f t="shared" si="9"/>
        <v>37348868</v>
      </c>
      <c r="M423" s="46">
        <v>45473</v>
      </c>
      <c r="N423" s="52" t="s">
        <v>1743</v>
      </c>
      <c r="O423" s="56" t="s">
        <v>45</v>
      </c>
      <c r="P423" s="40">
        <v>0.10784313725490197</v>
      </c>
    </row>
    <row r="424" spans="2:16" x14ac:dyDescent="0.2">
      <c r="B424" s="45">
        <v>45370</v>
      </c>
      <c r="C424" s="34" t="s">
        <v>1115</v>
      </c>
      <c r="D424" s="35" t="s">
        <v>1333</v>
      </c>
      <c r="E424" s="36" t="s">
        <v>34</v>
      </c>
      <c r="F424" s="47" t="s">
        <v>1527</v>
      </c>
      <c r="G424" s="46">
        <v>45372</v>
      </c>
      <c r="H424" s="58">
        <v>46280000</v>
      </c>
      <c r="I424" s="26">
        <v>0</v>
      </c>
      <c r="J424" s="25"/>
      <c r="K424" s="48"/>
      <c r="L424" s="58">
        <f t="shared" si="9"/>
        <v>46280000</v>
      </c>
      <c r="M424" s="46">
        <v>45473</v>
      </c>
      <c r="N424" s="60" t="s">
        <v>1744</v>
      </c>
      <c r="O424" s="56" t="s">
        <v>45</v>
      </c>
      <c r="P424" s="40">
        <v>9.9009900990099015E-2</v>
      </c>
    </row>
    <row r="425" spans="2:16" x14ac:dyDescent="0.2">
      <c r="B425" s="45">
        <v>45371</v>
      </c>
      <c r="C425" s="34" t="s">
        <v>1116</v>
      </c>
      <c r="D425" s="35" t="s">
        <v>1334</v>
      </c>
      <c r="E425" s="36" t="s">
        <v>34</v>
      </c>
      <c r="F425" s="47" t="s">
        <v>1528</v>
      </c>
      <c r="G425" s="46">
        <v>45373</v>
      </c>
      <c r="H425" s="58">
        <v>58000000</v>
      </c>
      <c r="I425" s="26">
        <v>0</v>
      </c>
      <c r="J425" s="25"/>
      <c r="K425" s="48"/>
      <c r="L425" s="58">
        <f t="shared" si="9"/>
        <v>58000000</v>
      </c>
      <c r="M425" s="46">
        <v>45473</v>
      </c>
      <c r="N425" s="60" t="s">
        <v>1745</v>
      </c>
      <c r="O425" s="56" t="s">
        <v>45</v>
      </c>
      <c r="P425" s="40">
        <v>0.09</v>
      </c>
    </row>
    <row r="426" spans="2:16" x14ac:dyDescent="0.2">
      <c r="B426" s="45">
        <v>45370</v>
      </c>
      <c r="C426" s="34" t="s">
        <v>1117</v>
      </c>
      <c r="D426" s="35" t="s">
        <v>1335</v>
      </c>
      <c r="E426" s="36" t="s">
        <v>34</v>
      </c>
      <c r="F426" s="47" t="s">
        <v>1529</v>
      </c>
      <c r="G426" s="46">
        <v>45377</v>
      </c>
      <c r="H426" s="58">
        <v>18550000</v>
      </c>
      <c r="I426" s="26">
        <v>0</v>
      </c>
      <c r="J426" s="25"/>
      <c r="K426" s="48"/>
      <c r="L426" s="58">
        <f t="shared" si="9"/>
        <v>18550000</v>
      </c>
      <c r="M426" s="46">
        <v>45473</v>
      </c>
      <c r="N426" s="60" t="s">
        <v>1746</v>
      </c>
      <c r="O426" s="56" t="s">
        <v>45</v>
      </c>
      <c r="P426" s="40">
        <v>5.2083333333333336E-2</v>
      </c>
    </row>
    <row r="427" spans="2:16" x14ac:dyDescent="0.2">
      <c r="B427" s="45">
        <v>45370</v>
      </c>
      <c r="C427" s="34" t="s">
        <v>1118</v>
      </c>
      <c r="D427" s="35" t="s">
        <v>1336</v>
      </c>
      <c r="E427" s="36" t="s">
        <v>34</v>
      </c>
      <c r="F427" s="47" t="s">
        <v>1530</v>
      </c>
      <c r="G427" s="46">
        <v>45372</v>
      </c>
      <c r="H427" s="58">
        <v>25500000</v>
      </c>
      <c r="I427" s="26">
        <v>0</v>
      </c>
      <c r="J427" s="25"/>
      <c r="K427" s="48"/>
      <c r="L427" s="58">
        <f t="shared" si="9"/>
        <v>25500000</v>
      </c>
      <c r="M427" s="46">
        <v>45463</v>
      </c>
      <c r="N427" s="60" t="s">
        <v>1747</v>
      </c>
      <c r="O427" s="56" t="s">
        <v>45</v>
      </c>
      <c r="P427" s="40">
        <v>0.10989010989010989</v>
      </c>
    </row>
    <row r="428" spans="2:16" x14ac:dyDescent="0.2">
      <c r="B428" s="45">
        <v>45370</v>
      </c>
      <c r="C428" s="34" t="s">
        <v>1119</v>
      </c>
      <c r="D428" s="35" t="s">
        <v>1337</v>
      </c>
      <c r="E428" s="36" t="s">
        <v>34</v>
      </c>
      <c r="F428" s="47" t="s">
        <v>1531</v>
      </c>
      <c r="G428" s="46">
        <v>45371</v>
      </c>
      <c r="H428" s="58">
        <v>18000000</v>
      </c>
      <c r="I428" s="26">
        <v>0</v>
      </c>
      <c r="J428" s="25"/>
      <c r="K428" s="48"/>
      <c r="L428" s="58">
        <f t="shared" si="9"/>
        <v>18000000</v>
      </c>
      <c r="M428" s="46">
        <v>45431</v>
      </c>
      <c r="N428" s="60" t="s">
        <v>1748</v>
      </c>
      <c r="O428" s="56" t="s">
        <v>45</v>
      </c>
      <c r="P428" s="40">
        <v>0.18333333333333332</v>
      </c>
    </row>
    <row r="429" spans="2:16" x14ac:dyDescent="0.2">
      <c r="B429" s="45">
        <v>45370</v>
      </c>
      <c r="C429" s="34" t="s">
        <v>1120</v>
      </c>
      <c r="D429" s="35" t="s">
        <v>1338</v>
      </c>
      <c r="E429" s="36" t="s">
        <v>34</v>
      </c>
      <c r="F429" s="47" t="s">
        <v>1532</v>
      </c>
      <c r="G429" s="46">
        <v>45372</v>
      </c>
      <c r="H429" s="58">
        <v>27419333</v>
      </c>
      <c r="I429" s="26">
        <v>0</v>
      </c>
      <c r="J429" s="25"/>
      <c r="K429" s="48"/>
      <c r="L429" s="58">
        <f t="shared" si="9"/>
        <v>27419333</v>
      </c>
      <c r="M429" s="46">
        <v>45473</v>
      </c>
      <c r="N429" s="60" t="s">
        <v>1749</v>
      </c>
      <c r="O429" s="56" t="s">
        <v>45</v>
      </c>
      <c r="P429" s="40">
        <v>9.9009900990099015E-2</v>
      </c>
    </row>
    <row r="430" spans="2:16" x14ac:dyDescent="0.2">
      <c r="B430" s="45">
        <v>45370</v>
      </c>
      <c r="C430" s="34" t="s">
        <v>1121</v>
      </c>
      <c r="D430" s="35" t="s">
        <v>1339</v>
      </c>
      <c r="E430" s="36" t="s">
        <v>34</v>
      </c>
      <c r="F430" s="47" t="s">
        <v>1533</v>
      </c>
      <c r="G430" s="46">
        <v>45378</v>
      </c>
      <c r="H430" s="58">
        <v>24974240</v>
      </c>
      <c r="I430" s="26">
        <v>0</v>
      </c>
      <c r="J430" s="25"/>
      <c r="K430" s="48"/>
      <c r="L430" s="58">
        <f t="shared" si="9"/>
        <v>24974240</v>
      </c>
      <c r="M430" s="46">
        <v>45473</v>
      </c>
      <c r="N430" s="60" t="s">
        <v>1750</v>
      </c>
      <c r="O430" s="56" t="s">
        <v>45</v>
      </c>
      <c r="P430" s="40">
        <v>4.2105263157894736E-2</v>
      </c>
    </row>
    <row r="431" spans="2:16" x14ac:dyDescent="0.2">
      <c r="B431" s="45">
        <v>45370</v>
      </c>
      <c r="C431" s="34" t="s">
        <v>1122</v>
      </c>
      <c r="D431" s="35" t="s">
        <v>1340</v>
      </c>
      <c r="E431" s="36" t="s">
        <v>34</v>
      </c>
      <c r="F431" s="47" t="s">
        <v>1534</v>
      </c>
      <c r="G431" s="46">
        <v>45373</v>
      </c>
      <c r="H431" s="58">
        <v>50190000</v>
      </c>
      <c r="I431" s="26">
        <v>0</v>
      </c>
      <c r="J431" s="25"/>
      <c r="K431" s="48"/>
      <c r="L431" s="58">
        <f t="shared" si="9"/>
        <v>50190000</v>
      </c>
      <c r="M431" s="46">
        <v>45473</v>
      </c>
      <c r="N431" s="60" t="s">
        <v>1751</v>
      </c>
      <c r="O431" s="56" t="s">
        <v>45</v>
      </c>
      <c r="P431" s="40">
        <v>0.09</v>
      </c>
    </row>
    <row r="432" spans="2:16" x14ac:dyDescent="0.2">
      <c r="B432" s="45">
        <v>45370</v>
      </c>
      <c r="C432" s="34" t="s">
        <v>1123</v>
      </c>
      <c r="D432" s="35" t="s">
        <v>1341</v>
      </c>
      <c r="E432" s="36" t="s">
        <v>34</v>
      </c>
      <c r="F432" s="47" t="s">
        <v>1535</v>
      </c>
      <c r="G432" s="46">
        <v>45372</v>
      </c>
      <c r="H432" s="58">
        <v>27419333</v>
      </c>
      <c r="I432" s="26">
        <v>0</v>
      </c>
      <c r="J432" s="25"/>
      <c r="K432" s="48"/>
      <c r="L432" s="58">
        <f t="shared" si="9"/>
        <v>27419333</v>
      </c>
      <c r="M432" s="46">
        <v>45473</v>
      </c>
      <c r="N432" s="60" t="s">
        <v>1752</v>
      </c>
      <c r="O432" s="56" t="s">
        <v>45</v>
      </c>
      <c r="P432" s="40">
        <v>9.9009900990099015E-2</v>
      </c>
    </row>
    <row r="433" spans="2:16" x14ac:dyDescent="0.2">
      <c r="B433" s="45">
        <v>45370</v>
      </c>
      <c r="C433" s="34" t="s">
        <v>1124</v>
      </c>
      <c r="D433" s="35" t="s">
        <v>1342</v>
      </c>
      <c r="E433" s="36" t="s">
        <v>34</v>
      </c>
      <c r="F433" s="47" t="s">
        <v>1536</v>
      </c>
      <c r="G433" s="46">
        <v>45373</v>
      </c>
      <c r="H433" s="58">
        <v>33990000</v>
      </c>
      <c r="I433" s="26">
        <v>0</v>
      </c>
      <c r="J433" s="25"/>
      <c r="K433" s="48"/>
      <c r="L433" s="58">
        <f t="shared" si="9"/>
        <v>33990000</v>
      </c>
      <c r="M433" s="46">
        <v>45473</v>
      </c>
      <c r="N433" s="60" t="s">
        <v>1753</v>
      </c>
      <c r="O433" s="56" t="s">
        <v>45</v>
      </c>
      <c r="P433" s="40">
        <v>0.09</v>
      </c>
    </row>
    <row r="434" spans="2:16" x14ac:dyDescent="0.2">
      <c r="B434" s="45">
        <v>45370</v>
      </c>
      <c r="C434" s="34" t="s">
        <v>1125</v>
      </c>
      <c r="D434" s="35" t="s">
        <v>1343</v>
      </c>
      <c r="E434" s="36" t="s">
        <v>34</v>
      </c>
      <c r="F434" s="47" t="s">
        <v>1537</v>
      </c>
      <c r="G434" s="46">
        <v>45373</v>
      </c>
      <c r="H434" s="58">
        <v>33000000</v>
      </c>
      <c r="I434" s="26">
        <v>0</v>
      </c>
      <c r="J434" s="25"/>
      <c r="K434" s="48"/>
      <c r="L434" s="58">
        <f t="shared" si="9"/>
        <v>33000000</v>
      </c>
      <c r="M434" s="46">
        <v>45473</v>
      </c>
      <c r="N434" s="60" t="s">
        <v>1754</v>
      </c>
      <c r="O434" s="56" t="s">
        <v>45</v>
      </c>
      <c r="P434" s="40">
        <v>0.09</v>
      </c>
    </row>
    <row r="435" spans="2:16" x14ac:dyDescent="0.2">
      <c r="B435" s="45">
        <v>45371</v>
      </c>
      <c r="C435" s="34" t="s">
        <v>1126</v>
      </c>
      <c r="D435" s="35" t="s">
        <v>1344</v>
      </c>
      <c r="E435" s="36" t="s">
        <v>34</v>
      </c>
      <c r="F435" s="47" t="s">
        <v>1538</v>
      </c>
      <c r="G435" s="46">
        <v>45372</v>
      </c>
      <c r="H435" s="58">
        <v>31666666</v>
      </c>
      <c r="I435" s="26">
        <v>0</v>
      </c>
      <c r="J435" s="25"/>
      <c r="K435" s="48"/>
      <c r="L435" s="58">
        <f t="shared" si="9"/>
        <v>31666666</v>
      </c>
      <c r="M435" s="46">
        <v>45473</v>
      </c>
      <c r="N435" s="60" t="s">
        <v>1755</v>
      </c>
      <c r="O435" s="56" t="s">
        <v>45</v>
      </c>
      <c r="P435" s="40">
        <v>9.9009900990099015E-2</v>
      </c>
    </row>
    <row r="436" spans="2:16" x14ac:dyDescent="0.2">
      <c r="B436" s="45">
        <v>45371</v>
      </c>
      <c r="C436" s="34" t="s">
        <v>1127</v>
      </c>
      <c r="D436" s="35" t="s">
        <v>1345</v>
      </c>
      <c r="E436" s="36" t="s">
        <v>521</v>
      </c>
      <c r="F436" s="47" t="s">
        <v>1539</v>
      </c>
      <c r="G436" s="46">
        <v>45373</v>
      </c>
      <c r="H436" s="58">
        <v>11000000</v>
      </c>
      <c r="I436" s="26">
        <v>0</v>
      </c>
      <c r="J436" s="25"/>
      <c r="K436" s="48"/>
      <c r="L436" s="58">
        <f t="shared" si="9"/>
        <v>11000000</v>
      </c>
      <c r="M436" s="46">
        <v>45473</v>
      </c>
      <c r="N436" s="60" t="s">
        <v>1756</v>
      </c>
      <c r="O436" s="56" t="s">
        <v>45</v>
      </c>
      <c r="P436" s="40">
        <v>0.09</v>
      </c>
    </row>
    <row r="437" spans="2:16" x14ac:dyDescent="0.2">
      <c r="B437" s="45">
        <v>45370</v>
      </c>
      <c r="C437" s="34" t="s">
        <v>1128</v>
      </c>
      <c r="D437" s="35" t="s">
        <v>1346</v>
      </c>
      <c r="E437" s="36" t="s">
        <v>521</v>
      </c>
      <c r="F437" s="47" t="s">
        <v>1540</v>
      </c>
      <c r="G437" s="46">
        <v>45371</v>
      </c>
      <c r="H437" s="58">
        <v>13666666</v>
      </c>
      <c r="I437" s="26">
        <v>0</v>
      </c>
      <c r="J437" s="25"/>
      <c r="K437" s="48"/>
      <c r="L437" s="58">
        <f t="shared" si="9"/>
        <v>13666666</v>
      </c>
      <c r="M437" s="46">
        <v>45472</v>
      </c>
      <c r="N437" s="60" t="s">
        <v>1757</v>
      </c>
      <c r="O437" s="56" t="s">
        <v>45</v>
      </c>
      <c r="P437" s="40">
        <v>0.10891089108910891</v>
      </c>
    </row>
    <row r="438" spans="2:16" x14ac:dyDescent="0.2">
      <c r="B438" s="45">
        <v>45370</v>
      </c>
      <c r="C438" s="34" t="s">
        <v>1129</v>
      </c>
      <c r="D438" s="35" t="s">
        <v>1347</v>
      </c>
      <c r="E438" s="36" t="s">
        <v>34</v>
      </c>
      <c r="F438" s="47" t="s">
        <v>1541</v>
      </c>
      <c r="G438" s="46">
        <v>45371</v>
      </c>
      <c r="H438" s="58">
        <v>19261000</v>
      </c>
      <c r="I438" s="26">
        <v>0</v>
      </c>
      <c r="J438" s="25"/>
      <c r="K438" s="48"/>
      <c r="L438" s="58">
        <f t="shared" si="9"/>
        <v>19261000</v>
      </c>
      <c r="M438" s="46">
        <v>45473</v>
      </c>
      <c r="N438" s="60" t="s">
        <v>1758</v>
      </c>
      <c r="O438" s="56" t="s">
        <v>45</v>
      </c>
      <c r="P438" s="40">
        <v>0.10784313725490197</v>
      </c>
    </row>
    <row r="439" spans="2:16" x14ac:dyDescent="0.2">
      <c r="B439" s="45">
        <v>45372</v>
      </c>
      <c r="C439" s="34" t="s">
        <v>1130</v>
      </c>
      <c r="D439" s="35" t="s">
        <v>1348</v>
      </c>
      <c r="E439" s="36" t="s">
        <v>34</v>
      </c>
      <c r="F439" s="47" t="s">
        <v>1542</v>
      </c>
      <c r="G439" s="46">
        <v>45378</v>
      </c>
      <c r="H439" s="58">
        <v>19261000</v>
      </c>
      <c r="I439" s="26">
        <v>0</v>
      </c>
      <c r="J439" s="25"/>
      <c r="K439" s="48"/>
      <c r="L439" s="58">
        <f t="shared" si="9"/>
        <v>19261000</v>
      </c>
      <c r="M439" s="46">
        <v>45473</v>
      </c>
      <c r="N439" s="60" t="s">
        <v>1759</v>
      </c>
      <c r="O439" s="56" t="s">
        <v>45</v>
      </c>
      <c r="P439" s="40">
        <v>4.2105263157894736E-2</v>
      </c>
    </row>
    <row r="440" spans="2:16" x14ac:dyDescent="0.2">
      <c r="B440" s="45">
        <v>45372</v>
      </c>
      <c r="C440" s="34" t="s">
        <v>1131</v>
      </c>
      <c r="D440" s="35" t="s">
        <v>1349</v>
      </c>
      <c r="E440" s="36" t="s">
        <v>34</v>
      </c>
      <c r="F440" s="47" t="s">
        <v>1543</v>
      </c>
      <c r="G440" s="46">
        <v>45378</v>
      </c>
      <c r="H440" s="58">
        <v>19261000</v>
      </c>
      <c r="I440" s="26">
        <v>0</v>
      </c>
      <c r="J440" s="25"/>
      <c r="K440" s="48"/>
      <c r="L440" s="58">
        <f t="shared" si="9"/>
        <v>19261000</v>
      </c>
      <c r="M440" s="46">
        <v>45473</v>
      </c>
      <c r="N440" s="60" t="s">
        <v>1760</v>
      </c>
      <c r="O440" s="56" t="s">
        <v>45</v>
      </c>
      <c r="P440" s="40">
        <v>4.2105263157894736E-2</v>
      </c>
    </row>
    <row r="441" spans="2:16" x14ac:dyDescent="0.2">
      <c r="B441" s="45">
        <v>45371</v>
      </c>
      <c r="C441" s="34" t="s">
        <v>1132</v>
      </c>
      <c r="D441" s="35" t="s">
        <v>1350</v>
      </c>
      <c r="E441" s="36" t="s">
        <v>34</v>
      </c>
      <c r="F441" s="47" t="s">
        <v>1544</v>
      </c>
      <c r="G441" s="46">
        <v>45372</v>
      </c>
      <c r="H441" s="58">
        <v>27419333</v>
      </c>
      <c r="I441" s="26">
        <v>0</v>
      </c>
      <c r="J441" s="25"/>
      <c r="K441" s="48"/>
      <c r="L441" s="58">
        <f t="shared" si="9"/>
        <v>27419333</v>
      </c>
      <c r="M441" s="46">
        <v>45473</v>
      </c>
      <c r="N441" s="60" t="s">
        <v>1761</v>
      </c>
      <c r="O441" s="56" t="s">
        <v>45</v>
      </c>
      <c r="P441" s="40">
        <v>9.9009900990099015E-2</v>
      </c>
    </row>
    <row r="442" spans="2:16" x14ac:dyDescent="0.2">
      <c r="B442" s="45">
        <v>45372</v>
      </c>
      <c r="C442" s="34" t="s">
        <v>1133</v>
      </c>
      <c r="D442" s="35" t="s">
        <v>1351</v>
      </c>
      <c r="E442" s="36" t="s">
        <v>34</v>
      </c>
      <c r="F442" s="47" t="s">
        <v>1545</v>
      </c>
      <c r="G442" s="46">
        <v>45383</v>
      </c>
      <c r="H442" s="58">
        <v>27466667</v>
      </c>
      <c r="I442" s="26">
        <v>0</v>
      </c>
      <c r="J442" s="25"/>
      <c r="K442" s="48"/>
      <c r="L442" s="58">
        <f t="shared" si="9"/>
        <v>27466667</v>
      </c>
      <c r="M442" s="46">
        <v>45473</v>
      </c>
      <c r="N442" s="60" t="s">
        <v>1762</v>
      </c>
      <c r="O442" s="56" t="s">
        <v>45</v>
      </c>
      <c r="P442" s="40">
        <v>0</v>
      </c>
    </row>
    <row r="443" spans="2:16" x14ac:dyDescent="0.2">
      <c r="B443" s="45">
        <v>45371</v>
      </c>
      <c r="C443" s="34" t="s">
        <v>1134</v>
      </c>
      <c r="D443" s="35" t="s">
        <v>1352</v>
      </c>
      <c r="E443" s="36" t="s">
        <v>521</v>
      </c>
      <c r="F443" s="47" t="s">
        <v>1476</v>
      </c>
      <c r="G443" s="46">
        <v>45373</v>
      </c>
      <c r="H443" s="58">
        <v>12210000</v>
      </c>
      <c r="I443" s="26">
        <v>0</v>
      </c>
      <c r="J443" s="25"/>
      <c r="K443" s="48"/>
      <c r="L443" s="58">
        <f t="shared" si="9"/>
        <v>12210000</v>
      </c>
      <c r="M443" s="46">
        <v>45473</v>
      </c>
      <c r="N443" s="60" t="s">
        <v>1763</v>
      </c>
      <c r="O443" s="56" t="s">
        <v>45</v>
      </c>
      <c r="P443" s="40">
        <v>0.09</v>
      </c>
    </row>
    <row r="444" spans="2:16" x14ac:dyDescent="0.2">
      <c r="B444" s="45">
        <v>45371</v>
      </c>
      <c r="C444" s="34" t="s">
        <v>1135</v>
      </c>
      <c r="D444" s="35" t="s">
        <v>1353</v>
      </c>
      <c r="E444" s="36" t="s">
        <v>34</v>
      </c>
      <c r="F444" s="47" t="s">
        <v>1546</v>
      </c>
      <c r="G444" s="46">
        <v>45373</v>
      </c>
      <c r="H444" s="58">
        <v>47800000</v>
      </c>
      <c r="I444" s="26">
        <v>0</v>
      </c>
      <c r="J444" s="25"/>
      <c r="K444" s="48"/>
      <c r="L444" s="58">
        <f t="shared" si="9"/>
        <v>47800000</v>
      </c>
      <c r="M444" s="46">
        <v>45473</v>
      </c>
      <c r="N444" s="60" t="s">
        <v>1764</v>
      </c>
      <c r="O444" s="56" t="s">
        <v>45</v>
      </c>
      <c r="P444" s="40">
        <v>0.09</v>
      </c>
    </row>
    <row r="445" spans="2:16" x14ac:dyDescent="0.2">
      <c r="B445" s="45">
        <v>45371</v>
      </c>
      <c r="C445" s="34" t="s">
        <v>1136</v>
      </c>
      <c r="D445" s="35" t="s">
        <v>1354</v>
      </c>
      <c r="E445" s="36" t="s">
        <v>34</v>
      </c>
      <c r="F445" s="47" t="s">
        <v>1547</v>
      </c>
      <c r="G445" s="46">
        <v>45373</v>
      </c>
      <c r="H445" s="58">
        <v>32445000</v>
      </c>
      <c r="I445" s="26">
        <v>0</v>
      </c>
      <c r="J445" s="25"/>
      <c r="K445" s="48"/>
      <c r="L445" s="58">
        <f t="shared" si="9"/>
        <v>32445000</v>
      </c>
      <c r="M445" s="46">
        <v>45473</v>
      </c>
      <c r="N445" s="60" t="s">
        <v>1765</v>
      </c>
      <c r="O445" s="56" t="s">
        <v>45</v>
      </c>
      <c r="P445" s="40">
        <v>0.09</v>
      </c>
    </row>
    <row r="446" spans="2:16" x14ac:dyDescent="0.2">
      <c r="B446" s="45">
        <v>45371</v>
      </c>
      <c r="C446" s="34" t="s">
        <v>1137</v>
      </c>
      <c r="D446" s="35" t="s">
        <v>1355</v>
      </c>
      <c r="E446" s="36" t="s">
        <v>34</v>
      </c>
      <c r="F446" s="47" t="s">
        <v>1548</v>
      </c>
      <c r="G446" s="46">
        <v>45373</v>
      </c>
      <c r="H446" s="58">
        <v>22434000</v>
      </c>
      <c r="I446" s="26">
        <v>0</v>
      </c>
      <c r="J446" s="25"/>
      <c r="K446" s="48"/>
      <c r="L446" s="58">
        <f t="shared" si="9"/>
        <v>22434000</v>
      </c>
      <c r="M446" s="46">
        <v>45464</v>
      </c>
      <c r="N446" s="60" t="s">
        <v>1766</v>
      </c>
      <c r="O446" s="56" t="s">
        <v>45</v>
      </c>
      <c r="P446" s="40">
        <v>9.8901098901098897E-2</v>
      </c>
    </row>
    <row r="447" spans="2:16" x14ac:dyDescent="0.2">
      <c r="B447" s="45">
        <v>45372</v>
      </c>
      <c r="C447" s="34" t="s">
        <v>1138</v>
      </c>
      <c r="D447" s="35" t="s">
        <v>1356</v>
      </c>
      <c r="E447" s="36" t="s">
        <v>34</v>
      </c>
      <c r="F447" s="47" t="s">
        <v>1549</v>
      </c>
      <c r="G447" s="46">
        <v>45377</v>
      </c>
      <c r="H447" s="58">
        <v>27419333</v>
      </c>
      <c r="I447" s="26">
        <v>0</v>
      </c>
      <c r="J447" s="25"/>
      <c r="K447" s="48"/>
      <c r="L447" s="58">
        <f t="shared" si="9"/>
        <v>27419333</v>
      </c>
      <c r="M447" s="46">
        <v>45473</v>
      </c>
      <c r="N447" s="60" t="s">
        <v>1767</v>
      </c>
      <c r="O447" s="56" t="s">
        <v>45</v>
      </c>
      <c r="P447" s="40">
        <v>5.2083333333333336E-2</v>
      </c>
    </row>
    <row r="448" spans="2:16" x14ac:dyDescent="0.2">
      <c r="B448" s="45">
        <v>45371</v>
      </c>
      <c r="C448" s="34" t="s">
        <v>1139</v>
      </c>
      <c r="D448" s="35" t="s">
        <v>1357</v>
      </c>
      <c r="E448" s="36" t="s">
        <v>34</v>
      </c>
      <c r="F448" s="47" t="s">
        <v>1550</v>
      </c>
      <c r="G448" s="46">
        <v>45372</v>
      </c>
      <c r="H448" s="58">
        <v>19261000</v>
      </c>
      <c r="I448" s="26">
        <v>0</v>
      </c>
      <c r="J448" s="25"/>
      <c r="K448" s="48"/>
      <c r="L448" s="58">
        <f t="shared" si="9"/>
        <v>19261000</v>
      </c>
      <c r="M448" s="46">
        <v>45473</v>
      </c>
      <c r="N448" s="60" t="s">
        <v>1768</v>
      </c>
      <c r="O448" s="56" t="s">
        <v>45</v>
      </c>
      <c r="P448" s="40">
        <v>9.9009900990099015E-2</v>
      </c>
    </row>
    <row r="449" spans="2:16" x14ac:dyDescent="0.2">
      <c r="B449" s="45">
        <v>45371</v>
      </c>
      <c r="C449" s="34" t="s">
        <v>1140</v>
      </c>
      <c r="D449" s="35" t="s">
        <v>1358</v>
      </c>
      <c r="E449" s="36" t="s">
        <v>34</v>
      </c>
      <c r="F449" s="47" t="s">
        <v>1551</v>
      </c>
      <c r="G449" s="46">
        <v>45373</v>
      </c>
      <c r="H449" s="58">
        <v>24805494</v>
      </c>
      <c r="I449" s="26">
        <v>0</v>
      </c>
      <c r="J449" s="25"/>
      <c r="K449" s="48"/>
      <c r="L449" s="58">
        <f t="shared" si="9"/>
        <v>24805494</v>
      </c>
      <c r="M449" s="46">
        <v>45473</v>
      </c>
      <c r="N449" s="60" t="s">
        <v>1769</v>
      </c>
      <c r="O449" s="56" t="s">
        <v>45</v>
      </c>
      <c r="P449" s="40">
        <v>0.09</v>
      </c>
    </row>
    <row r="450" spans="2:16" x14ac:dyDescent="0.2">
      <c r="B450" s="45">
        <v>45371</v>
      </c>
      <c r="C450" s="34" t="s">
        <v>1141</v>
      </c>
      <c r="D450" s="35" t="s">
        <v>1359</v>
      </c>
      <c r="E450" s="36" t="s">
        <v>34</v>
      </c>
      <c r="F450" s="47" t="s">
        <v>1552</v>
      </c>
      <c r="G450" s="46">
        <v>45372</v>
      </c>
      <c r="H450" s="58">
        <v>18730680</v>
      </c>
      <c r="I450" s="26">
        <v>0</v>
      </c>
      <c r="J450" s="25"/>
      <c r="K450" s="48"/>
      <c r="L450" s="58">
        <f t="shared" si="9"/>
        <v>18730680</v>
      </c>
      <c r="M450" s="46">
        <v>45473</v>
      </c>
      <c r="N450" s="60" t="s">
        <v>1770</v>
      </c>
      <c r="O450" s="56" t="s">
        <v>45</v>
      </c>
      <c r="P450" s="40">
        <v>9.9009900990099015E-2</v>
      </c>
    </row>
    <row r="451" spans="2:16" x14ac:dyDescent="0.2">
      <c r="B451" s="45">
        <v>45371</v>
      </c>
      <c r="C451" s="34" t="s">
        <v>1142</v>
      </c>
      <c r="D451" s="35" t="s">
        <v>1360</v>
      </c>
      <c r="E451" s="36" t="s">
        <v>34</v>
      </c>
      <c r="F451" s="47" t="s">
        <v>1553</v>
      </c>
      <c r="G451" s="46">
        <v>45373</v>
      </c>
      <c r="H451" s="58">
        <v>27123333</v>
      </c>
      <c r="I451" s="26">
        <v>0</v>
      </c>
      <c r="J451" s="25"/>
      <c r="K451" s="48"/>
      <c r="L451" s="58">
        <f t="shared" si="9"/>
        <v>27123333</v>
      </c>
      <c r="M451" s="46">
        <v>45473</v>
      </c>
      <c r="N451" s="60" t="s">
        <v>1771</v>
      </c>
      <c r="O451" s="56" t="s">
        <v>45</v>
      </c>
      <c r="P451" s="40">
        <v>0.09</v>
      </c>
    </row>
    <row r="452" spans="2:16" x14ac:dyDescent="0.2">
      <c r="B452" s="45">
        <v>45372</v>
      </c>
      <c r="C452" s="34" t="s">
        <v>1143</v>
      </c>
      <c r="D452" s="35" t="s">
        <v>1361</v>
      </c>
      <c r="E452" s="36" t="s">
        <v>34</v>
      </c>
      <c r="F452" s="47" t="s">
        <v>1554</v>
      </c>
      <c r="G452" s="46">
        <v>45373</v>
      </c>
      <c r="H452" s="58">
        <v>24926667</v>
      </c>
      <c r="I452" s="26">
        <v>0</v>
      </c>
      <c r="J452" s="25"/>
      <c r="K452" s="48"/>
      <c r="L452" s="58">
        <f t="shared" si="9"/>
        <v>24926667</v>
      </c>
      <c r="M452" s="46">
        <v>45473</v>
      </c>
      <c r="N452" s="60" t="s">
        <v>1772</v>
      </c>
      <c r="O452" s="56" t="s">
        <v>45</v>
      </c>
      <c r="P452" s="40">
        <v>0.09</v>
      </c>
    </row>
    <row r="453" spans="2:16" x14ac:dyDescent="0.2">
      <c r="B453" s="45">
        <v>45377</v>
      </c>
      <c r="C453" s="34" t="s">
        <v>1144</v>
      </c>
      <c r="D453" s="35" t="s">
        <v>1362</v>
      </c>
      <c r="E453" s="36" t="s">
        <v>34</v>
      </c>
      <c r="F453" s="47" t="s">
        <v>1555</v>
      </c>
      <c r="G453" s="46">
        <v>45383</v>
      </c>
      <c r="H453" s="58">
        <v>30800000</v>
      </c>
      <c r="I453" s="26">
        <v>0</v>
      </c>
      <c r="J453" s="25"/>
      <c r="K453" s="48"/>
      <c r="L453" s="58">
        <f t="shared" si="9"/>
        <v>30800000</v>
      </c>
      <c r="M453" s="46">
        <v>45473</v>
      </c>
      <c r="N453" s="60" t="s">
        <v>1773</v>
      </c>
      <c r="O453" s="56" t="s">
        <v>45</v>
      </c>
      <c r="P453" s="40">
        <v>0</v>
      </c>
    </row>
    <row r="454" spans="2:16" x14ac:dyDescent="0.2">
      <c r="B454" s="45">
        <v>45373</v>
      </c>
      <c r="C454" s="34" t="s">
        <v>1145</v>
      </c>
      <c r="D454" s="35" t="s">
        <v>1363</v>
      </c>
      <c r="E454" s="36" t="s">
        <v>34</v>
      </c>
      <c r="F454" s="47" t="s">
        <v>1556</v>
      </c>
      <c r="G454" s="46">
        <v>45379</v>
      </c>
      <c r="H454" s="58">
        <v>26656667</v>
      </c>
      <c r="I454" s="26">
        <v>0</v>
      </c>
      <c r="J454" s="25"/>
      <c r="K454" s="48"/>
      <c r="L454" s="58">
        <f t="shared" si="9"/>
        <v>26656667</v>
      </c>
      <c r="M454" s="46">
        <v>45473</v>
      </c>
      <c r="N454" s="60" t="s">
        <v>1774</v>
      </c>
      <c r="O454" s="56" t="s">
        <v>45</v>
      </c>
      <c r="P454" s="40">
        <v>3.1914893617021274E-2</v>
      </c>
    </row>
    <row r="455" spans="2:16" x14ac:dyDescent="0.2">
      <c r="B455" s="45">
        <v>45372</v>
      </c>
      <c r="C455" s="34" t="s">
        <v>1146</v>
      </c>
      <c r="D455" s="35" t="s">
        <v>1364</v>
      </c>
      <c r="E455" s="36" t="s">
        <v>34</v>
      </c>
      <c r="F455" s="47" t="s">
        <v>1557</v>
      </c>
      <c r="G455" s="46">
        <v>45378</v>
      </c>
      <c r="H455" s="58">
        <v>17150000</v>
      </c>
      <c r="I455" s="26">
        <v>0</v>
      </c>
      <c r="J455" s="25"/>
      <c r="K455" s="48"/>
      <c r="L455" s="58">
        <f t="shared" si="9"/>
        <v>17150000</v>
      </c>
      <c r="M455" s="46">
        <v>45473</v>
      </c>
      <c r="N455" s="60" t="s">
        <v>1775</v>
      </c>
      <c r="O455" s="56" t="s">
        <v>45</v>
      </c>
      <c r="P455" s="40">
        <v>4.2105263157894736E-2</v>
      </c>
    </row>
    <row r="456" spans="2:16" x14ac:dyDescent="0.2">
      <c r="B456" s="45">
        <v>45372</v>
      </c>
      <c r="C456" s="34" t="s">
        <v>1147</v>
      </c>
      <c r="D456" s="35" t="s">
        <v>1365</v>
      </c>
      <c r="E456" s="36" t="s">
        <v>34</v>
      </c>
      <c r="F456" s="47" t="s">
        <v>1558</v>
      </c>
      <c r="G456" s="46">
        <v>45377</v>
      </c>
      <c r="H456" s="58">
        <v>29333333</v>
      </c>
      <c r="I456" s="26">
        <v>0</v>
      </c>
      <c r="J456" s="25"/>
      <c r="K456" s="48"/>
      <c r="L456" s="58">
        <f t="shared" si="9"/>
        <v>29333333</v>
      </c>
      <c r="M456" s="46">
        <v>45473</v>
      </c>
      <c r="N456" s="60" t="s">
        <v>1776</v>
      </c>
      <c r="O456" s="56" t="s">
        <v>45</v>
      </c>
      <c r="P456" s="40">
        <v>5.2083333333333336E-2</v>
      </c>
    </row>
    <row r="457" spans="2:16" x14ac:dyDescent="0.2">
      <c r="B457" s="45">
        <v>45372</v>
      </c>
      <c r="C457" s="34" t="s">
        <v>1148</v>
      </c>
      <c r="D457" s="35" t="s">
        <v>1366</v>
      </c>
      <c r="E457" s="36" t="s">
        <v>34</v>
      </c>
      <c r="F457" s="47" t="s">
        <v>1559</v>
      </c>
      <c r="G457" s="46">
        <v>45378</v>
      </c>
      <c r="H457" s="58">
        <v>19261000</v>
      </c>
      <c r="I457" s="26">
        <v>0</v>
      </c>
      <c r="J457" s="25"/>
      <c r="K457" s="48"/>
      <c r="L457" s="58">
        <f t="shared" si="9"/>
        <v>19261000</v>
      </c>
      <c r="M457" s="46">
        <v>45473</v>
      </c>
      <c r="N457" s="52" t="s">
        <v>1777</v>
      </c>
      <c r="O457" s="56" t="s">
        <v>45</v>
      </c>
      <c r="P457" s="40">
        <v>4.2105263157894736E-2</v>
      </c>
    </row>
    <row r="458" spans="2:16" x14ac:dyDescent="0.2">
      <c r="B458" s="45">
        <v>45373</v>
      </c>
      <c r="C458" s="34" t="s">
        <v>1149</v>
      </c>
      <c r="D458" s="35" t="s">
        <v>1367</v>
      </c>
      <c r="E458" s="36" t="s">
        <v>34</v>
      </c>
      <c r="F458" s="47" t="s">
        <v>1560</v>
      </c>
      <c r="G458" s="46">
        <v>45378</v>
      </c>
      <c r="H458" s="58">
        <v>19261000</v>
      </c>
      <c r="I458" s="26">
        <v>0</v>
      </c>
      <c r="J458" s="25"/>
      <c r="K458" s="48"/>
      <c r="L458" s="58">
        <f t="shared" si="9"/>
        <v>19261000</v>
      </c>
      <c r="M458" s="46">
        <v>45473</v>
      </c>
      <c r="N458" s="60" t="s">
        <v>1778</v>
      </c>
      <c r="O458" s="56" t="s">
        <v>45</v>
      </c>
      <c r="P458" s="40">
        <v>4.2105263157894736E-2</v>
      </c>
    </row>
    <row r="459" spans="2:16" x14ac:dyDescent="0.2">
      <c r="B459" s="45">
        <v>45373</v>
      </c>
      <c r="C459" s="34" t="s">
        <v>1150</v>
      </c>
      <c r="D459" s="35" t="s">
        <v>1368</v>
      </c>
      <c r="E459" s="36" t="s">
        <v>34</v>
      </c>
      <c r="F459" s="47" t="s">
        <v>1561</v>
      </c>
      <c r="G459" s="46">
        <v>45377</v>
      </c>
      <c r="H459" s="58">
        <v>35000000</v>
      </c>
      <c r="I459" s="26">
        <v>0</v>
      </c>
      <c r="J459" s="25"/>
      <c r="K459" s="48"/>
      <c r="L459" s="58">
        <f t="shared" si="9"/>
        <v>35000000</v>
      </c>
      <c r="M459" s="46">
        <v>45473</v>
      </c>
      <c r="N459" s="52" t="s">
        <v>1779</v>
      </c>
      <c r="O459" s="56" t="s">
        <v>45</v>
      </c>
      <c r="P459" s="40">
        <v>5.2083333333333336E-2</v>
      </c>
    </row>
    <row r="460" spans="2:16" x14ac:dyDescent="0.2">
      <c r="B460" s="45">
        <v>45373</v>
      </c>
      <c r="C460" s="34" t="s">
        <v>1151</v>
      </c>
      <c r="D460" s="35" t="s">
        <v>1369</v>
      </c>
      <c r="E460" s="36" t="s">
        <v>34</v>
      </c>
      <c r="F460" s="47" t="s">
        <v>1562</v>
      </c>
      <c r="G460" s="46">
        <v>45377</v>
      </c>
      <c r="H460" s="58">
        <v>17334900</v>
      </c>
      <c r="I460" s="26">
        <v>0</v>
      </c>
      <c r="J460" s="25"/>
      <c r="K460" s="48"/>
      <c r="L460" s="58">
        <f t="shared" si="9"/>
        <v>17334900</v>
      </c>
      <c r="M460" s="46">
        <v>45473</v>
      </c>
      <c r="N460" s="60" t="s">
        <v>1780</v>
      </c>
      <c r="O460" s="56" t="s">
        <v>45</v>
      </c>
      <c r="P460" s="40">
        <v>5.2083333333333336E-2</v>
      </c>
    </row>
    <row r="461" spans="2:16" x14ac:dyDescent="0.2">
      <c r="B461" s="45">
        <v>45374</v>
      </c>
      <c r="C461" s="34" t="s">
        <v>1152</v>
      </c>
      <c r="D461" s="35" t="s">
        <v>1370</v>
      </c>
      <c r="E461" s="36" t="s">
        <v>34</v>
      </c>
      <c r="F461" s="47" t="s">
        <v>1563</v>
      </c>
      <c r="G461" s="46">
        <v>45378</v>
      </c>
      <c r="H461" s="58">
        <v>21852460</v>
      </c>
      <c r="I461" s="26">
        <v>0</v>
      </c>
      <c r="J461" s="25"/>
      <c r="K461" s="48"/>
      <c r="L461" s="58">
        <f t="shared" si="9"/>
        <v>21852460</v>
      </c>
      <c r="M461" s="46">
        <v>45473</v>
      </c>
      <c r="N461" s="60" t="s">
        <v>1781</v>
      </c>
      <c r="O461" s="56" t="s">
        <v>45</v>
      </c>
      <c r="P461" s="40">
        <v>4.2105263157894736E-2</v>
      </c>
    </row>
    <row r="462" spans="2:16" x14ac:dyDescent="0.2">
      <c r="B462" s="45">
        <v>45373</v>
      </c>
      <c r="C462" s="34" t="s">
        <v>1153</v>
      </c>
      <c r="D462" s="35" t="s">
        <v>1371</v>
      </c>
      <c r="E462" s="36" t="s">
        <v>34</v>
      </c>
      <c r="F462" s="47" t="s">
        <v>1564</v>
      </c>
      <c r="G462" s="46">
        <v>45378</v>
      </c>
      <c r="H462" s="58">
        <v>30083333</v>
      </c>
      <c r="I462" s="26">
        <v>0</v>
      </c>
      <c r="J462" s="25"/>
      <c r="K462" s="48"/>
      <c r="L462" s="58">
        <f t="shared" ref="L462:L472" si="10">H462+J462-K462</f>
        <v>30083333</v>
      </c>
      <c r="M462" s="46">
        <v>45473</v>
      </c>
      <c r="N462" s="52" t="s">
        <v>1782</v>
      </c>
      <c r="O462" s="56" t="s">
        <v>45</v>
      </c>
      <c r="P462" s="40">
        <v>4.2105263157894736E-2</v>
      </c>
    </row>
    <row r="463" spans="2:16" x14ac:dyDescent="0.2">
      <c r="B463" s="45">
        <v>45373</v>
      </c>
      <c r="C463" s="34" t="s">
        <v>1154</v>
      </c>
      <c r="D463" s="35" t="s">
        <v>1372</v>
      </c>
      <c r="E463" s="36" t="s">
        <v>34</v>
      </c>
      <c r="F463" s="47" t="s">
        <v>1565</v>
      </c>
      <c r="G463" s="46">
        <v>45377</v>
      </c>
      <c r="H463" s="58">
        <v>18730680</v>
      </c>
      <c r="I463" s="26">
        <v>0</v>
      </c>
      <c r="J463" s="25"/>
      <c r="K463" s="48"/>
      <c r="L463" s="58">
        <f t="shared" si="10"/>
        <v>18730680</v>
      </c>
      <c r="M463" s="46">
        <v>45468</v>
      </c>
      <c r="N463" s="60" t="s">
        <v>1783</v>
      </c>
      <c r="O463" s="56" t="s">
        <v>45</v>
      </c>
      <c r="P463" s="40">
        <v>5.4945054945054944E-2</v>
      </c>
    </row>
    <row r="464" spans="2:16" x14ac:dyDescent="0.2">
      <c r="B464" s="45">
        <v>45378</v>
      </c>
      <c r="C464" s="34" t="s">
        <v>1155</v>
      </c>
      <c r="D464" s="35" t="s">
        <v>1373</v>
      </c>
      <c r="E464" s="36" t="s">
        <v>34</v>
      </c>
      <c r="F464" s="47" t="s">
        <v>1566</v>
      </c>
      <c r="G464" s="46">
        <v>45384</v>
      </c>
      <c r="H464" s="58">
        <v>14420000</v>
      </c>
      <c r="I464" s="26">
        <v>0</v>
      </c>
      <c r="J464" s="25"/>
      <c r="K464" s="48"/>
      <c r="L464" s="58">
        <f t="shared" si="10"/>
        <v>14420000</v>
      </c>
      <c r="M464" s="46">
        <v>45444</v>
      </c>
      <c r="N464" s="60" t="s">
        <v>1784</v>
      </c>
      <c r="O464" s="56" t="s">
        <v>45</v>
      </c>
      <c r="P464" s="40">
        <v>0</v>
      </c>
    </row>
    <row r="465" spans="2:16" x14ac:dyDescent="0.2">
      <c r="B465" s="45">
        <v>45373</v>
      </c>
      <c r="C465" s="34" t="s">
        <v>1156</v>
      </c>
      <c r="D465" s="35" t="s">
        <v>1374</v>
      </c>
      <c r="E465" s="36" t="s">
        <v>34</v>
      </c>
      <c r="F465" s="47" t="s">
        <v>661</v>
      </c>
      <c r="G465" s="46">
        <v>45378</v>
      </c>
      <c r="H465" s="58">
        <v>25666667</v>
      </c>
      <c r="I465" s="26">
        <v>0</v>
      </c>
      <c r="J465" s="25"/>
      <c r="K465" s="48"/>
      <c r="L465" s="58">
        <f t="shared" si="10"/>
        <v>25666667</v>
      </c>
      <c r="M465" s="46">
        <v>45473</v>
      </c>
      <c r="N465" s="60" t="s">
        <v>1785</v>
      </c>
      <c r="O465" s="56" t="s">
        <v>45</v>
      </c>
      <c r="P465" s="40">
        <v>4.2105263157894736E-2</v>
      </c>
    </row>
    <row r="466" spans="2:16" x14ac:dyDescent="0.2">
      <c r="B466" s="45">
        <v>45374</v>
      </c>
      <c r="C466" s="34" t="s">
        <v>1157</v>
      </c>
      <c r="D466" s="35" t="s">
        <v>1375</v>
      </c>
      <c r="E466" s="36" t="s">
        <v>34</v>
      </c>
      <c r="F466" s="47" t="s">
        <v>1567</v>
      </c>
      <c r="G466" s="46">
        <v>45378</v>
      </c>
      <c r="H466" s="58">
        <v>24000000</v>
      </c>
      <c r="I466" s="26">
        <v>0</v>
      </c>
      <c r="J466" s="25"/>
      <c r="K466" s="48"/>
      <c r="L466" s="58">
        <f t="shared" si="10"/>
        <v>24000000</v>
      </c>
      <c r="M466" s="46">
        <v>45469</v>
      </c>
      <c r="N466" s="60" t="s">
        <v>1786</v>
      </c>
      <c r="O466" s="56" t="s">
        <v>45</v>
      </c>
      <c r="P466" s="40">
        <v>4.3956043956043959E-2</v>
      </c>
    </row>
    <row r="467" spans="2:16" x14ac:dyDescent="0.2">
      <c r="B467" s="45">
        <v>45373</v>
      </c>
      <c r="C467" s="34" t="s">
        <v>1158</v>
      </c>
      <c r="D467" s="35" t="s">
        <v>1376</v>
      </c>
      <c r="E467" s="36" t="s">
        <v>34</v>
      </c>
      <c r="F467" s="47" t="s">
        <v>1568</v>
      </c>
      <c r="G467" s="46">
        <v>45378</v>
      </c>
      <c r="H467" s="58">
        <v>24233333</v>
      </c>
      <c r="I467" s="26">
        <v>0</v>
      </c>
      <c r="J467" s="25"/>
      <c r="K467" s="48"/>
      <c r="L467" s="58">
        <f t="shared" si="10"/>
        <v>24233333</v>
      </c>
      <c r="M467" s="46">
        <v>45473</v>
      </c>
      <c r="N467" s="60" t="s">
        <v>1787</v>
      </c>
      <c r="O467" s="56" t="s">
        <v>45</v>
      </c>
      <c r="P467" s="40">
        <v>4.2105263157894736E-2</v>
      </c>
    </row>
    <row r="468" spans="2:16" x14ac:dyDescent="0.2">
      <c r="B468" s="45">
        <v>45373</v>
      </c>
      <c r="C468" s="34" t="s">
        <v>1159</v>
      </c>
      <c r="D468" s="35" t="s">
        <v>1377</v>
      </c>
      <c r="E468" s="36" t="s">
        <v>34</v>
      </c>
      <c r="F468" s="47" t="s">
        <v>1569</v>
      </c>
      <c r="G468" s="46">
        <v>45378</v>
      </c>
      <c r="H468" s="58">
        <v>17510000</v>
      </c>
      <c r="I468" s="26">
        <v>0</v>
      </c>
      <c r="J468" s="25"/>
      <c r="K468" s="48"/>
      <c r="L468" s="58">
        <f t="shared" si="10"/>
        <v>17510000</v>
      </c>
      <c r="M468" s="46">
        <v>45473</v>
      </c>
      <c r="N468" s="60" t="s">
        <v>1788</v>
      </c>
      <c r="O468" s="56" t="s">
        <v>45</v>
      </c>
      <c r="P468" s="40">
        <v>4.2105263157894736E-2</v>
      </c>
    </row>
    <row r="469" spans="2:16" x14ac:dyDescent="0.2">
      <c r="B469" s="45">
        <v>45377</v>
      </c>
      <c r="C469" s="34" t="s">
        <v>1160</v>
      </c>
      <c r="D469" s="35" t="s">
        <v>1378</v>
      </c>
      <c r="E469" s="36" t="s">
        <v>34</v>
      </c>
      <c r="F469" s="47" t="s">
        <v>1570</v>
      </c>
      <c r="G469" s="46">
        <v>45378</v>
      </c>
      <c r="H469" s="58">
        <v>18730680</v>
      </c>
      <c r="I469" s="26">
        <v>0</v>
      </c>
      <c r="J469" s="25"/>
      <c r="K469" s="48"/>
      <c r="L469" s="58">
        <f t="shared" si="10"/>
        <v>18730680</v>
      </c>
      <c r="M469" s="46">
        <v>45473</v>
      </c>
      <c r="N469" s="60" t="s">
        <v>1789</v>
      </c>
      <c r="O469" s="56" t="s">
        <v>45</v>
      </c>
      <c r="P469" s="40">
        <v>4.2105263157894736E-2</v>
      </c>
    </row>
    <row r="470" spans="2:16" x14ac:dyDescent="0.2">
      <c r="B470" s="45">
        <v>45377</v>
      </c>
      <c r="C470" s="34" t="s">
        <v>1161</v>
      </c>
      <c r="D470" s="35" t="s">
        <v>1379</v>
      </c>
      <c r="E470" s="36" t="s">
        <v>34</v>
      </c>
      <c r="F470" s="47" t="s">
        <v>1571</v>
      </c>
      <c r="G470" s="46">
        <v>45383</v>
      </c>
      <c r="H470" s="58">
        <v>19261000</v>
      </c>
      <c r="I470" s="26">
        <v>0</v>
      </c>
      <c r="J470" s="25"/>
      <c r="K470" s="48"/>
      <c r="L470" s="58">
        <f t="shared" si="10"/>
        <v>19261000</v>
      </c>
      <c r="M470" s="46">
        <v>45473</v>
      </c>
      <c r="N470" s="60" t="s">
        <v>1790</v>
      </c>
      <c r="O470" s="56" t="s">
        <v>45</v>
      </c>
      <c r="P470" s="40">
        <v>0</v>
      </c>
    </row>
    <row r="471" spans="2:16" x14ac:dyDescent="0.2">
      <c r="B471" s="45">
        <v>45378</v>
      </c>
      <c r="C471" s="34" t="s">
        <v>1162</v>
      </c>
      <c r="D471" s="35" t="s">
        <v>1380</v>
      </c>
      <c r="E471" s="36" t="s">
        <v>34</v>
      </c>
      <c r="F471" s="47" t="s">
        <v>1572</v>
      </c>
      <c r="G471" s="46">
        <v>45383</v>
      </c>
      <c r="H471" s="58">
        <v>31209000</v>
      </c>
      <c r="I471" s="26">
        <v>0</v>
      </c>
      <c r="J471" s="25"/>
      <c r="K471" s="48"/>
      <c r="L471" s="58">
        <f t="shared" si="10"/>
        <v>31209000</v>
      </c>
      <c r="M471" s="46">
        <v>45484</v>
      </c>
      <c r="N471" s="60" t="s">
        <v>1791</v>
      </c>
      <c r="O471" s="56" t="s">
        <v>45</v>
      </c>
      <c r="P471" s="40">
        <v>0</v>
      </c>
    </row>
    <row r="472" spans="2:16" x14ac:dyDescent="0.2">
      <c r="B472" s="45">
        <v>45378</v>
      </c>
      <c r="C472" s="34" t="s">
        <v>1163</v>
      </c>
      <c r="D472" s="35" t="s">
        <v>1381</v>
      </c>
      <c r="E472" s="36" t="s">
        <v>521</v>
      </c>
      <c r="F472" s="47" t="s">
        <v>1573</v>
      </c>
      <c r="G472" s="46">
        <v>45383</v>
      </c>
      <c r="H472" s="58">
        <v>13333333</v>
      </c>
      <c r="I472" s="26">
        <v>0</v>
      </c>
      <c r="J472" s="25"/>
      <c r="K472" s="48"/>
      <c r="L472" s="58">
        <f t="shared" si="10"/>
        <v>13333333</v>
      </c>
      <c r="M472" s="46">
        <v>45473</v>
      </c>
      <c r="N472" s="60" t="s">
        <v>1792</v>
      </c>
      <c r="O472" s="56" t="s">
        <v>45</v>
      </c>
      <c r="P472" s="40">
        <v>0</v>
      </c>
    </row>
  </sheetData>
  <autoFilter ref="B12:Q472" xr:uid="{00000000-0009-0000-0000-000000000000}"/>
  <mergeCells count="7">
    <mergeCell ref="H8:K8"/>
    <mergeCell ref="H2:K2"/>
    <mergeCell ref="H3:K3"/>
    <mergeCell ref="H4:K4"/>
    <mergeCell ref="H5:K5"/>
    <mergeCell ref="H6:K6"/>
    <mergeCell ref="H7:K7"/>
  </mergeCells>
  <conditionalFormatting sqref="C13:C472">
    <cfRule type="duplicateValues" dxfId="3" priority="4"/>
  </conditionalFormatting>
  <conditionalFormatting sqref="D13:D472">
    <cfRule type="duplicateValues" dxfId="2" priority="3"/>
  </conditionalFormatting>
  <conditionalFormatting sqref="N319:N325 N355:N387 N389:N393 N117:N118 N13:N14 N16:N111 N122:N130 N113 N115 N120 N132:N285">
    <cfRule type="duplicateValues" dxfId="0" priority="1"/>
  </conditionalFormatting>
  <hyperlinks>
    <hyperlink ref="N13" r:id="rId1" xr:uid="{641215DC-1329-4997-94FD-23253EE2C741}"/>
    <hyperlink ref="N14" r:id="rId2" xr:uid="{A35D3A08-4C92-4966-BC28-7BE59CBA2E34}"/>
    <hyperlink ref="N16" r:id="rId3" xr:uid="{F0A99BA3-EF2A-49BC-8F73-5EFE7488A352}"/>
    <hyperlink ref="N17" r:id="rId4" xr:uid="{CD6738EB-1D58-416A-8261-3D3BD232D224}"/>
    <hyperlink ref="N18" r:id="rId5" xr:uid="{F8C5C112-D4AB-49BC-B36C-E51590D54141}"/>
    <hyperlink ref="N54" r:id="rId6" xr:uid="{9D1D5D76-08F7-437B-B89F-126E90F58E17}"/>
    <hyperlink ref="N45" r:id="rId7" xr:uid="{F3C71820-9B1C-409B-A40A-9EED0E708BCE}"/>
    <hyperlink ref="N40" r:id="rId8" xr:uid="{E8E95DC8-2D23-4F8F-8289-8A5C7783A9C6}"/>
    <hyperlink ref="N41" r:id="rId9" xr:uid="{6C1B0CE5-11AC-4659-A689-055D0B3C8B2E}"/>
    <hyperlink ref="N42" r:id="rId10" xr:uid="{B497450D-A599-49DE-A4DC-AEC324FE3B84}"/>
    <hyperlink ref="N43" r:id="rId11" xr:uid="{070FCD6E-833A-4BCC-982A-6CAD1AF70CEE}"/>
    <hyperlink ref="N44" r:id="rId12" xr:uid="{0A44ABA9-FCBA-4881-BBB3-181A72294EAD}"/>
    <hyperlink ref="N46" r:id="rId13" xr:uid="{AEFA1FE1-B3FC-40FD-8049-272EF487952C}"/>
    <hyperlink ref="N47" r:id="rId14" xr:uid="{C6D3132A-1AEE-48BF-B15A-A1A3355177CE}"/>
    <hyperlink ref="N48" r:id="rId15" xr:uid="{D81D0185-C521-4108-A3B0-A6F72A373A6D}"/>
    <hyperlink ref="N49" r:id="rId16" xr:uid="{6C3AA5C6-6A0C-40B0-8D2D-6AE149DD6AA1}"/>
    <hyperlink ref="N50" r:id="rId17" xr:uid="{9719C7FD-2B75-4CA5-B741-0FEBAE074CC0}"/>
    <hyperlink ref="N51" r:id="rId18" xr:uid="{630AF1C9-AB34-490A-B94D-956931C8CFE9}"/>
    <hyperlink ref="N52" r:id="rId19" xr:uid="{7D596D3B-265C-4C6B-91F3-F1F792DE8A52}"/>
    <hyperlink ref="N53" r:id="rId20" xr:uid="{205CBD90-F91E-42E6-A9C4-E01D753F1A20}"/>
    <hyperlink ref="N55" r:id="rId21" xr:uid="{E9EBD6DC-289C-4F5F-8DF0-86D25AB4FF79}"/>
    <hyperlink ref="N56" r:id="rId22" xr:uid="{47681B26-05A6-495B-ABDD-4DC7C0B52CE9}"/>
    <hyperlink ref="N57" r:id="rId23" xr:uid="{52E9DEC1-5B09-44A5-91AC-F69760AD71B1}"/>
    <hyperlink ref="N58" r:id="rId24" xr:uid="{D64E5C87-D93F-4206-BDF5-CA57FA99DCAD}"/>
    <hyperlink ref="N59" r:id="rId25" xr:uid="{4C453EC8-611E-40B4-879A-99F361BE6A52}"/>
    <hyperlink ref="N60" r:id="rId26" xr:uid="{7EE2DF43-7B4D-4E77-B3ED-3828039567AC}"/>
    <hyperlink ref="N61" r:id="rId27" xr:uid="{EBE7C84C-72E6-485D-BC2A-5C4D6698DA91}"/>
    <hyperlink ref="N62" r:id="rId28" xr:uid="{9BCF137E-245D-4B26-9D85-8E3FBC9B5E14}"/>
    <hyperlink ref="N64" r:id="rId29" xr:uid="{97426E98-7293-4BD2-B4E1-A62FC170668B}"/>
    <hyperlink ref="N65" r:id="rId30" xr:uid="{97B1DF78-2F9F-4355-AC0D-A6DF7BCA647E}"/>
    <hyperlink ref="N66" r:id="rId31" xr:uid="{ECE80294-F1CE-42E3-A423-B3ED79254085}"/>
    <hyperlink ref="N67" r:id="rId32" xr:uid="{28DFCEBC-46F1-4D51-A2ED-A35AEDA40130}"/>
    <hyperlink ref="N68" r:id="rId33" xr:uid="{F5C0CF12-9666-47F5-A6E1-DF4C36F54316}"/>
    <hyperlink ref="N69" r:id="rId34" xr:uid="{A02CF592-7EE0-4B22-87BD-0BE963F2DA16}"/>
    <hyperlink ref="N70" r:id="rId35" xr:uid="{ECEA5A1D-07C1-44B5-B869-D167EE740EF6}"/>
    <hyperlink ref="N71" r:id="rId36" xr:uid="{A88692DE-528C-496B-A5EA-E27B0861B150}"/>
    <hyperlink ref="N72" r:id="rId37" xr:uid="{9C0DFA9F-0E01-49DA-BD97-49A6C03F5D6C}"/>
    <hyperlink ref="N73" r:id="rId38" xr:uid="{9B20FD8B-1C03-44CD-8F2C-E775C2F7DCE2}"/>
    <hyperlink ref="N74" r:id="rId39" xr:uid="{0130BDBF-7F13-484D-AC1E-EB46E6CD8D33}"/>
    <hyperlink ref="N75" r:id="rId40" xr:uid="{19B369AA-F91A-481D-BF0F-E8DBBB6EFF45}"/>
    <hyperlink ref="N76" r:id="rId41" xr:uid="{06E121E0-B673-4CCB-9EF7-564224203259}"/>
    <hyperlink ref="N77" r:id="rId42" xr:uid="{C4DABC85-1EC3-4249-B374-90B1F0EA6F1E}"/>
    <hyperlink ref="N78" r:id="rId43" xr:uid="{D7623B23-F314-47A1-B485-21397AA4A128}"/>
    <hyperlink ref="N79" r:id="rId44" xr:uid="{0ECCDCDC-28DE-47AA-93E0-2B537657FD2C}"/>
    <hyperlink ref="N80" r:id="rId45" xr:uid="{0747ACF0-25B2-42C1-8B64-41D0E8C18549}"/>
    <hyperlink ref="N81" r:id="rId46" xr:uid="{2C84EB42-DDCE-4EAF-8012-B67A9B582F3F}"/>
    <hyperlink ref="N82" r:id="rId47" xr:uid="{6E7796A1-AFA5-4E2B-9861-01D028028B5E}"/>
    <hyperlink ref="N83" r:id="rId48" xr:uid="{86FA74A2-2410-4501-9931-625DB3D91953}"/>
    <hyperlink ref="N84" r:id="rId49" xr:uid="{681BEC6F-23C6-4B98-97F7-F5F9E7C0F17D}"/>
    <hyperlink ref="N85" r:id="rId50" xr:uid="{E3DB0E7A-6B17-4421-849D-71020F13D4D1}"/>
    <hyperlink ref="N86" r:id="rId51" xr:uid="{470815A4-4FCC-4EFC-8A99-F657C9E36FB9}"/>
    <hyperlink ref="N87" r:id="rId52" xr:uid="{AA28F7D5-D6E5-4CE6-B4DB-120D95B9FDC3}"/>
    <hyperlink ref="N88" r:id="rId53" xr:uid="{7CD085EC-6AC4-47DB-9705-68C40A575517}"/>
    <hyperlink ref="N89" r:id="rId54" xr:uid="{618BCA9C-8750-49CB-8533-9839F0F302E1}"/>
    <hyperlink ref="N90" r:id="rId55" xr:uid="{AB69E3D5-0BAE-4165-A5F2-04400B6BCAE2}"/>
    <hyperlink ref="N91" r:id="rId56" xr:uid="{671224D6-2418-4365-B99E-C9D633A92090}"/>
    <hyperlink ref="N92" r:id="rId57" xr:uid="{12D130CC-250D-4F4F-82AB-1E0EE852A68E}"/>
    <hyperlink ref="N93" r:id="rId58" xr:uid="{CF294BE2-6308-4B4F-88E8-863AD106C940}"/>
    <hyperlink ref="N94" r:id="rId59" xr:uid="{AE8033CC-FA70-49C2-9395-784E0D915CCC}"/>
    <hyperlink ref="N95" r:id="rId60" xr:uid="{2D95DC8B-8324-4349-88BA-13924AB48C94}"/>
    <hyperlink ref="N96" r:id="rId61" xr:uid="{83EABD0E-6304-4E1C-AD6E-3A84D1C42CCB}"/>
    <hyperlink ref="N97" r:id="rId62" xr:uid="{A3E778A8-64E6-454F-98C6-0642A4554941}"/>
    <hyperlink ref="N98" r:id="rId63" xr:uid="{8FAD3EFA-A5EC-4897-9895-79213D562098}"/>
    <hyperlink ref="N99" r:id="rId64" xr:uid="{ED097A51-EDBA-40C9-8CBF-D3490EB80581}"/>
    <hyperlink ref="N100" r:id="rId65" xr:uid="{0F9C794F-7B2C-4AA3-ABF3-087D91D0D975}"/>
    <hyperlink ref="N101" r:id="rId66" xr:uid="{FC20833A-ACDE-4C4B-BBE3-AEE6786FF99E}"/>
    <hyperlink ref="N102" r:id="rId67" xr:uid="{243A205B-F49F-479E-AFCC-71C5663B5EEC}"/>
    <hyperlink ref="N103" r:id="rId68" xr:uid="{A394C300-AAA7-4BAA-8204-967825794AB4}"/>
    <hyperlink ref="N104" r:id="rId69" xr:uid="{91B4D942-79EF-48EB-B8D0-1C56630DD8F1}"/>
    <hyperlink ref="N105" r:id="rId70" xr:uid="{A113C6E9-76E6-4DE8-B8AC-A690648DE62E}"/>
    <hyperlink ref="N106" r:id="rId71" xr:uid="{F8DA33D1-DF7D-4585-A83D-834766111A6F}"/>
    <hyperlink ref="N107" r:id="rId72" xr:uid="{BB222C46-3F55-4D05-B036-7699C3F97795}"/>
    <hyperlink ref="N108" r:id="rId73" xr:uid="{B136D3ED-7726-47A9-B10B-D104F9BB4B22}"/>
    <hyperlink ref="N109" r:id="rId74" xr:uid="{6FB985F2-E4D6-4F93-A4EB-81E7EEB5F2F2}"/>
    <hyperlink ref="N110" r:id="rId75" xr:uid="{B12BD7A4-0239-4678-86D2-08964A90DC24}"/>
    <hyperlink ref="N111" r:id="rId76" xr:uid="{F9733DC7-21CD-4429-968D-5B905B9098F5}"/>
    <hyperlink ref="N116" r:id="rId77" xr:uid="{0D13D46F-6B37-4EE7-943F-058DCF54B799}"/>
    <hyperlink ref="N118" r:id="rId78" xr:uid="{DB112242-E2E0-4E1C-A588-0193F42AD75F}"/>
    <hyperlink ref="N121" r:id="rId79" xr:uid="{A9D075B0-7FD7-4879-8A12-3B0C1C1A2DD1}"/>
    <hyperlink ref="N123" r:id="rId80" xr:uid="{54FAD4A6-A43A-40A9-ADE3-30A43DFAF55F}"/>
    <hyperlink ref="N124" r:id="rId81" xr:uid="{45E101E6-4F36-41E6-B407-135E5D94001A}"/>
    <hyperlink ref="N125" r:id="rId82" xr:uid="{60D24B84-870B-45C7-A941-18E4B567A235}"/>
    <hyperlink ref="N126" r:id="rId83" xr:uid="{2A36DA68-995D-4012-BC08-7F41037B02BE}"/>
    <hyperlink ref="N128" r:id="rId84" xr:uid="{6AA4A705-80A5-41B8-90CA-BCC4C92B7DA1}"/>
    <hyperlink ref="N129" r:id="rId85" xr:uid="{6C71449E-4C56-492E-9E45-BB4AE4418D60}"/>
    <hyperlink ref="N130" r:id="rId86" xr:uid="{A20CEBF0-FD5C-4180-AC50-03140225A1B0}"/>
    <hyperlink ref="N132" r:id="rId87" xr:uid="{DE60364D-9695-4A71-A317-C60CD46B5059}"/>
    <hyperlink ref="N136" r:id="rId88" xr:uid="{BCC7C652-E998-4628-A944-83582F568C00}"/>
    <hyperlink ref="N137" r:id="rId89" xr:uid="{284F6382-AFCC-4A74-8D5B-7188AE57907D}"/>
    <hyperlink ref="N138" r:id="rId90" xr:uid="{92BCEC5F-2901-4D42-A2C6-A50B8AC0BE07}"/>
    <hyperlink ref="N139" r:id="rId91" xr:uid="{A1B7312C-33A2-488B-9C7F-0C3EE5F4123A}"/>
    <hyperlink ref="N141" r:id="rId92" xr:uid="{3322037B-2125-4FBE-B58C-0A4D7B138892}"/>
    <hyperlink ref="N142" r:id="rId93" xr:uid="{815F27EE-1ABE-4E4F-8019-6DF222B3026E}"/>
    <hyperlink ref="N143" r:id="rId94" xr:uid="{4A98BB5B-3E2F-4FE0-95E9-9E43577F1832}"/>
    <hyperlink ref="N144" r:id="rId95" xr:uid="{94D8F996-6ABE-461B-8D40-68457F79EED4}"/>
    <hyperlink ref="N145" r:id="rId96" xr:uid="{7C797644-9046-46F8-B0BC-4E7956B99F6B}"/>
    <hyperlink ref="N146" r:id="rId97" xr:uid="{C049C92D-98FC-43AD-963C-43FF3850F917}"/>
    <hyperlink ref="N147" r:id="rId98" xr:uid="{8576E6BE-F182-4F72-8E85-DF65D97DCC6B}"/>
    <hyperlink ref="N148" r:id="rId99" xr:uid="{984FB6DA-6B69-4299-B111-94AD1A8EF3F4}"/>
    <hyperlink ref="N149" r:id="rId100" xr:uid="{625CF38B-003A-43B4-9DC8-E5FBD691D001}"/>
    <hyperlink ref="N150" r:id="rId101" xr:uid="{4D434504-31C0-44D8-81CF-995939660549}"/>
    <hyperlink ref="N151" r:id="rId102" xr:uid="{69FE58C6-0BC6-479F-B60A-E3DFAF786B9E}"/>
    <hyperlink ref="N152" r:id="rId103" xr:uid="{791E4F38-42CA-424A-90E6-0471D1F0CF27}"/>
    <hyperlink ref="N153" r:id="rId104" xr:uid="{EAB49D2F-F2C5-4E33-AC3D-81B564D8E709}"/>
    <hyperlink ref="N154" r:id="rId105" xr:uid="{F0859D45-DDCE-49FD-BA6C-E5A3DC54D87E}"/>
    <hyperlink ref="N155" r:id="rId106" xr:uid="{97958FBF-8F9A-44F0-8E4E-67245AE133C7}"/>
    <hyperlink ref="N156" r:id="rId107" xr:uid="{8809683F-9D0F-4857-AD47-C63C6BBFD471}"/>
    <hyperlink ref="N157" r:id="rId108" xr:uid="{72572C51-B16E-4C9C-86D2-966AA6036518}"/>
    <hyperlink ref="N158" r:id="rId109" xr:uid="{BBA0DBAD-2FD8-4070-891E-F12462946317}"/>
    <hyperlink ref="N115" r:id="rId110" xr:uid="{3D060848-EE29-4A76-AEC3-1EBE971371B0}"/>
    <hyperlink ref="N113" r:id="rId111" xr:uid="{B2963080-6228-417B-B834-911810D545BE}"/>
    <hyperlink ref="N112" r:id="rId112" xr:uid="{D4CD9097-0814-4132-A29A-CB66F846C5E6}"/>
    <hyperlink ref="N114" r:id="rId113" xr:uid="{D1F14D79-7A4F-4733-8934-727AC0CDA857}"/>
    <hyperlink ref="N120" r:id="rId114" xr:uid="{1A538545-F694-42A5-80D2-A08F3839B1D3}"/>
    <hyperlink ref="N122" r:id="rId115" xr:uid="{DF83AFD2-0864-4407-82AB-23F56ED88721}"/>
    <hyperlink ref="N127" r:id="rId116" xr:uid="{233AB830-A4D2-4ABF-ACBA-84C6719509F1}"/>
    <hyperlink ref="N133" r:id="rId117" xr:uid="{8C364CCE-4A20-4501-8969-BE7A0B54885C}"/>
    <hyperlink ref="N134" r:id="rId118" xr:uid="{DE1F7BB2-334C-40EA-A3B7-D8AB0C9C7458}"/>
    <hyperlink ref="N135" r:id="rId119" xr:uid="{B119F658-0F83-4668-BE0B-9F66B7EBF301}"/>
    <hyperlink ref="N63" r:id="rId120" xr:uid="{2C6CEF04-A8FD-402C-9A6D-D622B0E4C6D9}"/>
    <hyperlink ref="N159" r:id="rId121" xr:uid="{DF03B63B-4D59-4EDC-B0E7-E80FE3771779}"/>
    <hyperlink ref="N160" r:id="rId122" xr:uid="{EA9A3532-C2CA-472C-B29C-D4541CC4193D}"/>
    <hyperlink ref="N165" r:id="rId123" xr:uid="{69A64839-4EDE-49DD-B408-1B6B71A45218}"/>
    <hyperlink ref="N182" r:id="rId124" xr:uid="{087DA985-6667-46EB-8EF1-1179092EB472}"/>
    <hyperlink ref="N161" r:id="rId125" xr:uid="{B0F479F5-3ED0-4366-B645-10ABC10C12E5}"/>
    <hyperlink ref="N162" r:id="rId126" xr:uid="{5F02AF34-FEDE-4F54-B794-AB39B3D54DE9}"/>
    <hyperlink ref="N163" r:id="rId127" xr:uid="{7F883263-2181-406F-84AC-56816238FBAE}"/>
    <hyperlink ref="N164" r:id="rId128" xr:uid="{267BE867-7A06-468D-AC3F-43E74668F095}"/>
    <hyperlink ref="N166" r:id="rId129" xr:uid="{0CE06DA4-7731-430C-9D1A-B5CD0AC80A2A}"/>
    <hyperlink ref="N167" r:id="rId130" xr:uid="{BC62DFE6-8500-4EB1-BE06-31169139B4A9}"/>
    <hyperlink ref="N168" r:id="rId131" xr:uid="{34259F8B-71F2-4F2A-AD82-B129E516BD9A}"/>
    <hyperlink ref="N169" r:id="rId132" xr:uid="{04EFA759-5CEA-44CF-9838-15A946B554E2}"/>
    <hyperlink ref="N170" r:id="rId133" xr:uid="{9103CB0C-E192-4793-BD88-9493618BFC14}"/>
    <hyperlink ref="N171" r:id="rId134" xr:uid="{93D1A15C-59CA-466B-8BB0-8569B699BE3E}"/>
    <hyperlink ref="N172" r:id="rId135" xr:uid="{1A53559D-7FD4-4880-9067-6A6D96FCA26C}"/>
    <hyperlink ref="N173" r:id="rId136" xr:uid="{7F1E5C9D-9AA5-44B2-B949-655A66A3E1E7}"/>
    <hyperlink ref="N174" r:id="rId137" xr:uid="{43460C89-B90B-4B30-B056-06E35880305B}"/>
    <hyperlink ref="N175" r:id="rId138" xr:uid="{686C52A4-13E4-4799-AC60-B4D379D0BF43}"/>
    <hyperlink ref="N176" r:id="rId139" xr:uid="{494CE0D7-255E-488C-ADBB-435CC328CD69}"/>
    <hyperlink ref="N177" r:id="rId140" xr:uid="{7AB41B06-22AA-4A9F-B47A-B3ED6EB514B6}"/>
    <hyperlink ref="N178" r:id="rId141" xr:uid="{8F538156-988C-418C-B4D8-7AFE015240F2}"/>
    <hyperlink ref="N179" r:id="rId142" xr:uid="{B01FF77B-66E9-43B5-8575-84394EBFD4B1}"/>
    <hyperlink ref="N180" r:id="rId143" xr:uid="{9CD16334-B350-43C7-B2AD-64D337E6728A}"/>
    <hyperlink ref="N181" r:id="rId144" xr:uid="{2C6611D7-6402-456D-818C-20BEDFDCD654}"/>
    <hyperlink ref="N183" r:id="rId145" xr:uid="{91E598E2-9E70-4F10-8D92-3470C04CB083}"/>
    <hyperlink ref="N184" r:id="rId146" xr:uid="{2751DB3F-CFCB-447A-8A12-E3E5B1F332AD}"/>
    <hyperlink ref="N185" r:id="rId147" xr:uid="{F3F017BA-F256-4569-81B0-E79DEADF821B}"/>
    <hyperlink ref="N186" r:id="rId148" xr:uid="{A27BB9DF-7A79-40AC-9148-EB3B55E0325B}"/>
    <hyperlink ref="N194" r:id="rId149" xr:uid="{524133F2-D7BC-4FAB-9859-ED965CC603B9}"/>
    <hyperlink ref="N196" r:id="rId150" xr:uid="{ADB176E3-AA7C-4B58-A442-738C1C1C87A7}"/>
    <hyperlink ref="N187" r:id="rId151" xr:uid="{53295865-C459-4811-BBFE-FDB1079AEA57}"/>
    <hyperlink ref="N188" r:id="rId152" xr:uid="{3A780722-3ABB-4695-BF66-7410E9F3A389}"/>
    <hyperlink ref="N189" r:id="rId153" xr:uid="{C7F88E8C-DD89-4D30-84B5-6CCB2B723981}"/>
    <hyperlink ref="N190" r:id="rId154" xr:uid="{433CF967-1ABF-43B7-9F48-1C3B1D09A90E}"/>
    <hyperlink ref="N195" r:id="rId155" xr:uid="{876EB181-3B7D-4D59-B75C-21B2E6B9B826}"/>
    <hyperlink ref="N197" r:id="rId156" xr:uid="{B61612CB-45EA-4A5D-AD14-4027769D4F35}"/>
    <hyperlink ref="N199" r:id="rId157" xr:uid="{5E222F51-23D1-4F83-9F13-6186F4601A12}"/>
    <hyperlink ref="N200" r:id="rId158" xr:uid="{355D4D36-453B-4F1D-B64C-14449DE97D5C}"/>
    <hyperlink ref="N202" r:id="rId159" xr:uid="{DEF19E82-0917-47E7-BC71-4507458573E3}"/>
    <hyperlink ref="N203" r:id="rId160" xr:uid="{F7E86314-72F5-4B4A-8F17-BE54570670A4}"/>
    <hyperlink ref="N204" r:id="rId161" xr:uid="{298EE8AA-5E99-4FE7-9A59-7F84ADEEBC00}"/>
    <hyperlink ref="N205" r:id="rId162" xr:uid="{1DF5DD0D-55FE-4A4D-91F2-88BD3076C7D1}"/>
    <hyperlink ref="N206" r:id="rId163" xr:uid="{B925D8CF-A884-4739-B1BB-06B5E1E01E27}"/>
    <hyperlink ref="N207" r:id="rId164" xr:uid="{A516ADB9-9FF5-411E-8899-A8CE423D4EBA}"/>
    <hyperlink ref="N208" r:id="rId165" xr:uid="{E39984EB-7F4C-473E-B409-400B13DCD427}"/>
    <hyperlink ref="N209" r:id="rId166" xr:uid="{158AAA8D-FCF4-41B8-9CAE-5ADF47FBD6D3}"/>
    <hyperlink ref="N210" r:id="rId167" xr:uid="{96A574E2-0409-46AD-A161-7E535AE70D71}"/>
    <hyperlink ref="N211" r:id="rId168" xr:uid="{A90A5BA2-1C08-46F1-810D-82D7E9E1ADC5}"/>
    <hyperlink ref="N244" r:id="rId169" xr:uid="{827A2917-B8C4-4974-B941-53213BB4620E}"/>
    <hyperlink ref="N245" r:id="rId170" xr:uid="{F97F36C8-B1AA-42A4-A200-3B413B594691}"/>
    <hyperlink ref="N248" r:id="rId171" xr:uid="{C0E9A183-304F-4A64-9423-16089E653CF3}"/>
    <hyperlink ref="N252" r:id="rId172" xr:uid="{85B70F01-B6A4-4FCB-91AD-DC2480478914}"/>
    <hyperlink ref="N254" r:id="rId173" xr:uid="{BE9BDB98-7D17-49B3-A128-997B775B9F27}"/>
    <hyperlink ref="N257" r:id="rId174" xr:uid="{4ACAAB4D-859F-4AE6-94AF-3732D0FEA1FB}"/>
    <hyperlink ref="N258" r:id="rId175" xr:uid="{B6BF5044-409C-463E-8536-F43ECB783267}"/>
    <hyperlink ref="N259" r:id="rId176" xr:uid="{7BCAD90E-3366-46E5-8D52-6FC08DE27CC6}"/>
    <hyperlink ref="N276" r:id="rId177" xr:uid="{885C9F84-2859-4ACA-8B74-41D1DD46A990}"/>
    <hyperlink ref="N281" r:id="rId178" xr:uid="{377D9A50-0BCC-4597-AE39-E40386799CA1}"/>
    <hyperlink ref="N274" r:id="rId179" xr:uid="{3E1EFD54-FEAE-41E9-947E-120C84604E2A}"/>
    <hyperlink ref="N277" r:id="rId180" xr:uid="{771D89A7-867F-4B0F-B24D-63F3E1404C66}"/>
    <hyperlink ref="N283" r:id="rId181" xr:uid="{45E5211D-5B75-4E16-9BCD-36F705AD9717}"/>
    <hyperlink ref="N284" r:id="rId182" xr:uid="{7D24F712-63BD-4A89-AD23-B3A86826B3B4}"/>
    <hyperlink ref="N282" r:id="rId183" xr:uid="{152C6F84-696E-4F46-82D5-F36EBF673F49}"/>
    <hyperlink ref="N285" r:id="rId184" xr:uid="{247B5613-D28D-4389-8A99-26D8DE619AEA}"/>
    <hyperlink ref="N287" r:id="rId185" xr:uid="{98A49EB0-B573-40DB-B22C-A9A96F1C85E9}"/>
    <hyperlink ref="N288" r:id="rId186" xr:uid="{C5285EDA-8949-418B-A361-985184E6E246}"/>
    <hyperlink ref="N292" r:id="rId187" xr:uid="{D039B909-628A-418D-ACCD-3717983AF666}"/>
    <hyperlink ref="N293" r:id="rId188" xr:uid="{E9A54029-8EB8-4531-B760-34997074D11B}"/>
    <hyperlink ref="N294" r:id="rId189" xr:uid="{788FB6D3-5DBF-4FB8-A8FE-00625BCAEBBE}"/>
    <hyperlink ref="N297" r:id="rId190" xr:uid="{DA6FEC65-A7E0-41C0-9ACF-EDAE026E94F2}"/>
    <hyperlink ref="N298" r:id="rId191" xr:uid="{6222BF52-038C-4FF3-A585-7B7D313801E3}"/>
    <hyperlink ref="N299" r:id="rId192" xr:uid="{48AC6532-E35B-41FE-84C9-7222FF9EC7BC}"/>
    <hyperlink ref="N300" r:id="rId193" xr:uid="{66B79F05-ACD6-4FD0-8C37-F11B75FAD223}"/>
    <hyperlink ref="N301" r:id="rId194" xr:uid="{9E4A1892-2447-4EA0-8FC6-7C99E4BA0C75}"/>
    <hyperlink ref="N302" r:id="rId195" xr:uid="{B0D8A906-EAE5-4248-94F2-1AE3C3BAE9A5}"/>
    <hyperlink ref="N307" r:id="rId196" xr:uid="{FCAEF469-4941-40F1-8272-E3577BFD129C}"/>
    <hyperlink ref="N308" r:id="rId197" xr:uid="{96A9A68C-B67E-4CE4-9BC4-56A8A3B7C4CA}"/>
    <hyperlink ref="N312" r:id="rId198" xr:uid="{BDC570BC-430E-4275-817C-0DCE81DE0C6C}"/>
    <hyperlink ref="N316" r:id="rId199" xr:uid="{173374BF-BB83-429E-90EF-7F1A57BA4CBB}"/>
    <hyperlink ref="N317" r:id="rId200" xr:uid="{BA60AC53-8476-4098-8148-31E6B7FFAE02}"/>
    <hyperlink ref="N318" r:id="rId201" xr:uid="{A2B71680-4B8E-45DD-A680-904899BFBF32}"/>
    <hyperlink ref="N345" r:id="rId202" xr:uid="{9DBBF7C8-67C1-4CB2-82BE-FD6888EA45D2}"/>
    <hyperlink ref="N327" r:id="rId203" xr:uid="{112C0DC7-9ABF-4901-B8A9-253A4FD2CA87}"/>
    <hyperlink ref="N328" r:id="rId204" xr:uid="{052DFFCC-3EAA-451C-B427-53CE27A30AEB}"/>
    <hyperlink ref="N295" r:id="rId205" xr:uid="{8D583C58-6A5A-42A8-AA3E-13DF938469BA}"/>
    <hyperlink ref="N296" r:id="rId206" xr:uid="{48471D56-2058-47D3-B36F-ECF67231AA14}"/>
    <hyperlink ref="N319" r:id="rId207" xr:uid="{8451098A-CFCA-4EB0-A915-7E37F55398EE}"/>
    <hyperlink ref="N320" r:id="rId208" xr:uid="{6AB7D5F8-79D8-443E-9E7C-3CCB2972E9A7}"/>
    <hyperlink ref="N321" r:id="rId209" xr:uid="{EF7E402F-0D0D-4AC2-835E-080EC5F19B67}"/>
    <hyperlink ref="N322" r:id="rId210" xr:uid="{5EA2A716-13DC-4EE3-A46C-B7C35E377266}"/>
    <hyperlink ref="N323" r:id="rId211" xr:uid="{C7F67618-B1C5-484B-86D5-D9CC2D68B8E6}"/>
    <hyperlink ref="N324" r:id="rId212" xr:uid="{96B9912C-E46B-489F-BAD8-3403D231E811}"/>
    <hyperlink ref="N325" r:id="rId213" xr:uid="{41D124FC-5FAF-4893-A0A4-019DB8D76C1E}"/>
    <hyperlink ref="N335" r:id="rId214" xr:uid="{00E63BBF-300E-409B-B837-409638CB0E30}"/>
    <hyperlink ref="N344" r:id="rId215" xr:uid="{50BADA42-7B88-4992-8EFF-73C43AE63546}"/>
    <hyperlink ref="N349" r:id="rId216" xr:uid="{95A2F77F-1CEE-4B62-B4F2-E748D29A13FB}"/>
    <hyperlink ref="N350" r:id="rId217" xr:uid="{B2262CE0-520B-4FAE-9E45-E5EB8DCB06A6}"/>
    <hyperlink ref="N351" r:id="rId218" xr:uid="{215B6A1D-7665-4111-BF69-C53DEBC93B9D}"/>
    <hyperlink ref="N352" r:id="rId219" xr:uid="{12CC38FA-F00C-45F6-9B89-70ADFA17AA90}"/>
    <hyperlink ref="N353" r:id="rId220" xr:uid="{2A85FB65-C816-4108-8FC6-C6934D403B14}"/>
    <hyperlink ref="N354" r:id="rId221" xr:uid="{FA7B02BE-8069-48BF-A47E-A409993E1DF6}"/>
    <hyperlink ref="N355" r:id="rId222" xr:uid="{9CB7DBCA-6BE9-45D6-9DE5-825259781F6F}"/>
    <hyperlink ref="N356" r:id="rId223" xr:uid="{20A8FEF8-7254-42D8-9839-8E0B89FD7AC0}"/>
    <hyperlink ref="N357" r:id="rId224" xr:uid="{0AF5AD3B-2DA9-4E51-95BC-F4447704FAC3}"/>
    <hyperlink ref="N358" r:id="rId225" xr:uid="{D159D2A5-0993-4506-9C9B-2D3929C004A3}"/>
    <hyperlink ref="N359" r:id="rId226" xr:uid="{59FB3281-DE7D-463C-B95B-FD28B3D28254}"/>
    <hyperlink ref="N360" r:id="rId227" xr:uid="{FE97D994-2667-46A3-9A69-71AB6C06782A}"/>
    <hyperlink ref="N361" r:id="rId228" xr:uid="{2AA80B77-07AA-417D-9D6B-F82AC940A641}"/>
    <hyperlink ref="N362" r:id="rId229" xr:uid="{ED8D7DDF-C15D-427B-83E6-914018FCC126}"/>
    <hyperlink ref="N363" r:id="rId230" xr:uid="{33F5D972-E1FB-426E-A801-EC2968D277C6}"/>
    <hyperlink ref="N364" r:id="rId231" xr:uid="{76F3DA9C-E23E-49EA-AC0B-00BC7F676630}"/>
    <hyperlink ref="N365" r:id="rId232" xr:uid="{344822CF-992E-40F4-BD66-A1C1ACF76AC3}"/>
    <hyperlink ref="N366" r:id="rId233" xr:uid="{983C9893-4F31-4C07-9224-B8977DB4589B}"/>
    <hyperlink ref="N367" r:id="rId234" xr:uid="{CDD296E0-9822-4FD4-A7C9-94112DB9D6D0}"/>
    <hyperlink ref="N368" r:id="rId235" xr:uid="{F6814522-FD5D-4BCB-858C-FD127855F5F2}"/>
    <hyperlink ref="N369" r:id="rId236" xr:uid="{8C6E7652-2AE4-488D-83F3-606B8A3AE9A4}"/>
    <hyperlink ref="N370" r:id="rId237" xr:uid="{A15DA9F8-FD87-42D4-9938-5773584B806A}"/>
    <hyperlink ref="N371" r:id="rId238" xr:uid="{62A65E1C-6B6A-4BA8-9ED2-933105E5E0E1}"/>
    <hyperlink ref="N372" r:id="rId239" xr:uid="{F947A0FA-5700-41C9-B62A-58114958C25F}"/>
    <hyperlink ref="N373" r:id="rId240" xr:uid="{38F22071-6C18-477A-966A-B3F0AD4976D5}"/>
    <hyperlink ref="N374" r:id="rId241" xr:uid="{261EF8E1-08C1-470A-A092-5DAC5D2EAA4B}"/>
    <hyperlink ref="N411" r:id="rId242" xr:uid="{83562B9B-D099-4B11-BB44-3929668688D8}"/>
    <hyperlink ref="N412" r:id="rId243" xr:uid="{897C3404-446D-4EEB-ACA8-B650D79ADBE0}"/>
    <hyperlink ref="N410" r:id="rId244" xr:uid="{8C524214-2222-4D23-BE67-609A1DFCFB67}"/>
    <hyperlink ref="N416" r:id="rId245" xr:uid="{A963F27E-10D5-4D9A-B444-0AD53093AFAC}"/>
    <hyperlink ref="N418" r:id="rId246" xr:uid="{D25D5F2A-95F0-46CA-AA7C-D60A9371901C}"/>
    <hyperlink ref="N419" r:id="rId247" xr:uid="{0C836C11-E239-4D3B-AB40-187149B647E2}"/>
    <hyperlink ref="N420" r:id="rId248" xr:uid="{0DC3ECC1-F488-458F-9CE0-16DF52564F79}"/>
    <hyperlink ref="N421" r:id="rId249" xr:uid="{CAADA7D2-51DC-48E4-8521-813B733BD84F}"/>
    <hyperlink ref="N422" r:id="rId250" xr:uid="{E883D854-8A35-4314-839B-D96FD8409CA6}"/>
    <hyperlink ref="N423" r:id="rId251" xr:uid="{03D7B374-8550-4055-B4BB-D39DCFFB67E4}"/>
    <hyperlink ref="N388" r:id="rId252" xr:uid="{ADD07DD8-8A73-4DD7-82E9-E030EBDD845D}"/>
    <hyperlink ref="N447" r:id="rId253" xr:uid="{10B1D26B-6458-4ACD-B3F8-4244D813CD94}"/>
    <hyperlink ref="N462" r:id="rId254" xr:uid="{FE37BD43-1C90-4C29-B2D6-A0D69B177C69}"/>
    <hyperlink ref="N459" r:id="rId255" xr:uid="{0E185C69-2946-414F-BAF3-12F1BC784A3C}"/>
    <hyperlink ref="N457" r:id="rId256" xr:uid="{838CF107-46A3-4B04-90FC-E1C807D65BA9}"/>
  </hyperlinks>
  <pageMargins left="0.7" right="0.7" top="0.75" bottom="0.75" header="0.3" footer="0.3"/>
  <pageSetup orientation="portrait" r:id="rId25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2024-04-19T11:40:31Z</dcterms:modified>
  <cp:category/>
</cp:coreProperties>
</file>