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.11\Proyectos\Proyectos\Matriz de proyectos\"/>
    </mc:Choice>
  </mc:AlternateContent>
  <bookViews>
    <workbookView xWindow="0" yWindow="0" windowWidth="24000" windowHeight="9510"/>
  </bookViews>
  <sheets>
    <sheet name="PS" sheetId="1" r:id="rId1"/>
    <sheet name="PS (2)" sheetId="2" state="hidden" r:id="rId2"/>
  </sheets>
  <definedNames>
    <definedName name="_xlnm._FilterDatabase" localSheetId="0" hidden="1">PS!$A$6:$I$52</definedName>
    <definedName name="_xlnm._FilterDatabase" localSheetId="1" hidden="1">'PS (2)'!$A$6:$I$56</definedName>
    <definedName name="_xlnm.Print_Area" localSheetId="0">PS!$A$1:$AI$56</definedName>
    <definedName name="_xlnm.Print_Area" localSheetId="1">'PS (2)'!$A$1:$AI$56</definedName>
    <definedName name="_xlnm.Print_Titles" localSheetId="0">PS!$2:$7</definedName>
    <definedName name="_xlnm.Print_Titles" localSheetId="1">'PS (2)'!$2:$7</definedName>
  </definedNames>
  <calcPr calcId="171027"/>
</workbook>
</file>

<file path=xl/calcChain.xml><?xml version="1.0" encoding="utf-8"?>
<calcChain xmlns="http://schemas.openxmlformats.org/spreadsheetml/2006/main">
  <c r="AG9" i="1" l="1"/>
  <c r="AG11" i="1"/>
  <c r="AH33" i="1" l="1"/>
  <c r="AI33" i="1" s="1"/>
  <c r="AG33" i="1"/>
  <c r="W32" i="1"/>
  <c r="T32" i="1"/>
  <c r="AH40" i="1" l="1"/>
  <c r="AH39" i="1"/>
  <c r="AH38" i="1"/>
  <c r="AI30" i="1"/>
  <c r="AH30" i="1"/>
  <c r="AH26" i="1"/>
  <c r="W20" i="1"/>
  <c r="W21" i="1"/>
  <c r="W22" i="1"/>
  <c r="W23" i="1"/>
  <c r="W24" i="1"/>
  <c r="W25" i="1"/>
  <c r="W26" i="1"/>
  <c r="W27" i="1"/>
  <c r="W28" i="1"/>
  <c r="W29" i="1"/>
  <c r="W30" i="1"/>
  <c r="W31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AH21" i="1" l="1"/>
  <c r="T20" i="1" l="1"/>
  <c r="AH10" i="1" l="1"/>
  <c r="AG31" i="1" l="1"/>
  <c r="AH8" i="1"/>
  <c r="AI8" i="1" s="1"/>
  <c r="AH54" i="2" l="1"/>
  <c r="AG54" i="2"/>
  <c r="AH53" i="2"/>
  <c r="AG53" i="2"/>
  <c r="T53" i="2"/>
  <c r="AH52" i="2"/>
  <c r="AI52" i="2" s="1"/>
  <c r="AG52" i="2"/>
  <c r="T52" i="2"/>
  <c r="AH51" i="2"/>
  <c r="AG51" i="2"/>
  <c r="T51" i="2"/>
  <c r="AH50" i="2"/>
  <c r="AG50" i="2"/>
  <c r="T50" i="2"/>
  <c r="AH49" i="2"/>
  <c r="AG49" i="2"/>
  <c r="T49" i="2"/>
  <c r="AH48" i="2"/>
  <c r="AI48" i="2" s="1"/>
  <c r="AG48" i="2"/>
  <c r="AH47" i="2"/>
  <c r="AG47" i="2"/>
  <c r="T47" i="2"/>
  <c r="AH46" i="2"/>
  <c r="AG46" i="2"/>
  <c r="T46" i="2"/>
  <c r="AH45" i="2"/>
  <c r="AG45" i="2"/>
  <c r="T45" i="2"/>
  <c r="AH44" i="2"/>
  <c r="AG44" i="2"/>
  <c r="T44" i="2"/>
  <c r="AH43" i="2"/>
  <c r="AG43" i="2"/>
  <c r="AH42" i="2"/>
  <c r="AI42" i="2" s="1"/>
  <c r="AG42" i="2"/>
  <c r="T42" i="2"/>
  <c r="AH41" i="2"/>
  <c r="AG41" i="2"/>
  <c r="T41" i="2"/>
  <c r="AH40" i="2"/>
  <c r="AG40" i="2"/>
  <c r="T40" i="2"/>
  <c r="AH39" i="2"/>
  <c r="AG39" i="2"/>
  <c r="T39" i="2"/>
  <c r="AH38" i="2"/>
  <c r="AI38" i="2" s="1"/>
  <c r="AG38" i="2"/>
  <c r="T38" i="2"/>
  <c r="AH37" i="2"/>
  <c r="AG37" i="2"/>
  <c r="T37" i="2"/>
  <c r="AH36" i="2"/>
  <c r="AG36" i="2"/>
  <c r="AH35" i="2"/>
  <c r="AI35" i="2" s="1"/>
  <c r="AG35" i="2"/>
  <c r="T35" i="2"/>
  <c r="AH34" i="2"/>
  <c r="AG34" i="2"/>
  <c r="T34" i="2"/>
  <c r="AH33" i="2"/>
  <c r="AG33" i="2"/>
  <c r="T33" i="2"/>
  <c r="AH32" i="2"/>
  <c r="AG32" i="2"/>
  <c r="T32" i="2"/>
  <c r="AH31" i="2"/>
  <c r="AI31" i="2" s="1"/>
  <c r="AG31" i="2"/>
  <c r="AH30" i="2"/>
  <c r="AG30" i="2"/>
  <c r="T30" i="2"/>
  <c r="AH29" i="2"/>
  <c r="AG29" i="2"/>
  <c r="T29" i="2"/>
  <c r="AH28" i="2"/>
  <c r="AI28" i="2" s="1"/>
  <c r="AG28" i="2"/>
  <c r="T28" i="2"/>
  <c r="AH27" i="2"/>
  <c r="AG27" i="2"/>
  <c r="AH26" i="2"/>
  <c r="AG26" i="2"/>
  <c r="T26" i="2"/>
  <c r="AH25" i="2"/>
  <c r="AI25" i="2" s="1"/>
  <c r="AG25" i="2"/>
  <c r="T25" i="2"/>
  <c r="AH24" i="2"/>
  <c r="AG24" i="2"/>
  <c r="T24" i="2"/>
  <c r="AH23" i="2"/>
  <c r="AG23" i="2"/>
  <c r="T23" i="2"/>
  <c r="AH22" i="2"/>
  <c r="AG22" i="2"/>
  <c r="T22" i="2"/>
  <c r="AH21" i="2"/>
  <c r="AG21" i="2"/>
  <c r="T21" i="2"/>
  <c r="AH20" i="2"/>
  <c r="AG20" i="2"/>
  <c r="T20" i="2"/>
  <c r="AH19" i="2"/>
  <c r="AG19" i="2"/>
  <c r="T19" i="2"/>
  <c r="AH18" i="2"/>
  <c r="AG18" i="2"/>
  <c r="W18" i="2"/>
  <c r="T18" i="2"/>
  <c r="AH17" i="2"/>
  <c r="AG17" i="2"/>
  <c r="W17" i="2"/>
  <c r="T17" i="2"/>
  <c r="AH16" i="2"/>
  <c r="AG16" i="2"/>
  <c r="AF16" i="2"/>
  <c r="AC16" i="2"/>
  <c r="Z16" i="2"/>
  <c r="W16" i="2"/>
  <c r="T16" i="2"/>
  <c r="AH15" i="2"/>
  <c r="AI15" i="2" s="1"/>
  <c r="AG15" i="2"/>
  <c r="T15" i="2"/>
  <c r="AH14" i="2"/>
  <c r="AG14" i="2"/>
  <c r="W14" i="2"/>
  <c r="T14" i="2"/>
  <c r="AH13" i="2"/>
  <c r="AG13" i="2"/>
  <c r="W13" i="2"/>
  <c r="T13" i="2"/>
  <c r="AH12" i="2"/>
  <c r="AG12" i="2"/>
  <c r="W12" i="2"/>
  <c r="T12" i="2"/>
  <c r="AH11" i="2"/>
  <c r="AG11" i="2"/>
  <c r="W11" i="2"/>
  <c r="T11" i="2"/>
  <c r="AH10" i="2"/>
  <c r="AG10" i="2"/>
  <c r="AF10" i="2"/>
  <c r="AC10" i="2"/>
  <c r="Z10" i="2"/>
  <c r="W10" i="2"/>
  <c r="T10" i="2"/>
  <c r="AH9" i="2"/>
  <c r="AG9" i="2"/>
  <c r="AF9" i="2"/>
  <c r="AC9" i="2"/>
  <c r="Z9" i="2"/>
  <c r="W9" i="2"/>
  <c r="T9" i="2"/>
  <c r="AH8" i="2"/>
  <c r="AG8" i="2"/>
  <c r="AF8" i="2"/>
  <c r="AC8" i="2"/>
  <c r="Z8" i="2"/>
  <c r="W8" i="2"/>
  <c r="T8" i="2"/>
  <c r="T49" i="1"/>
  <c r="T48" i="1"/>
  <c r="T47" i="1"/>
  <c r="T46" i="1"/>
  <c r="T45" i="1"/>
  <c r="T41" i="1"/>
  <c r="T42" i="1"/>
  <c r="T43" i="1"/>
  <c r="T44" i="1"/>
  <c r="T40" i="1"/>
  <c r="T39" i="1"/>
  <c r="T38" i="1"/>
  <c r="T37" i="1"/>
  <c r="T35" i="1"/>
  <c r="T36" i="1"/>
  <c r="AI50" i="2" l="1"/>
  <c r="AI30" i="2"/>
  <c r="AI8" i="2"/>
  <c r="AI16" i="2"/>
  <c r="AI17" i="2"/>
  <c r="AI29" i="2"/>
  <c r="AI49" i="2"/>
  <c r="AI53" i="2"/>
  <c r="AI14" i="2"/>
  <c r="AI27" i="2"/>
  <c r="AI51" i="2"/>
  <c r="AI54" i="2"/>
  <c r="AI34" i="2"/>
  <c r="AI37" i="2"/>
  <c r="AI41" i="2"/>
  <c r="AI44" i="2"/>
  <c r="AI10" i="2"/>
  <c r="AI11" i="2"/>
  <c r="AI12" i="2"/>
  <c r="AI13" i="2"/>
  <c r="AI19" i="2"/>
  <c r="AI23" i="2"/>
  <c r="AI33" i="2"/>
  <c r="AI9" i="2"/>
  <c r="AI32" i="2"/>
  <c r="AI18" i="2"/>
  <c r="AI22" i="2"/>
  <c r="AI26" i="2"/>
  <c r="AI36" i="2"/>
  <c r="AI40" i="2"/>
  <c r="AI43" i="2"/>
  <c r="AI47" i="2"/>
  <c r="AI21" i="2"/>
  <c r="AI39" i="2"/>
  <c r="AI46" i="2"/>
  <c r="AI20" i="2"/>
  <c r="AI24" i="2"/>
  <c r="AI45" i="2"/>
  <c r="AH17" i="1"/>
  <c r="AH18" i="1"/>
  <c r="AH19" i="1"/>
  <c r="AH20" i="1"/>
  <c r="AH25" i="1"/>
  <c r="AH31" i="1"/>
  <c r="AH34" i="1"/>
  <c r="AH36" i="1"/>
  <c r="AH41" i="1"/>
  <c r="AH42" i="1"/>
  <c r="AH43" i="1"/>
  <c r="AH44" i="1"/>
  <c r="AH46" i="1"/>
  <c r="AH47" i="1"/>
  <c r="AH49" i="1"/>
  <c r="AG34" i="1"/>
  <c r="AG41" i="1"/>
  <c r="AG42" i="1"/>
  <c r="AG43" i="1"/>
  <c r="AG44" i="1"/>
  <c r="AG46" i="1"/>
  <c r="AG47" i="1"/>
  <c r="AG20" i="1"/>
  <c r="T30" i="1"/>
  <c r="T29" i="1"/>
  <c r="T28" i="1"/>
  <c r="T27" i="1"/>
  <c r="T26" i="1"/>
  <c r="T25" i="1"/>
  <c r="T24" i="1"/>
  <c r="T22" i="1"/>
  <c r="T23" i="1"/>
  <c r="T21" i="1"/>
  <c r="AG19" i="1"/>
  <c r="T18" i="1"/>
  <c r="T19" i="1"/>
  <c r="AG18" i="1"/>
  <c r="W18" i="1"/>
  <c r="AG17" i="1"/>
  <c r="W17" i="1"/>
  <c r="T17" i="1"/>
  <c r="AI20" i="1" l="1"/>
  <c r="AI36" i="1"/>
  <c r="AI41" i="1"/>
  <c r="AI38" i="1"/>
  <c r="AI19" i="1"/>
  <c r="AI47" i="1"/>
  <c r="AI44" i="1"/>
  <c r="AI34" i="1"/>
  <c r="AI46" i="1"/>
  <c r="AI43" i="1"/>
  <c r="AI40" i="1"/>
  <c r="AI26" i="1"/>
  <c r="AI18" i="1"/>
  <c r="AI49" i="1"/>
  <c r="AI42" i="1"/>
  <c r="AI39" i="1"/>
  <c r="AI25" i="1"/>
  <c r="AI21" i="1"/>
  <c r="AI17" i="1"/>
  <c r="AI31" i="1"/>
  <c r="AH16" i="1"/>
  <c r="AF16" i="1"/>
  <c r="AC16" i="1"/>
  <c r="Z16" i="1"/>
  <c r="W16" i="1"/>
  <c r="T16" i="1"/>
  <c r="AG16" i="1"/>
  <c r="AH15" i="1"/>
  <c r="AH14" i="1"/>
  <c r="AH13" i="1"/>
  <c r="AH12" i="1"/>
  <c r="AH11" i="1"/>
  <c r="AG15" i="1"/>
  <c r="T15" i="1"/>
  <c r="W14" i="1"/>
  <c r="T14" i="1"/>
  <c r="AG14" i="1"/>
  <c r="AG13" i="1"/>
  <c r="AG12" i="1"/>
  <c r="W13" i="1"/>
  <c r="T13" i="1"/>
  <c r="W12" i="1"/>
  <c r="T12" i="1"/>
  <c r="W11" i="1"/>
  <c r="T11" i="1"/>
  <c r="AH9" i="1"/>
  <c r="AF10" i="1"/>
  <c r="AC10" i="1"/>
  <c r="Z10" i="1"/>
  <c r="W10" i="1"/>
  <c r="T10" i="1"/>
  <c r="AG10" i="1"/>
  <c r="AF9" i="1"/>
  <c r="AC9" i="1"/>
  <c r="Z9" i="1"/>
  <c r="W9" i="1"/>
  <c r="T9" i="1"/>
  <c r="AF8" i="1"/>
  <c r="AC8" i="1"/>
  <c r="Z8" i="1"/>
  <c r="W8" i="1"/>
  <c r="T8" i="1"/>
  <c r="AI15" i="1" l="1"/>
  <c r="AI16" i="1"/>
  <c r="AI13" i="1"/>
  <c r="AI11" i="1"/>
  <c r="AI10" i="1"/>
  <c r="AI14" i="1"/>
  <c r="AI12" i="1"/>
  <c r="AI9" i="1"/>
</calcChain>
</file>

<file path=xl/comments1.xml><?xml version="1.0" encoding="utf-8"?>
<comments xmlns="http://schemas.openxmlformats.org/spreadsheetml/2006/main">
  <authors>
    <author>Juan Diego Delgadillo Paez</author>
  </authors>
  <commentList>
    <comment ref="H21" authorId="0" shapeId="0">
      <text>
        <r>
          <rPr>
            <b/>
            <sz val="9"/>
            <color indexed="81"/>
            <rFont val="Tahoma"/>
            <family val="2"/>
          </rPr>
          <t>Juan Diego Delgadillo Paez:</t>
        </r>
        <r>
          <rPr>
            <sz val="9"/>
            <color indexed="81"/>
            <rFont val="Tahoma"/>
            <family val="2"/>
          </rPr>
          <t xml:space="preserve">
TENER PENDIENTE PARA HABLAR EN PLANEACIÓN</t>
        </r>
      </text>
    </comment>
  </commentList>
</comments>
</file>

<file path=xl/comments2.xml><?xml version="1.0" encoding="utf-8"?>
<comments xmlns="http://schemas.openxmlformats.org/spreadsheetml/2006/main">
  <authors>
    <author>Juan Diego Delgadillo Paez</author>
  </authors>
  <commentList>
    <comment ref="H21" authorId="0" shapeId="0">
      <text>
        <r>
          <rPr>
            <b/>
            <sz val="9"/>
            <color indexed="81"/>
            <rFont val="Tahoma"/>
            <family val="2"/>
          </rPr>
          <t>Juan Diego Delgadillo Paez:</t>
        </r>
        <r>
          <rPr>
            <sz val="9"/>
            <color indexed="81"/>
            <rFont val="Tahoma"/>
            <family val="2"/>
          </rPr>
          <t xml:space="preserve">
TENER PENDIENTE PARA HABLAR EN PLANEACIÓN</t>
        </r>
      </text>
    </comment>
  </commentList>
</comments>
</file>

<file path=xl/sharedStrings.xml><?xml version="1.0" encoding="utf-8"?>
<sst xmlns="http://schemas.openxmlformats.org/spreadsheetml/2006/main" count="596" uniqueCount="179">
  <si>
    <t>Pilar / Eje transversal</t>
  </si>
  <si>
    <t>Meta PDD</t>
  </si>
  <si>
    <t>Meta proyecto de inversión</t>
  </si>
  <si>
    <t>Iniciar 150.000 viviendas en Bogotá</t>
  </si>
  <si>
    <t>Promover 12 proyectos de vivienda asociados al sector Hábitat que permitan la habilitación de suelo para vivienda y usos complementarios</t>
  </si>
  <si>
    <t>Brindar asistencia técnica a 81 prestadores de los servicios públicos de acueducto identificados</t>
  </si>
  <si>
    <t>Gestionar 10 intervenciones
integrales
de mejoramiento
en los territorios
priorizados</t>
  </si>
  <si>
    <t>Formular 10 intervenciones para el mejoramiento integral</t>
  </si>
  <si>
    <t>Diseñar 1 estrategia de participación para las intervenciones integrales de mejoramiento.</t>
  </si>
  <si>
    <t xml:space="preserve">Iniciar 150.000 viviendas en Bogotá
Iniciar 60.000 viviendas VIS en Bogotá
</t>
  </si>
  <si>
    <t>Actualizar y mantener 100% la Ventanilla Única de la Construcción – VUC</t>
  </si>
  <si>
    <t>Diseñar 1 estrategia de participación para proyectos de vivienda de interes social y prioritaria .</t>
  </si>
  <si>
    <t>Cumplir 20% de las tareas del Plan de Acción de la Política Pública de Eco urbanismo y Construcción Sostenible, que competen a la Secretaría del Hábitat.</t>
  </si>
  <si>
    <t>Control a los procesos de enajenación y arriendo de vivienda</t>
  </si>
  <si>
    <t>Atender el 100% las investigaciones por incumplimiento a la normas que regulan la enajenación y arrendamiento de inmuebles destinados a vivienda en los términos de ley.</t>
  </si>
  <si>
    <t xml:space="preserve">
Implementar 90% el Sistema Integrado de Gestión
</t>
  </si>
  <si>
    <t>Llevar a un 100% la implementación de la leyes 1712 de 2014 (Ley de transparencia y derecho de acceso a la información pública) y 1474 de 2011 (Por la cual se dictan normas orientadas a fortalecer los mecanismos de prevención, investigación y sanción de actos de corrupción y la efectividad de control de la gestión pública)</t>
  </si>
  <si>
    <t>Implementar un plan de gestión ética en la SDHT</t>
  </si>
  <si>
    <t>Implementar 100% una estrategia de gestión de datos abiertos para la Entidad.</t>
  </si>
  <si>
    <t>Implementar 100% una estrategia de gestión de la información corporativa.</t>
  </si>
  <si>
    <t>Realizar 800 piezas informativas sobre la gestión de la SDHT para comunicación externa</t>
  </si>
  <si>
    <t>Realizar 48 campañas para redes sociales</t>
  </si>
  <si>
    <t>Realizar 48 campañas de difusión interna</t>
  </si>
  <si>
    <t>Implementar 32 acciones pedagógicas con la comunidad</t>
  </si>
  <si>
    <t>Garantizar 100% la disponibilidad de la infraestructura física de la entidad.</t>
  </si>
  <si>
    <t>Fortalecer 100% el subsistema interno de gestión documental y archivo.</t>
  </si>
  <si>
    <t xml:space="preserve">Brindar asistencia técnica a 81 prestadores de los servicios públicos de acueducto pririzados
</t>
  </si>
  <si>
    <t>Coordinar 100% de las intervenciones para el mejoramiento integral</t>
  </si>
  <si>
    <t>Conformar 97 expedientes urbanos para la legalización de asentamientos de origen informal</t>
  </si>
  <si>
    <t>Conformar 40 expedientes urbanos para la regularización de barrios de origen informal</t>
  </si>
  <si>
    <t>Incrementar 40% la inscripción y gestión de los proyectos ante el esquema Mesa de Soluciones.</t>
  </si>
  <si>
    <t>Implementar 100% estrategia de participación en los proyectos de vivienda de interes social y prioritaria priorizados por la SDHT.</t>
  </si>
  <si>
    <t>Promover y coordinar 100% de las acciones y políticas para garantizar el acceso, calidad y cobertura de los servicios públicos domiciliarios</t>
  </si>
  <si>
    <t>Garantizar al 100% de los hogares comunitarios, FAMIS y sustitutos del ICBF, notificados a las empresas prestadoras, reciban las tarifas diferenciales de servicios públicos</t>
  </si>
  <si>
    <t>Elaborar 4 documentos para la formulación de lineamientos de intervención de las Operaciones Integrales del Hábitat en el territorio distrital</t>
  </si>
  <si>
    <t xml:space="preserve">Formular una política de gestión integral del hábitat 2018 - 2030 </t>
  </si>
  <si>
    <t>Monitorear el 100% polígonos identificados de control y prevención en areas susceptibles de ocupación</t>
  </si>
  <si>
    <t>Tramitar el 100% solicitudes de matricula de arrendadores y radicacón de documentos para la enajenación de inmuebles destinados a vivienda en los términos previstos en la ley.</t>
  </si>
  <si>
    <t>Consolidar 100% de la información estadística y geográfica de la Entidad</t>
  </si>
  <si>
    <t>Realizar el 100% de seguimiento a la gestión de instrumentos de financiación</t>
  </si>
  <si>
    <t>Apoyar la gestión de 80 hectáreas útiles para la construcción de VIS útiles mediante la aplicación de instrumentos de financiación</t>
  </si>
  <si>
    <t>Promover 80 hectáreas de suelo para el desarrollo y la construcción de vivienda y usos
complementarios</t>
  </si>
  <si>
    <t>Programa</t>
  </si>
  <si>
    <t>02 -Democracia urbana</t>
  </si>
  <si>
    <t>04. Eje transversal Nuevo Ordenamiento Territorial</t>
  </si>
  <si>
    <t>14 Intervenciones integrales del hábitat</t>
  </si>
  <si>
    <t>30 Financiación para el Desarrollo Territorial</t>
  </si>
  <si>
    <t>Implementar 100% la estrategia de participación para las intervenciones integrales de mejoramiento.</t>
  </si>
  <si>
    <t>Revisar 100 % de las cuentas de cobro y aportes solidarios al Fondo de Solidaridad y Redistribución de Ingresos -FSRI radicadas en la SDHT</t>
  </si>
  <si>
    <t>15 -Recuperación, incorporación, vida urbana y control de la ilegalidad</t>
  </si>
  <si>
    <t xml:space="preserve">07 Eje transversal Gobierno legítimo, fortalecimiento local y eficiencia
</t>
  </si>
  <si>
    <t>42 Transparencia, gestión pública y servicio a la ciudadanía</t>
  </si>
  <si>
    <t>Mantener el 100% la infraestructura operativa y tecnológica de la entidad.</t>
  </si>
  <si>
    <t>Implementar, ejecutar y desarrollar 100% el sistema de seguridad y salud en el trabajo.</t>
  </si>
  <si>
    <t>Mantener 95% de satisfacción de los usuarios de los tramites y servicios de la entidad.</t>
  </si>
  <si>
    <t>80 hectáreas útiles para vivienda de interés social gestionadas</t>
  </si>
  <si>
    <t>100% de polígonos
identificados de
control y
prevención,
monitoreados en
áreas susceptibles
de ocupación ilega</t>
  </si>
  <si>
    <t>Apoyar 100% el proceso de planeación y seguimiento a los proyectos de inversión de la SDHT y del sector Hábitat</t>
  </si>
  <si>
    <t>Proyecto Estrategico</t>
  </si>
  <si>
    <t>Indicador</t>
  </si>
  <si>
    <t xml:space="preserve">Programado </t>
  </si>
  <si>
    <t>Ejecutado</t>
  </si>
  <si>
    <t xml:space="preserve">PRESUPUESTO </t>
  </si>
  <si>
    <t xml:space="preserve">METAS </t>
  </si>
  <si>
    <t>Proyecto de inversión</t>
  </si>
  <si>
    <t xml:space="preserve">% cumplimiento </t>
  </si>
  <si>
    <t>Matriz de inversión</t>
  </si>
  <si>
    <t xml:space="preserve">Fecha de Corte: </t>
  </si>
  <si>
    <t xml:space="preserve">487 - Gestión de suelo para la construcción de vivienda y usos complementarios
</t>
  </si>
  <si>
    <t>TOTAL PDD</t>
  </si>
  <si>
    <t>134- Intervenciones Integrales del Hábitat</t>
  </si>
  <si>
    <t>1144 - Gestión para el suministro de agua potable en el D.C.</t>
  </si>
  <si>
    <t>1153 - Intervenciones integrales de mejoramiento</t>
  </si>
  <si>
    <t>135 - Mejoramiento integral</t>
  </si>
  <si>
    <t>Número de propuestas integrales de intervención.</t>
  </si>
  <si>
    <t>Porcentaje de coordinación de las intervenciones.</t>
  </si>
  <si>
    <t>Número de estrategias de participación para las intervenciones integrales de mejoramiento diseñada.</t>
  </si>
  <si>
    <t>Porcentaje de la estrategia de participación para las intervenciones integrales de mejoramiento implementada.</t>
  </si>
  <si>
    <t>Número de expedientes de legalización conformados y radicados ante la SDP.</t>
  </si>
  <si>
    <t>Número de expedientes de regularización conformados y radicados ante la SDP.</t>
  </si>
  <si>
    <t>Número de proyectos promovidos asociados al sector hábitat que permitan la habilitación de suelo para vivienda y usos complementarios</t>
  </si>
  <si>
    <t>Número de hectáreas útiles de suelo promovidas para el desarrollo y construcción de vivienda y usos complementarios</t>
  </si>
  <si>
    <t>800 - Apoyo a la Generación de Vivienda</t>
  </si>
  <si>
    <t xml:space="preserve">Iniciar 150.000 viviendas en Bogotá
Iniciar 60.000 viviendas VIS en Bogotá
</t>
  </si>
  <si>
    <t>Garantizar que  el 100% de los hogares comunitarios, FAMIS y sustitutos del ICBF, notificados a las empresas prestadoras, reciban las tarifas diferenciales de servicios públicos, contenidas en el artículo 214 de la Ley 1753 de 2015 y el acuerdo 325 de 2008</t>
  </si>
  <si>
    <t>Número de prestadores de servicios públicos de acueducto con asistencia técnica</t>
  </si>
  <si>
    <t>Programa de asistencia técnica para mejoramiento de vivienda creado</t>
  </si>
  <si>
    <t>1151. Formulación de la política de gestión integral del hábitat 2018 - 2030</t>
  </si>
  <si>
    <t>185
Financiación para el desarrollo territorial
Fortalecimiento a la gestión pública efectiva y eficiente</t>
  </si>
  <si>
    <t>1075. Estructuración de instrumentos de financiación para el desarrollo territorial</t>
  </si>
  <si>
    <t>Estructurar el 100% de instrumentos de financiación con su respectivo análisis económico - técnico jurídico</t>
  </si>
  <si>
    <t xml:space="preserve">Acompañar 4000 hogares víctimas del conflicto residentes en Bogotá en la presentación a programas o esquemas financieros de acceso a vivienda </t>
  </si>
  <si>
    <t>163
Financiación para el desarrollo territorial</t>
  </si>
  <si>
    <t>1102 - Desarrollo abierto y transparente de la gestión de la SDHT</t>
  </si>
  <si>
    <t>07 Eje transversal Gobierno legítimo, fortalecimiento local y eficiencia</t>
  </si>
  <si>
    <t>185. Fortalecimiento a la gestión pública efectiva y eficiente</t>
  </si>
  <si>
    <t>42. Transparencia, gestión pública y servicio a la ciudadanía</t>
  </si>
  <si>
    <t>Llevar a un 100% la implementación de las leyes 1712 de 2014 (Ley de Transparencia y del Derecho de
Acceso a la Información Pública) y 1474 de 2011 (Por la cual se dictan normas orientadas a fortalecer los
mecanismos de prevención, investigación y sanción de actos de corrupción y la efectividad del control de
la gestión pública)</t>
  </si>
  <si>
    <t>189. Modernización administrativa</t>
  </si>
  <si>
    <t>43 -Modernización institucional</t>
  </si>
  <si>
    <t xml:space="preserve"> Incrementar a un 90% la sostenibilidad del SIG en el Gobierno Distrital.</t>
  </si>
  <si>
    <t>418. Fortalecimiento Institucional</t>
  </si>
  <si>
    <t>491. Comunicación estratégica del Hábitat</t>
  </si>
  <si>
    <t>43. Modernización institucional</t>
  </si>
  <si>
    <t>Desarrollar el 100% de actividades de intervención para el mejoramiento de la infraestructura física,
dotacional y administrativa</t>
  </si>
  <si>
    <t>7505 - Fortalecimiento Jurídico Institucional</t>
  </si>
  <si>
    <t>Conceptualizar 100 % La viabilidad jurídica de la normatividad en materia de
hábitat</t>
  </si>
  <si>
    <t>Representar 100 % Judicial y extrajudicialmente a a la Entidad en los procesos
jurídicos que cursen ante las distintas jurisdicciones en los que sea parte o se
haya vinculado.</t>
  </si>
  <si>
    <t>Elaborar 100 % Los actos administrativos que se emitan en ejecución de las
políticas en materia de habitat</t>
  </si>
  <si>
    <t>Porcentaje de incremento de los proyectos inscritos en la mesa de soluciones.</t>
  </si>
  <si>
    <t>Número de estrategias de participación formuladas.</t>
  </si>
  <si>
    <t>Porcentaje de avance en la implementación de la estrategia de participación.</t>
  </si>
  <si>
    <t>Porcentaje de avance en la formulación e implementación de la política de gestión integral del hábitat 2018 – 2030.</t>
  </si>
  <si>
    <t>Porcentaje de cuentas de cobro y aportes solidarios al Fondo de Solidaridad y Redistribución de Ingresos -FSRI radicadas en la SDHT</t>
  </si>
  <si>
    <t>Porcentaje de avance en la promoción y coordinación de las acciones y políticas para garantizar el acceso, calidad y cobertura de los
servicios públicos domiciliarios</t>
  </si>
  <si>
    <t>Porcentaje de hogares comunitarios, FAMIS y sustitutos del ICBF , debidamente certificados por el Instituto Colombiano de Bienestar
Familiar –ICBF- Regional Bogotá, con tarifas diferenciales de servicios públicos</t>
  </si>
  <si>
    <t>Número de documentos de formulación de las Operaciones Integrales del Hábitat priorizadas.</t>
  </si>
  <si>
    <t>Porcentaje de avance del Plan de Acción de la Política Pública de Eco urbanismo y Construcción Sostenible, que competen a la Secretaría
del Hábitat</t>
  </si>
  <si>
    <t>417. Control a los procesos de enajenación y arriendo de vivienda</t>
  </si>
  <si>
    <t>Porcentaje de polígonos de monitoreo visitados</t>
  </si>
  <si>
    <t>Porcentaje de solicitudes de matrículas de arrendadores y radicación de documentos para la enajenación de inmuebles destinados a
vivienda en los términos previstos en la ley</t>
  </si>
  <si>
    <t>Porcentaje de investigaciones atendidas por incumplimiento a las normas que regulan la enajenación y arrendamiento de inmuebles
destinados a vivienda en los términos de ley</t>
  </si>
  <si>
    <t>Porcentaje de avance en la estructuración de los instrumentos de financiación del desarrollo territorial</t>
  </si>
  <si>
    <t>Número de hogares víctimas del conflicto acompañados en la presentación a programas o esquemas financieros de acceso a vivienda.</t>
  </si>
  <si>
    <t>Porcentaje de avance en el seguimiento a la gestión de instrumentos de financiación</t>
  </si>
  <si>
    <t>Número de hectáreas útiles apoyadas en la gestión mediante aplicación instrumentos de financiación del desarrollo territorial</t>
  </si>
  <si>
    <t>Porcentaje de avance en el proceso de planeación y seguimiento a los proyectos de inversión de la SDHT y del sector Hábitat</t>
  </si>
  <si>
    <t>Porcentaje de avance en la implementación del Plan de Gestión Ética en la Entidad</t>
  </si>
  <si>
    <t>Porcentaje de avance en la implementación del Sistema Integrado de Gestión</t>
  </si>
  <si>
    <t>Porcentaje de avance en la implementación de la estrategia de datos abiertos de la SDHT, articulada con la normatividad GEL.</t>
  </si>
  <si>
    <t>Porcentaje de avance en la implementación de la estrategia de gestión de la información en la SDHT</t>
  </si>
  <si>
    <t>Porcentaje de avance en la consolidación de la información estadística y geográfica de la Entidad.</t>
  </si>
  <si>
    <t>Número de piezas informativas sobre la gestión de la SDHT para comunicación externa elaboradas por la SDHT</t>
  </si>
  <si>
    <t>Número de campañas para redes sociales realizadas por la SDHT</t>
  </si>
  <si>
    <t>Número de campañas de difusión interna realizadas por la SDHT</t>
  </si>
  <si>
    <t>Número de acciones pedagógicas con la comunidad realizadas por la SDHT</t>
  </si>
  <si>
    <t>Porcentaje de la infraestructura operativa y tecnológica de la entidad garantizada</t>
  </si>
  <si>
    <t>Porcentaje del subsistema interno de gestión documental y archivo fortalecido</t>
  </si>
  <si>
    <t>Porcentaje del sistema de seguridad y salud en el trabajo implementado.</t>
  </si>
  <si>
    <t>Porcentaje de la infraestructura física de la entidad garantizada</t>
  </si>
  <si>
    <t>Nivel de satisfacción de los usuarios frente a los servicios que brinda la SDHT</t>
  </si>
  <si>
    <t>1151. Formulación de la política de gestión integral del hábitat 2018 - 2031</t>
  </si>
  <si>
    <t>1151. Formulación de la política de gestión integral del hábitat 2018 - 2032</t>
  </si>
  <si>
    <t>1151. Formulación de la política de gestión integral del hábitat 2018 - 2033</t>
  </si>
  <si>
    <t>1151. Formulación de la política de gestión integral del hábitat 2018 - 2034</t>
  </si>
  <si>
    <t>1151. Formulación de la política de gestión integral del hábitat 2018 - 2035</t>
  </si>
  <si>
    <t>15 Intervenciones integrales del hábitat</t>
  </si>
  <si>
    <t>16 Intervenciones integrales del hábitat</t>
  </si>
  <si>
    <t>17 Intervenciones integrales del hábitat</t>
  </si>
  <si>
    <t>18 Intervenciones integrales del hábitat</t>
  </si>
  <si>
    <t>19 Intervenciones integrales del hábitat</t>
  </si>
  <si>
    <t>3 -Democracia urbana</t>
  </si>
  <si>
    <t>4 -Democracia urbana</t>
  </si>
  <si>
    <t>5 -Democracia urbana</t>
  </si>
  <si>
    <t>6 -Democracia urbana</t>
  </si>
  <si>
    <t>7 -Democracia urbana</t>
  </si>
  <si>
    <t>16 -Recuperación, incorporación, vida urbana y control de la ilegalidad</t>
  </si>
  <si>
    <t>17 -Recuperación, incorporación, vida urbana y control de la ilegalidad</t>
  </si>
  <si>
    <t xml:space="preserve">8 Eje transversal Gobierno legítimo, fortalecimiento local y eficiencia
</t>
  </si>
  <si>
    <t xml:space="preserve">9 Eje transversal Gobierno legítimo, fortalecimiento local y eficiencia
</t>
  </si>
  <si>
    <t xml:space="preserve">10 Eje transversal Gobierno legítimo, fortalecimiento local y eficiencia
</t>
  </si>
  <si>
    <t>8 Eje transversal Gobierno legítimo, fortalecimiento local y eficiencia</t>
  </si>
  <si>
    <t>9 Eje transversal Gobierno legítimo, fortalecimiento local y eficiencia</t>
  </si>
  <si>
    <t>81 hectáreas útiles para vivienda de interés social gestionadas</t>
  </si>
  <si>
    <t>82 hectáreas útiles para vivienda de interés social gestionadas</t>
  </si>
  <si>
    <t>83 hectáreas útiles para vivienda de interés social gestionadas</t>
  </si>
  <si>
    <t>31 Financiación para el Desarrollo Territorial</t>
  </si>
  <si>
    <t>32 Financiación para el Desarrollo Territorial</t>
  </si>
  <si>
    <t>33 Financiación para el Desarrollo Territorial</t>
  </si>
  <si>
    <t>10 Eje transversal Gobierno legítimo, fortalecimiento local y eficiencia</t>
  </si>
  <si>
    <t>11 Eje transversal Gobierno legítimo, fortalecimiento local y eficiencia</t>
  </si>
  <si>
    <t>12 Eje transversal Gobierno legítimo, fortalecimiento local y eficiencia</t>
  </si>
  <si>
    <t>Porcentaje de actos administrativos emitidos en ejecución de las políticas en materia de hábitat.</t>
  </si>
  <si>
    <t>Porcentaje de solicitudes realizadas referente a conceptos juridicos de la normatividad en materia de hábitat.</t>
  </si>
  <si>
    <t>Porcentaje de procesos judiciales registrados y actualizados en SIPROJWEB</t>
  </si>
  <si>
    <t>136- Recuperación, incorporación, vida urbana y control de la ilegalidad</t>
  </si>
  <si>
    <t>N.A</t>
  </si>
  <si>
    <t>Beneficiar 500 hogares víctimas del conflicto armado con el programa de financiación de vivienda</t>
  </si>
  <si>
    <t>Marzo 30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</si>
</sst>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50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wrapText="1"/>
    </xf>
    <xf numFmtId="0" fontId="2" fillId="0" borderId="0" xfId="0" applyFont="1" applyFill="1"/>
    <xf numFmtId="0" fontId="2" fillId="0" borderId="2" xfId="0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165" fontId="2" fillId="0" borderId="0" xfId="1" applyNumberFormat="1" applyFont="1" applyFill="1"/>
    <xf numFmtId="165" fontId="2" fillId="0" borderId="0" xfId="0" applyNumberFormat="1" applyFont="1" applyFill="1"/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3" xfId="0" applyFont="1" applyFill="1" applyBorder="1" applyAlignment="1"/>
    <xf numFmtId="9" fontId="2" fillId="0" borderId="3" xfId="2" applyFont="1" applyFill="1" applyBorder="1" applyAlignment="1"/>
    <xf numFmtId="1" fontId="2" fillId="0" borderId="3" xfId="0" applyNumberFormat="1" applyFont="1" applyFill="1" applyBorder="1" applyAlignment="1"/>
    <xf numFmtId="165" fontId="4" fillId="0" borderId="3" xfId="1" applyNumberFormat="1" applyFont="1" applyFill="1" applyBorder="1" applyAlignment="1"/>
    <xf numFmtId="165" fontId="2" fillId="0" borderId="3" xfId="1" applyNumberFormat="1" applyFont="1" applyFill="1" applyBorder="1" applyAlignment="1"/>
    <xf numFmtId="2" fontId="2" fillId="0" borderId="3" xfId="0" applyNumberFormat="1" applyFont="1" applyFill="1" applyBorder="1" applyAlignment="1"/>
    <xf numFmtId="0" fontId="2" fillId="0" borderId="9" xfId="0" applyFont="1" applyFill="1" applyBorder="1" applyAlignment="1">
      <alignment horizontal="left" vertical="center" wrapText="1"/>
    </xf>
    <xf numFmtId="165" fontId="4" fillId="0" borderId="5" xfId="1" applyNumberFormat="1" applyFont="1" applyFill="1" applyBorder="1" applyAlignment="1"/>
    <xf numFmtId="165" fontId="2" fillId="0" borderId="0" xfId="1" applyNumberFormat="1" applyFont="1" applyFill="1" applyBorder="1" applyAlignment="1"/>
    <xf numFmtId="1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9" fontId="2" fillId="0" borderId="0" xfId="2" applyFont="1" applyFill="1" applyBorder="1" applyAlignment="1"/>
    <xf numFmtId="0" fontId="2" fillId="0" borderId="0" xfId="0" applyFont="1" applyFill="1" applyBorder="1"/>
    <xf numFmtId="0" fontId="2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wrapText="1"/>
    </xf>
    <xf numFmtId="0" fontId="10" fillId="0" borderId="0" xfId="0" applyFont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wrapText="1"/>
    </xf>
    <xf numFmtId="0" fontId="6" fillId="0" borderId="13" xfId="0" applyFont="1" applyFill="1" applyBorder="1" applyAlignment="1">
      <alignment horizontal="left" wrapText="1"/>
    </xf>
    <xf numFmtId="165" fontId="6" fillId="0" borderId="3" xfId="1" applyNumberFormat="1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center" vertical="center"/>
    </xf>
    <xf numFmtId="165" fontId="2" fillId="0" borderId="3" xfId="1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9" fontId="2" fillId="0" borderId="3" xfId="2" applyFont="1" applyFill="1" applyBorder="1" applyAlignment="1">
      <alignment horizontal="center" vertical="center"/>
    </xf>
    <xf numFmtId="10" fontId="2" fillId="0" borderId="3" xfId="2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6" fontId="2" fillId="0" borderId="3" xfId="2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1</xdr:row>
      <xdr:rowOff>142875</xdr:rowOff>
    </xdr:from>
    <xdr:to>
      <xdr:col>1</xdr:col>
      <xdr:colOff>190500</xdr:colOff>
      <xdr:row>1</xdr:row>
      <xdr:rowOff>1079500</xdr:rowOff>
    </xdr:to>
    <xdr:pic>
      <xdr:nvPicPr>
        <xdr:cNvPr id="2" name="Imagen 1" descr="Logo SDH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349250"/>
          <a:ext cx="968375" cy="936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1</xdr:row>
      <xdr:rowOff>142875</xdr:rowOff>
    </xdr:from>
    <xdr:to>
      <xdr:col>1</xdr:col>
      <xdr:colOff>190500</xdr:colOff>
      <xdr:row>1</xdr:row>
      <xdr:rowOff>1079500</xdr:rowOff>
    </xdr:to>
    <xdr:pic>
      <xdr:nvPicPr>
        <xdr:cNvPr id="2" name="Imagen 1" descr="Logo SDH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352425"/>
          <a:ext cx="965200" cy="936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54"/>
  <sheetViews>
    <sheetView tabSelected="1" view="pageBreakPreview" topLeftCell="G1" zoomScaleNormal="100" zoomScaleSheetLayoutView="100" workbookViewId="0">
      <selection activeCell="M7" sqref="M7"/>
    </sheetView>
  </sheetViews>
  <sheetFormatPr baseColWidth="10" defaultRowHeight="15.75" x14ac:dyDescent="0.25"/>
  <cols>
    <col min="1" max="2" width="18.28515625" style="3" customWidth="1"/>
    <col min="3" max="3" width="20.7109375" style="3" customWidth="1"/>
    <col min="4" max="4" width="26.85546875" style="23" customWidth="1"/>
    <col min="5" max="5" width="25.28515625" style="3" customWidth="1"/>
    <col min="6" max="6" width="31.7109375" style="5" customWidth="1"/>
    <col min="7" max="7" width="31.7109375" style="18" customWidth="1"/>
    <col min="8" max="8" width="15.42578125" style="3" customWidth="1"/>
    <col min="9" max="9" width="13" style="3" customWidth="1"/>
    <col min="10" max="10" width="14.5703125" style="3" customWidth="1"/>
    <col min="11" max="11" width="11.42578125" style="3" customWidth="1"/>
    <col min="12" max="12" width="13.140625" style="3" customWidth="1"/>
    <col min="13" max="13" width="10.42578125" style="3" customWidth="1"/>
    <col min="14" max="14" width="13.140625" style="3" customWidth="1"/>
    <col min="15" max="15" width="10.42578125" style="3" customWidth="1"/>
    <col min="16" max="16" width="13.140625" style="3" customWidth="1"/>
    <col min="17" max="17" width="10.42578125" style="3" customWidth="1"/>
    <col min="18" max="18" width="13.140625" style="3" customWidth="1"/>
    <col min="19" max="19" width="10.42578125" style="3" customWidth="1"/>
    <col min="20" max="20" width="16.28515625" style="3" customWidth="1"/>
    <col min="21" max="21" width="13.140625" style="3" customWidth="1"/>
    <col min="22" max="22" width="10.42578125" style="3" customWidth="1"/>
    <col min="23" max="23" width="16.28515625" style="3" customWidth="1"/>
    <col min="24" max="24" width="13.140625" style="3" customWidth="1"/>
    <col min="25" max="25" width="10.42578125" style="3" customWidth="1"/>
    <col min="26" max="26" width="16.28515625" style="3" customWidth="1"/>
    <col min="27" max="27" width="13.140625" style="3" customWidth="1"/>
    <col min="28" max="28" width="10.42578125" style="3" customWidth="1"/>
    <col min="29" max="29" width="16.28515625" style="3" customWidth="1"/>
    <col min="30" max="30" width="13.140625" style="3" customWidth="1"/>
    <col min="31" max="31" width="10.42578125" style="3" customWidth="1"/>
    <col min="32" max="32" width="16.28515625" style="3" customWidth="1"/>
    <col min="33" max="33" width="13.140625" style="5" bestFit="1" customWidth="1"/>
    <col min="34" max="34" width="10.42578125" style="69" bestFit="1" customWidth="1"/>
    <col min="35" max="35" width="19.5703125" style="69" bestFit="1" customWidth="1"/>
    <col min="36" max="16384" width="11.42578125" style="3"/>
  </cols>
  <sheetData>
    <row r="1" spans="1:35" ht="16.5" thickBot="1" x14ac:dyDescent="0.3">
      <c r="A1" s="1"/>
      <c r="B1" s="2"/>
      <c r="C1" s="2"/>
      <c r="D1" s="21"/>
      <c r="E1" s="2"/>
      <c r="F1" s="6"/>
      <c r="G1" s="17"/>
    </row>
    <row r="2" spans="1:35" ht="92.25" customHeight="1" thickBot="1" x14ac:dyDescent="0.3">
      <c r="A2" s="44" t="s">
        <v>66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</row>
    <row r="3" spans="1:35" ht="16.5" thickBot="1" x14ac:dyDescent="0.3">
      <c r="A3" s="1"/>
      <c r="B3" s="2"/>
      <c r="C3" s="2"/>
      <c r="D3" s="21"/>
      <c r="E3" s="2"/>
      <c r="F3" s="6"/>
      <c r="G3" s="17"/>
    </row>
    <row r="4" spans="1:35" ht="16.5" thickBot="1" x14ac:dyDescent="0.3">
      <c r="A4" s="46" t="s">
        <v>67</v>
      </c>
      <c r="B4" s="47"/>
      <c r="C4" s="58" t="s">
        <v>178</v>
      </c>
      <c r="D4" s="59"/>
      <c r="E4" s="4"/>
      <c r="F4" s="7"/>
      <c r="G4" s="17"/>
      <c r="J4" s="9"/>
    </row>
    <row r="5" spans="1:35" x14ac:dyDescent="0.25">
      <c r="A5" s="4"/>
      <c r="B5" s="4"/>
      <c r="C5" s="4"/>
      <c r="D5" s="22"/>
      <c r="E5" s="4"/>
      <c r="F5" s="7"/>
      <c r="G5" s="17"/>
      <c r="H5" s="43" t="s">
        <v>62</v>
      </c>
      <c r="I5" s="43"/>
      <c r="J5" s="43"/>
      <c r="K5" s="43"/>
      <c r="L5" s="43"/>
      <c r="M5" s="43"/>
      <c r="N5" s="43"/>
      <c r="O5" s="43"/>
      <c r="P5" s="43"/>
      <c r="Q5" s="43"/>
      <c r="R5" s="43" t="s">
        <v>63</v>
      </c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</row>
    <row r="6" spans="1:35" ht="27" customHeight="1" x14ac:dyDescent="0.25">
      <c r="A6" s="55" t="s">
        <v>0</v>
      </c>
      <c r="B6" s="55" t="s">
        <v>42</v>
      </c>
      <c r="C6" s="55" t="s">
        <v>58</v>
      </c>
      <c r="D6" s="55" t="s">
        <v>1</v>
      </c>
      <c r="E6" s="55" t="s">
        <v>64</v>
      </c>
      <c r="F6" s="55" t="s">
        <v>2</v>
      </c>
      <c r="G6" s="53" t="s">
        <v>59</v>
      </c>
      <c r="H6" s="50">
        <v>2016</v>
      </c>
      <c r="I6" s="51"/>
      <c r="J6" s="50">
        <v>2017</v>
      </c>
      <c r="K6" s="51"/>
      <c r="L6" s="50">
        <v>2018</v>
      </c>
      <c r="M6" s="51"/>
      <c r="N6" s="50">
        <v>2019</v>
      </c>
      <c r="O6" s="51"/>
      <c r="P6" s="50">
        <v>2020</v>
      </c>
      <c r="Q6" s="51"/>
      <c r="R6" s="50">
        <v>2016</v>
      </c>
      <c r="S6" s="52"/>
      <c r="T6" s="51"/>
      <c r="U6" s="50">
        <v>2017</v>
      </c>
      <c r="V6" s="52"/>
      <c r="W6" s="51"/>
      <c r="X6" s="50">
        <v>2018</v>
      </c>
      <c r="Y6" s="52"/>
      <c r="Z6" s="51"/>
      <c r="AA6" s="50">
        <v>2019</v>
      </c>
      <c r="AB6" s="52"/>
      <c r="AC6" s="51"/>
      <c r="AD6" s="50">
        <v>2020</v>
      </c>
      <c r="AE6" s="52"/>
      <c r="AF6" s="51"/>
      <c r="AG6" s="50" t="s">
        <v>69</v>
      </c>
      <c r="AH6" s="52"/>
      <c r="AI6" s="51"/>
    </row>
    <row r="7" spans="1:35" ht="13.5" customHeight="1" x14ac:dyDescent="0.25">
      <c r="A7" s="55"/>
      <c r="B7" s="55"/>
      <c r="C7" s="55"/>
      <c r="D7" s="55"/>
      <c r="E7" s="55"/>
      <c r="F7" s="55"/>
      <c r="G7" s="54"/>
      <c r="H7" s="12" t="s">
        <v>60</v>
      </c>
      <c r="I7" s="12" t="s">
        <v>61</v>
      </c>
      <c r="J7" s="12" t="s">
        <v>60</v>
      </c>
      <c r="K7" s="12" t="s">
        <v>61</v>
      </c>
      <c r="L7" s="12" t="s">
        <v>60</v>
      </c>
      <c r="M7" s="12" t="s">
        <v>61</v>
      </c>
      <c r="N7" s="12" t="s">
        <v>60</v>
      </c>
      <c r="O7" s="12" t="s">
        <v>61</v>
      </c>
      <c r="P7" s="12" t="s">
        <v>60</v>
      </c>
      <c r="Q7" s="12" t="s">
        <v>61</v>
      </c>
      <c r="R7" s="12" t="s">
        <v>60</v>
      </c>
      <c r="S7" s="12" t="s">
        <v>61</v>
      </c>
      <c r="T7" s="12" t="s">
        <v>65</v>
      </c>
      <c r="U7" s="12" t="s">
        <v>60</v>
      </c>
      <c r="V7" s="12" t="s">
        <v>61</v>
      </c>
      <c r="W7" s="12" t="s">
        <v>65</v>
      </c>
      <c r="X7" s="12" t="s">
        <v>60</v>
      </c>
      <c r="Y7" s="12" t="s">
        <v>61</v>
      </c>
      <c r="Z7" s="12" t="s">
        <v>65</v>
      </c>
      <c r="AA7" s="12" t="s">
        <v>60</v>
      </c>
      <c r="AB7" s="12" t="s">
        <v>61</v>
      </c>
      <c r="AC7" s="12" t="s">
        <v>65</v>
      </c>
      <c r="AD7" s="12" t="s">
        <v>60</v>
      </c>
      <c r="AE7" s="12" t="s">
        <v>61</v>
      </c>
      <c r="AF7" s="12" t="s">
        <v>65</v>
      </c>
      <c r="AG7" s="42" t="s">
        <v>60</v>
      </c>
      <c r="AH7" s="42" t="s">
        <v>61</v>
      </c>
      <c r="AI7" s="42" t="s">
        <v>65</v>
      </c>
    </row>
    <row r="8" spans="1:35" ht="102.75" customHeight="1" x14ac:dyDescent="0.25">
      <c r="A8" s="15" t="s">
        <v>43</v>
      </c>
      <c r="B8" s="15" t="s">
        <v>45</v>
      </c>
      <c r="C8" s="15" t="s">
        <v>70</v>
      </c>
      <c r="D8" s="15" t="s">
        <v>3</v>
      </c>
      <c r="E8" s="16" t="s">
        <v>68</v>
      </c>
      <c r="F8" s="15" t="s">
        <v>41</v>
      </c>
      <c r="G8" s="15" t="s">
        <v>81</v>
      </c>
      <c r="H8" s="61">
        <v>46434</v>
      </c>
      <c r="I8" s="61">
        <v>46411</v>
      </c>
      <c r="J8" s="62">
        <v>988</v>
      </c>
      <c r="K8" s="62">
        <v>752</v>
      </c>
      <c r="L8" s="62">
        <v>1333</v>
      </c>
      <c r="M8" s="62"/>
      <c r="N8" s="62">
        <v>1435</v>
      </c>
      <c r="O8" s="62"/>
      <c r="P8" s="62">
        <v>1551</v>
      </c>
      <c r="Q8" s="63"/>
      <c r="R8" s="64">
        <v>5</v>
      </c>
      <c r="S8" s="64">
        <v>5.93</v>
      </c>
      <c r="T8" s="65">
        <f t="shared" ref="T8:T35" si="0">+S8/R8</f>
        <v>1.1859999999999999</v>
      </c>
      <c r="U8" s="64">
        <v>20</v>
      </c>
      <c r="V8" s="64">
        <v>0.28999999999999998</v>
      </c>
      <c r="W8" s="66">
        <f t="shared" ref="W8:W14" si="1">+V8/U8</f>
        <v>1.4499999999999999E-2</v>
      </c>
      <c r="X8" s="64">
        <v>30</v>
      </c>
      <c r="Y8" s="64"/>
      <c r="Z8" s="65">
        <f>+Y8/X8</f>
        <v>0</v>
      </c>
      <c r="AA8" s="64">
        <v>60</v>
      </c>
      <c r="AB8" s="64"/>
      <c r="AC8" s="65">
        <f>+AB8/AA8</f>
        <v>0</v>
      </c>
      <c r="AD8" s="64">
        <v>80</v>
      </c>
      <c r="AE8" s="64"/>
      <c r="AF8" s="65">
        <f>+AE8/AD8</f>
        <v>0</v>
      </c>
      <c r="AG8" s="64">
        <v>80</v>
      </c>
      <c r="AH8" s="64">
        <f t="shared" ref="AH8:AH49" si="2">+S8+V8+Y8+AB8+AE8</f>
        <v>6.22</v>
      </c>
      <c r="AI8" s="66">
        <f>+AH8/AG8</f>
        <v>7.775E-2</v>
      </c>
    </row>
    <row r="9" spans="1:35" ht="122.25" customHeight="1" x14ac:dyDescent="0.25">
      <c r="A9" s="15" t="s">
        <v>43</v>
      </c>
      <c r="B9" s="15" t="s">
        <v>45</v>
      </c>
      <c r="C9" s="15" t="s">
        <v>70</v>
      </c>
      <c r="D9" s="15" t="s">
        <v>3</v>
      </c>
      <c r="E9" s="16" t="s">
        <v>68</v>
      </c>
      <c r="F9" s="15" t="s">
        <v>4</v>
      </c>
      <c r="G9" s="15" t="s">
        <v>80</v>
      </c>
      <c r="H9" s="61">
        <v>121</v>
      </c>
      <c r="I9" s="61">
        <v>118</v>
      </c>
      <c r="J9" s="62">
        <v>15935</v>
      </c>
      <c r="K9" s="62">
        <v>224</v>
      </c>
      <c r="L9" s="62">
        <v>717</v>
      </c>
      <c r="M9" s="62"/>
      <c r="N9" s="62">
        <v>615</v>
      </c>
      <c r="O9" s="62"/>
      <c r="P9" s="62">
        <v>388</v>
      </c>
      <c r="Q9" s="63"/>
      <c r="R9" s="64">
        <v>2</v>
      </c>
      <c r="S9" s="64">
        <v>0</v>
      </c>
      <c r="T9" s="65">
        <f t="shared" si="0"/>
        <v>0</v>
      </c>
      <c r="U9" s="64">
        <v>6</v>
      </c>
      <c r="V9" s="64">
        <v>0</v>
      </c>
      <c r="W9" s="65">
        <f t="shared" si="1"/>
        <v>0</v>
      </c>
      <c r="X9" s="64">
        <v>9</v>
      </c>
      <c r="Y9" s="64"/>
      <c r="Z9" s="65">
        <f>+Y9/X9</f>
        <v>0</v>
      </c>
      <c r="AA9" s="64">
        <v>11</v>
      </c>
      <c r="AB9" s="64"/>
      <c r="AC9" s="65">
        <f>+AB9/AA9</f>
        <v>0</v>
      </c>
      <c r="AD9" s="64">
        <v>12</v>
      </c>
      <c r="AE9" s="64"/>
      <c r="AF9" s="65">
        <f>+AE9/AD9</f>
        <v>0</v>
      </c>
      <c r="AG9" s="64">
        <f>+AD9</f>
        <v>12</v>
      </c>
      <c r="AH9" s="64">
        <f t="shared" si="2"/>
        <v>0</v>
      </c>
      <c r="AI9" s="70">
        <f t="shared" ref="AI9:AI14" si="3">+AH9/AG9</f>
        <v>0</v>
      </c>
    </row>
    <row r="10" spans="1:35" ht="106.5" customHeight="1" x14ac:dyDescent="0.25">
      <c r="A10" s="15" t="s">
        <v>43</v>
      </c>
      <c r="B10" s="15" t="s">
        <v>45</v>
      </c>
      <c r="C10" s="15" t="s">
        <v>70</v>
      </c>
      <c r="D10" s="15" t="s">
        <v>5</v>
      </c>
      <c r="E10" s="15" t="s">
        <v>71</v>
      </c>
      <c r="F10" s="15" t="s">
        <v>26</v>
      </c>
      <c r="G10" s="15" t="s">
        <v>85</v>
      </c>
      <c r="H10" s="61">
        <v>980</v>
      </c>
      <c r="I10" s="61">
        <v>978</v>
      </c>
      <c r="J10" s="62">
        <v>543</v>
      </c>
      <c r="K10" s="62">
        <v>370</v>
      </c>
      <c r="L10" s="62">
        <v>146</v>
      </c>
      <c r="M10" s="62"/>
      <c r="N10" s="62">
        <v>146</v>
      </c>
      <c r="O10" s="62"/>
      <c r="P10" s="62">
        <v>146</v>
      </c>
      <c r="Q10" s="63"/>
      <c r="R10" s="64">
        <v>44</v>
      </c>
      <c r="S10" s="64">
        <v>44</v>
      </c>
      <c r="T10" s="65">
        <f t="shared" si="0"/>
        <v>1</v>
      </c>
      <c r="U10" s="64">
        <v>80</v>
      </c>
      <c r="V10" s="64">
        <v>51</v>
      </c>
      <c r="W10" s="65">
        <f t="shared" si="1"/>
        <v>0.63749999999999996</v>
      </c>
      <c r="X10" s="64">
        <v>81</v>
      </c>
      <c r="Y10" s="64"/>
      <c r="Z10" s="65">
        <f>+Y10/X10</f>
        <v>0</v>
      </c>
      <c r="AA10" s="64">
        <v>81</v>
      </c>
      <c r="AB10" s="64"/>
      <c r="AC10" s="65">
        <f>+AB10/AA10</f>
        <v>0</v>
      </c>
      <c r="AD10" s="64">
        <v>81</v>
      </c>
      <c r="AE10" s="64"/>
      <c r="AF10" s="65">
        <f>+AE10/AD10</f>
        <v>0</v>
      </c>
      <c r="AG10" s="64">
        <f>+AD10</f>
        <v>81</v>
      </c>
      <c r="AH10" s="64">
        <f>+V10</f>
        <v>51</v>
      </c>
      <c r="AI10" s="70">
        <f t="shared" si="3"/>
        <v>0.62962962962962965</v>
      </c>
    </row>
    <row r="11" spans="1:35" ht="60" customHeight="1" x14ac:dyDescent="0.25">
      <c r="A11" s="13" t="s">
        <v>43</v>
      </c>
      <c r="B11" s="15" t="s">
        <v>45</v>
      </c>
      <c r="C11" s="15" t="s">
        <v>73</v>
      </c>
      <c r="D11" s="16" t="s">
        <v>6</v>
      </c>
      <c r="E11" s="15" t="s">
        <v>72</v>
      </c>
      <c r="F11" s="15" t="s">
        <v>7</v>
      </c>
      <c r="G11" s="15" t="s">
        <v>74</v>
      </c>
      <c r="H11" s="61">
        <v>249</v>
      </c>
      <c r="I11" s="61">
        <v>242</v>
      </c>
      <c r="J11" s="62">
        <v>457</v>
      </c>
      <c r="K11" s="62">
        <v>456</v>
      </c>
      <c r="L11" s="62">
        <v>0</v>
      </c>
      <c r="M11" s="62"/>
      <c r="N11" s="62">
        <v>0</v>
      </c>
      <c r="O11" s="62"/>
      <c r="P11" s="62">
        <v>0</v>
      </c>
      <c r="Q11" s="63"/>
      <c r="R11" s="64">
        <v>3</v>
      </c>
      <c r="S11" s="64">
        <v>3</v>
      </c>
      <c r="T11" s="65">
        <f t="shared" si="0"/>
        <v>1</v>
      </c>
      <c r="U11" s="64">
        <v>7</v>
      </c>
      <c r="V11" s="64">
        <v>0</v>
      </c>
      <c r="W11" s="65">
        <f t="shared" si="1"/>
        <v>0</v>
      </c>
      <c r="X11" s="64">
        <v>0</v>
      </c>
      <c r="Y11" s="64"/>
      <c r="Z11" s="65"/>
      <c r="AA11" s="64">
        <v>0</v>
      </c>
      <c r="AB11" s="64"/>
      <c r="AC11" s="65"/>
      <c r="AD11" s="64">
        <v>0</v>
      </c>
      <c r="AE11" s="64"/>
      <c r="AF11" s="65"/>
      <c r="AG11" s="64">
        <f>+R11+U11</f>
        <v>10</v>
      </c>
      <c r="AH11" s="64">
        <f t="shared" si="2"/>
        <v>3</v>
      </c>
      <c r="AI11" s="70">
        <f t="shared" si="3"/>
        <v>0.3</v>
      </c>
    </row>
    <row r="12" spans="1:35" ht="66.75" customHeight="1" x14ac:dyDescent="0.25">
      <c r="A12" s="13" t="s">
        <v>43</v>
      </c>
      <c r="B12" s="15" t="s">
        <v>45</v>
      </c>
      <c r="C12" s="15" t="s">
        <v>73</v>
      </c>
      <c r="D12" s="16" t="s">
        <v>6</v>
      </c>
      <c r="E12" s="15" t="s">
        <v>72</v>
      </c>
      <c r="F12" s="15" t="s">
        <v>27</v>
      </c>
      <c r="G12" s="15" t="s">
        <v>75</v>
      </c>
      <c r="H12" s="61">
        <v>9314</v>
      </c>
      <c r="I12" s="61">
        <v>9314</v>
      </c>
      <c r="J12" s="62">
        <v>61122</v>
      </c>
      <c r="K12" s="62">
        <v>4114</v>
      </c>
      <c r="L12" s="62">
        <v>61704</v>
      </c>
      <c r="M12" s="62"/>
      <c r="N12" s="62">
        <v>58524</v>
      </c>
      <c r="O12" s="62"/>
      <c r="P12" s="62">
        <v>62844</v>
      </c>
      <c r="Q12" s="63"/>
      <c r="R12" s="64">
        <v>10</v>
      </c>
      <c r="S12" s="64">
        <v>10</v>
      </c>
      <c r="T12" s="65">
        <f t="shared" si="0"/>
        <v>1</v>
      </c>
      <c r="U12" s="64">
        <v>20</v>
      </c>
      <c r="V12" s="64">
        <v>4.0599999999999996</v>
      </c>
      <c r="W12" s="65">
        <f t="shared" si="1"/>
        <v>0.20299999999999999</v>
      </c>
      <c r="X12" s="64">
        <v>30</v>
      </c>
      <c r="Y12" s="64"/>
      <c r="Z12" s="65"/>
      <c r="AA12" s="64">
        <v>30</v>
      </c>
      <c r="AB12" s="64"/>
      <c r="AC12" s="65"/>
      <c r="AD12" s="64">
        <v>10</v>
      </c>
      <c r="AE12" s="64"/>
      <c r="AF12" s="65"/>
      <c r="AG12" s="64">
        <f t="shared" ref="AG12:AG20" si="4">+R12+U12+X12+AA12+AD12</f>
        <v>100</v>
      </c>
      <c r="AH12" s="64">
        <f t="shared" si="2"/>
        <v>14.059999999999999</v>
      </c>
      <c r="AI12" s="70">
        <f t="shared" si="3"/>
        <v>0.14059999999999997</v>
      </c>
    </row>
    <row r="13" spans="1:35" ht="63.75" customHeight="1" x14ac:dyDescent="0.25">
      <c r="A13" s="13" t="s">
        <v>43</v>
      </c>
      <c r="B13" s="15" t="s">
        <v>45</v>
      </c>
      <c r="C13" s="15" t="s">
        <v>73</v>
      </c>
      <c r="D13" s="16" t="s">
        <v>6</v>
      </c>
      <c r="E13" s="15" t="s">
        <v>72</v>
      </c>
      <c r="F13" s="15" t="s">
        <v>28</v>
      </c>
      <c r="G13" s="15" t="s">
        <v>79</v>
      </c>
      <c r="H13" s="61">
        <v>2751</v>
      </c>
      <c r="I13" s="61">
        <v>2751</v>
      </c>
      <c r="J13" s="62">
        <v>642</v>
      </c>
      <c r="K13" s="62">
        <v>492</v>
      </c>
      <c r="L13" s="62">
        <v>364</v>
      </c>
      <c r="M13" s="62"/>
      <c r="N13" s="62">
        <v>0</v>
      </c>
      <c r="O13" s="62"/>
      <c r="P13" s="62">
        <v>0</v>
      </c>
      <c r="Q13" s="63"/>
      <c r="R13" s="64">
        <v>6</v>
      </c>
      <c r="S13" s="64">
        <v>6</v>
      </c>
      <c r="T13" s="65">
        <f t="shared" si="0"/>
        <v>1</v>
      </c>
      <c r="U13" s="64">
        <v>14</v>
      </c>
      <c r="V13" s="64">
        <v>0</v>
      </c>
      <c r="W13" s="65">
        <f t="shared" si="1"/>
        <v>0</v>
      </c>
      <c r="X13" s="64">
        <v>77</v>
      </c>
      <c r="Y13" s="64"/>
      <c r="Z13" s="65"/>
      <c r="AA13" s="64">
        <v>0</v>
      </c>
      <c r="AB13" s="64"/>
      <c r="AC13" s="65"/>
      <c r="AD13" s="64">
        <v>0</v>
      </c>
      <c r="AE13" s="64"/>
      <c r="AF13" s="65"/>
      <c r="AG13" s="64">
        <f t="shared" si="4"/>
        <v>97</v>
      </c>
      <c r="AH13" s="64">
        <f t="shared" si="2"/>
        <v>6</v>
      </c>
      <c r="AI13" s="70">
        <f t="shared" si="3"/>
        <v>6.1855670103092786E-2</v>
      </c>
    </row>
    <row r="14" spans="1:35" ht="72.75" customHeight="1" x14ac:dyDescent="0.25">
      <c r="A14" s="13" t="s">
        <v>43</v>
      </c>
      <c r="B14" s="15" t="s">
        <v>45</v>
      </c>
      <c r="C14" s="15" t="s">
        <v>73</v>
      </c>
      <c r="D14" s="16" t="s">
        <v>6</v>
      </c>
      <c r="E14" s="15" t="s">
        <v>72</v>
      </c>
      <c r="F14" s="15" t="s">
        <v>29</v>
      </c>
      <c r="G14" s="15" t="s">
        <v>78</v>
      </c>
      <c r="H14" s="61">
        <v>28</v>
      </c>
      <c r="I14" s="61">
        <v>28</v>
      </c>
      <c r="J14" s="62">
        <v>510</v>
      </c>
      <c r="K14" s="62">
        <v>486</v>
      </c>
      <c r="L14" s="62">
        <v>190</v>
      </c>
      <c r="M14" s="62"/>
      <c r="N14" s="62">
        <v>0</v>
      </c>
      <c r="O14" s="62"/>
      <c r="P14" s="62">
        <v>0</v>
      </c>
      <c r="Q14" s="63"/>
      <c r="R14" s="64">
        <v>5</v>
      </c>
      <c r="S14" s="64">
        <v>5</v>
      </c>
      <c r="T14" s="65">
        <f t="shared" si="0"/>
        <v>1</v>
      </c>
      <c r="U14" s="64">
        <v>5</v>
      </c>
      <c r="V14" s="64">
        <v>0</v>
      </c>
      <c r="W14" s="65">
        <f t="shared" si="1"/>
        <v>0</v>
      </c>
      <c r="X14" s="64">
        <v>30</v>
      </c>
      <c r="Y14" s="64"/>
      <c r="Z14" s="65"/>
      <c r="AA14" s="64">
        <v>0</v>
      </c>
      <c r="AB14" s="64"/>
      <c r="AC14" s="65"/>
      <c r="AD14" s="64">
        <v>0</v>
      </c>
      <c r="AE14" s="64"/>
      <c r="AF14" s="65"/>
      <c r="AG14" s="64">
        <f t="shared" si="4"/>
        <v>40</v>
      </c>
      <c r="AH14" s="64">
        <f t="shared" si="2"/>
        <v>5</v>
      </c>
      <c r="AI14" s="70">
        <f t="shared" si="3"/>
        <v>0.125</v>
      </c>
    </row>
    <row r="15" spans="1:35" ht="78" customHeight="1" x14ac:dyDescent="0.25">
      <c r="A15" s="13" t="s">
        <v>43</v>
      </c>
      <c r="B15" s="15" t="s">
        <v>45</v>
      </c>
      <c r="C15" s="15" t="s">
        <v>73</v>
      </c>
      <c r="D15" s="16" t="s">
        <v>6</v>
      </c>
      <c r="E15" s="15" t="s">
        <v>72</v>
      </c>
      <c r="F15" s="16" t="s">
        <v>8</v>
      </c>
      <c r="G15" s="16" t="s">
        <v>76</v>
      </c>
      <c r="H15" s="61">
        <v>49</v>
      </c>
      <c r="I15" s="61">
        <v>49</v>
      </c>
      <c r="J15" s="62">
        <v>0</v>
      </c>
      <c r="K15" s="62"/>
      <c r="L15" s="62">
        <v>0</v>
      </c>
      <c r="M15" s="62"/>
      <c r="N15" s="62">
        <v>0</v>
      </c>
      <c r="O15" s="62"/>
      <c r="P15" s="62">
        <v>0</v>
      </c>
      <c r="Q15" s="63"/>
      <c r="R15" s="64">
        <v>1</v>
      </c>
      <c r="S15" s="64">
        <v>1</v>
      </c>
      <c r="T15" s="65">
        <f t="shared" si="0"/>
        <v>1</v>
      </c>
      <c r="U15" s="64">
        <v>0</v>
      </c>
      <c r="V15" s="64"/>
      <c r="W15" s="65">
        <v>0</v>
      </c>
      <c r="X15" s="64">
        <v>0</v>
      </c>
      <c r="Y15" s="64"/>
      <c r="Z15" s="65"/>
      <c r="AA15" s="64">
        <v>0</v>
      </c>
      <c r="AB15" s="64"/>
      <c r="AC15" s="65"/>
      <c r="AD15" s="64">
        <v>0</v>
      </c>
      <c r="AE15" s="64"/>
      <c r="AF15" s="65"/>
      <c r="AG15" s="64">
        <f t="shared" si="4"/>
        <v>1</v>
      </c>
      <c r="AH15" s="64">
        <f t="shared" si="2"/>
        <v>1</v>
      </c>
      <c r="AI15" s="70">
        <f t="shared" ref="AI15:AI49" si="5">+AH15/AG15</f>
        <v>1</v>
      </c>
    </row>
    <row r="16" spans="1:35" ht="78" customHeight="1" x14ac:dyDescent="0.25">
      <c r="A16" s="13" t="s">
        <v>43</v>
      </c>
      <c r="B16" s="15" t="s">
        <v>45</v>
      </c>
      <c r="C16" s="15" t="s">
        <v>73</v>
      </c>
      <c r="D16" s="16" t="s">
        <v>6</v>
      </c>
      <c r="E16" s="15" t="s">
        <v>72</v>
      </c>
      <c r="F16" s="16" t="s">
        <v>47</v>
      </c>
      <c r="G16" s="16" t="s">
        <v>77</v>
      </c>
      <c r="H16" s="61">
        <v>0</v>
      </c>
      <c r="I16" s="61">
        <v>0</v>
      </c>
      <c r="J16" s="62">
        <v>328</v>
      </c>
      <c r="K16" s="62">
        <v>314</v>
      </c>
      <c r="L16" s="62">
        <v>1269</v>
      </c>
      <c r="M16" s="62"/>
      <c r="N16" s="62">
        <v>1358</v>
      </c>
      <c r="O16" s="62"/>
      <c r="P16" s="62">
        <v>1452</v>
      </c>
      <c r="Q16" s="63"/>
      <c r="R16" s="64">
        <v>10</v>
      </c>
      <c r="S16" s="64">
        <v>10</v>
      </c>
      <c r="T16" s="65">
        <f t="shared" si="0"/>
        <v>1</v>
      </c>
      <c r="U16" s="64">
        <v>20</v>
      </c>
      <c r="V16" s="67">
        <v>5.0999999999999996</v>
      </c>
      <c r="W16" s="65">
        <f>+V16/U16</f>
        <v>0.255</v>
      </c>
      <c r="X16" s="64">
        <v>30</v>
      </c>
      <c r="Y16" s="64"/>
      <c r="Z16" s="65">
        <f>+Y16/X16</f>
        <v>0</v>
      </c>
      <c r="AA16" s="64">
        <v>30</v>
      </c>
      <c r="AB16" s="64"/>
      <c r="AC16" s="65">
        <f>+AB16/AA16</f>
        <v>0</v>
      </c>
      <c r="AD16" s="64">
        <v>10</v>
      </c>
      <c r="AE16" s="64"/>
      <c r="AF16" s="65">
        <f>+AE16/AD16</f>
        <v>0</v>
      </c>
      <c r="AG16" s="64">
        <f t="shared" si="4"/>
        <v>100</v>
      </c>
      <c r="AH16" s="64">
        <f t="shared" si="2"/>
        <v>15.1</v>
      </c>
      <c r="AI16" s="70">
        <f t="shared" si="5"/>
        <v>0.151</v>
      </c>
    </row>
    <row r="17" spans="1:35" ht="144.75" customHeight="1" x14ac:dyDescent="0.25">
      <c r="A17" s="13" t="s">
        <v>43</v>
      </c>
      <c r="B17" s="13" t="s">
        <v>45</v>
      </c>
      <c r="C17" s="15" t="s">
        <v>70</v>
      </c>
      <c r="D17" s="13" t="s">
        <v>83</v>
      </c>
      <c r="E17" s="14" t="s">
        <v>82</v>
      </c>
      <c r="F17" s="16" t="s">
        <v>10</v>
      </c>
      <c r="G17" s="16" t="s">
        <v>86</v>
      </c>
      <c r="H17" s="61">
        <v>65</v>
      </c>
      <c r="I17" s="61">
        <v>65</v>
      </c>
      <c r="J17" s="62">
        <v>459</v>
      </c>
      <c r="K17" s="62">
        <v>252</v>
      </c>
      <c r="L17" s="62">
        <v>850</v>
      </c>
      <c r="M17" s="62"/>
      <c r="N17" s="62">
        <v>890</v>
      </c>
      <c r="O17" s="62"/>
      <c r="P17" s="62">
        <v>990</v>
      </c>
      <c r="Q17" s="63"/>
      <c r="R17" s="64">
        <v>20</v>
      </c>
      <c r="S17" s="64">
        <v>20</v>
      </c>
      <c r="T17" s="65">
        <f t="shared" si="0"/>
        <v>1</v>
      </c>
      <c r="U17" s="64">
        <v>40</v>
      </c>
      <c r="V17" s="64">
        <v>14.56</v>
      </c>
      <c r="W17" s="65">
        <f>+V17/U17</f>
        <v>0.36399999999999999</v>
      </c>
      <c r="X17" s="64">
        <v>15</v>
      </c>
      <c r="Y17" s="64"/>
      <c r="Z17" s="65"/>
      <c r="AA17" s="64">
        <v>15</v>
      </c>
      <c r="AB17" s="64"/>
      <c r="AC17" s="65"/>
      <c r="AD17" s="64">
        <v>10</v>
      </c>
      <c r="AE17" s="64"/>
      <c r="AF17" s="65"/>
      <c r="AG17" s="64">
        <f t="shared" si="4"/>
        <v>100</v>
      </c>
      <c r="AH17" s="64">
        <f t="shared" si="2"/>
        <v>34.56</v>
      </c>
      <c r="AI17" s="70">
        <f t="shared" si="5"/>
        <v>0.34560000000000002</v>
      </c>
    </row>
    <row r="18" spans="1:35" ht="110.25" x14ac:dyDescent="0.25">
      <c r="A18" s="13" t="s">
        <v>43</v>
      </c>
      <c r="B18" s="13" t="s">
        <v>45</v>
      </c>
      <c r="C18" s="15" t="s">
        <v>70</v>
      </c>
      <c r="D18" s="13" t="s">
        <v>83</v>
      </c>
      <c r="E18" s="14" t="s">
        <v>82</v>
      </c>
      <c r="F18" s="11" t="s">
        <v>30</v>
      </c>
      <c r="G18" s="16" t="s">
        <v>109</v>
      </c>
      <c r="H18" s="61">
        <v>37</v>
      </c>
      <c r="I18" s="61">
        <v>37</v>
      </c>
      <c r="J18" s="62">
        <v>92</v>
      </c>
      <c r="K18" s="62">
        <v>92</v>
      </c>
      <c r="L18" s="62">
        <v>357</v>
      </c>
      <c r="M18" s="62"/>
      <c r="N18" s="62">
        <v>400</v>
      </c>
      <c r="O18" s="62"/>
      <c r="P18" s="62">
        <v>389</v>
      </c>
      <c r="Q18" s="63"/>
      <c r="R18" s="64">
        <v>5</v>
      </c>
      <c r="S18" s="64">
        <v>11.66</v>
      </c>
      <c r="T18" s="65">
        <f t="shared" si="0"/>
        <v>2.3319999999999999</v>
      </c>
      <c r="U18" s="64">
        <v>15</v>
      </c>
      <c r="V18" s="64">
        <v>7.5</v>
      </c>
      <c r="W18" s="65">
        <f>+V18/U18</f>
        <v>0.5</v>
      </c>
      <c r="X18" s="64">
        <v>5</v>
      </c>
      <c r="Y18" s="64"/>
      <c r="Z18" s="65"/>
      <c r="AA18" s="64">
        <v>5</v>
      </c>
      <c r="AB18" s="64"/>
      <c r="AC18" s="65"/>
      <c r="AD18" s="64">
        <v>10</v>
      </c>
      <c r="AE18" s="64"/>
      <c r="AF18" s="65"/>
      <c r="AG18" s="64">
        <f t="shared" si="4"/>
        <v>40</v>
      </c>
      <c r="AH18" s="64">
        <f t="shared" si="2"/>
        <v>19.16</v>
      </c>
      <c r="AI18" s="70">
        <f t="shared" si="5"/>
        <v>0.47899999999999998</v>
      </c>
    </row>
    <row r="19" spans="1:35" ht="84" customHeight="1" x14ac:dyDescent="0.25">
      <c r="A19" s="13" t="s">
        <v>43</v>
      </c>
      <c r="B19" s="13" t="s">
        <v>45</v>
      </c>
      <c r="C19" s="15" t="s">
        <v>70</v>
      </c>
      <c r="D19" s="13" t="s">
        <v>83</v>
      </c>
      <c r="E19" s="14" t="s">
        <v>82</v>
      </c>
      <c r="F19" s="11" t="s">
        <v>11</v>
      </c>
      <c r="G19" s="16" t="s">
        <v>110</v>
      </c>
      <c r="H19" s="61">
        <v>30</v>
      </c>
      <c r="I19" s="61">
        <v>30</v>
      </c>
      <c r="J19" s="62">
        <v>0</v>
      </c>
      <c r="K19" s="62"/>
      <c r="L19" s="62">
        <v>0</v>
      </c>
      <c r="M19" s="62"/>
      <c r="N19" s="62">
        <v>0</v>
      </c>
      <c r="O19" s="62"/>
      <c r="P19" s="62">
        <v>0</v>
      </c>
      <c r="Q19" s="63"/>
      <c r="R19" s="64">
        <v>1</v>
      </c>
      <c r="S19" s="64">
        <v>1</v>
      </c>
      <c r="T19" s="65">
        <f t="shared" si="0"/>
        <v>1</v>
      </c>
      <c r="U19" s="64">
        <v>0</v>
      </c>
      <c r="V19" s="64">
        <v>0</v>
      </c>
      <c r="W19" s="65">
        <v>0</v>
      </c>
      <c r="X19" s="64">
        <v>0</v>
      </c>
      <c r="Y19" s="64"/>
      <c r="Z19" s="65"/>
      <c r="AA19" s="64">
        <v>0</v>
      </c>
      <c r="AB19" s="64"/>
      <c r="AC19" s="65"/>
      <c r="AD19" s="64">
        <v>0</v>
      </c>
      <c r="AE19" s="64"/>
      <c r="AF19" s="65"/>
      <c r="AG19" s="64">
        <f t="shared" si="4"/>
        <v>1</v>
      </c>
      <c r="AH19" s="64">
        <f t="shared" si="2"/>
        <v>1</v>
      </c>
      <c r="AI19" s="70">
        <f t="shared" si="5"/>
        <v>1</v>
      </c>
    </row>
    <row r="20" spans="1:35" ht="110.25" x14ac:dyDescent="0.25">
      <c r="A20" s="13" t="s">
        <v>43</v>
      </c>
      <c r="B20" s="13" t="s">
        <v>45</v>
      </c>
      <c r="C20" s="15" t="s">
        <v>70</v>
      </c>
      <c r="D20" s="13" t="s">
        <v>83</v>
      </c>
      <c r="E20" s="14" t="s">
        <v>82</v>
      </c>
      <c r="F20" s="11" t="s">
        <v>31</v>
      </c>
      <c r="G20" s="16" t="s">
        <v>111</v>
      </c>
      <c r="H20" s="61">
        <v>0</v>
      </c>
      <c r="I20" s="61">
        <v>0</v>
      </c>
      <c r="J20" s="62">
        <v>1543</v>
      </c>
      <c r="K20" s="62">
        <v>537</v>
      </c>
      <c r="L20" s="62">
        <v>847</v>
      </c>
      <c r="M20" s="62"/>
      <c r="N20" s="62">
        <v>906</v>
      </c>
      <c r="O20" s="62"/>
      <c r="P20" s="62">
        <v>968</v>
      </c>
      <c r="Q20" s="63"/>
      <c r="R20" s="64">
        <v>10</v>
      </c>
      <c r="S20" s="64">
        <v>10</v>
      </c>
      <c r="T20" s="65">
        <f t="shared" si="0"/>
        <v>1</v>
      </c>
      <c r="U20" s="64">
        <v>25</v>
      </c>
      <c r="V20" s="64">
        <v>2.79</v>
      </c>
      <c r="W20" s="65">
        <f t="shared" ref="W20:W52" si="6">+V20/U20</f>
        <v>0.1116</v>
      </c>
      <c r="X20" s="64">
        <v>25</v>
      </c>
      <c r="Y20" s="64"/>
      <c r="Z20" s="65"/>
      <c r="AA20" s="64">
        <v>25</v>
      </c>
      <c r="AB20" s="64"/>
      <c r="AC20" s="65"/>
      <c r="AD20" s="64">
        <v>15</v>
      </c>
      <c r="AE20" s="64"/>
      <c r="AF20" s="65"/>
      <c r="AG20" s="64">
        <f t="shared" si="4"/>
        <v>100</v>
      </c>
      <c r="AH20" s="64">
        <f t="shared" si="2"/>
        <v>12.79</v>
      </c>
      <c r="AI20" s="70">
        <f t="shared" si="5"/>
        <v>0.12789999999999999</v>
      </c>
    </row>
    <row r="21" spans="1:35" ht="81.75" customHeight="1" x14ac:dyDescent="0.25">
      <c r="A21" s="13" t="s">
        <v>43</v>
      </c>
      <c r="B21" s="13" t="s">
        <v>45</v>
      </c>
      <c r="C21" s="15" t="s">
        <v>70</v>
      </c>
      <c r="D21" s="13" t="s">
        <v>83</v>
      </c>
      <c r="E21" s="13" t="s">
        <v>87</v>
      </c>
      <c r="F21" s="11" t="s">
        <v>35</v>
      </c>
      <c r="G21" s="16" t="s">
        <v>112</v>
      </c>
      <c r="H21" s="61">
        <v>199</v>
      </c>
      <c r="I21" s="61">
        <v>199</v>
      </c>
      <c r="J21" s="62">
        <v>1049</v>
      </c>
      <c r="K21" s="62">
        <v>550</v>
      </c>
      <c r="L21" s="62">
        <v>1554</v>
      </c>
      <c r="M21" s="62"/>
      <c r="N21" s="62">
        <v>554</v>
      </c>
      <c r="O21" s="62"/>
      <c r="P21" s="62">
        <v>554</v>
      </c>
      <c r="Q21" s="63"/>
      <c r="R21" s="64">
        <v>0.2</v>
      </c>
      <c r="S21" s="64">
        <v>0.2</v>
      </c>
      <c r="T21" s="65">
        <f t="shared" si="0"/>
        <v>1</v>
      </c>
      <c r="U21" s="64">
        <v>0.5</v>
      </c>
      <c r="V21" s="64">
        <v>0.31</v>
      </c>
      <c r="W21" s="65">
        <f t="shared" si="6"/>
        <v>0.62</v>
      </c>
      <c r="X21" s="64">
        <v>0.8</v>
      </c>
      <c r="Y21" s="64"/>
      <c r="Z21" s="65"/>
      <c r="AA21" s="64">
        <v>1</v>
      </c>
      <c r="AB21" s="64"/>
      <c r="AC21" s="65"/>
      <c r="AD21" s="64"/>
      <c r="AE21" s="64"/>
      <c r="AF21" s="65"/>
      <c r="AG21" s="64">
        <v>1</v>
      </c>
      <c r="AH21" s="64">
        <f>+V21</f>
        <v>0.31</v>
      </c>
      <c r="AI21" s="70">
        <f t="shared" si="5"/>
        <v>0.31</v>
      </c>
    </row>
    <row r="22" spans="1:35" ht="110.25" x14ac:dyDescent="0.25">
      <c r="A22" s="13" t="s">
        <v>151</v>
      </c>
      <c r="B22" s="13" t="s">
        <v>146</v>
      </c>
      <c r="C22" s="15" t="s">
        <v>70</v>
      </c>
      <c r="D22" s="13" t="s">
        <v>83</v>
      </c>
      <c r="E22" s="13" t="s">
        <v>141</v>
      </c>
      <c r="F22" s="10" t="s">
        <v>48</v>
      </c>
      <c r="G22" s="15" t="s">
        <v>113</v>
      </c>
      <c r="H22" s="61">
        <v>32</v>
      </c>
      <c r="I22" s="61">
        <v>31</v>
      </c>
      <c r="J22" s="62">
        <v>139</v>
      </c>
      <c r="K22" s="62">
        <v>138</v>
      </c>
      <c r="L22" s="62">
        <v>142</v>
      </c>
      <c r="M22" s="62"/>
      <c r="N22" s="62">
        <v>142</v>
      </c>
      <c r="O22" s="62"/>
      <c r="P22" s="62">
        <v>142</v>
      </c>
      <c r="Q22" s="63"/>
      <c r="R22" s="64">
        <v>100</v>
      </c>
      <c r="S22" s="64">
        <v>100</v>
      </c>
      <c r="T22" s="65">
        <f t="shared" si="0"/>
        <v>1</v>
      </c>
      <c r="U22" s="64">
        <v>100</v>
      </c>
      <c r="V22" s="64">
        <v>76</v>
      </c>
      <c r="W22" s="65">
        <f t="shared" si="6"/>
        <v>0.76</v>
      </c>
      <c r="X22" s="64">
        <v>100</v>
      </c>
      <c r="Y22" s="64"/>
      <c r="Z22" s="65"/>
      <c r="AA22" s="64">
        <v>100</v>
      </c>
      <c r="AB22" s="64"/>
      <c r="AC22" s="65"/>
      <c r="AD22" s="64">
        <v>100</v>
      </c>
      <c r="AE22" s="64"/>
      <c r="AF22" s="65"/>
      <c r="AG22" s="64">
        <v>100</v>
      </c>
      <c r="AH22" s="64" t="s">
        <v>176</v>
      </c>
      <c r="AI22" s="70" t="s">
        <v>176</v>
      </c>
    </row>
    <row r="23" spans="1:35" ht="110.25" x14ac:dyDescent="0.25">
      <c r="A23" s="13" t="s">
        <v>152</v>
      </c>
      <c r="B23" s="13" t="s">
        <v>147</v>
      </c>
      <c r="C23" s="15" t="s">
        <v>70</v>
      </c>
      <c r="D23" s="13" t="s">
        <v>83</v>
      </c>
      <c r="E23" s="13" t="s">
        <v>142</v>
      </c>
      <c r="F23" s="10" t="s">
        <v>32</v>
      </c>
      <c r="G23" s="15" t="s">
        <v>114</v>
      </c>
      <c r="H23" s="61">
        <v>279</v>
      </c>
      <c r="I23" s="61">
        <v>279</v>
      </c>
      <c r="J23" s="62">
        <v>299</v>
      </c>
      <c r="K23" s="62">
        <v>88</v>
      </c>
      <c r="L23" s="62">
        <v>284</v>
      </c>
      <c r="M23" s="62"/>
      <c r="N23" s="62">
        <v>284</v>
      </c>
      <c r="O23" s="62"/>
      <c r="P23" s="62">
        <v>284</v>
      </c>
      <c r="Q23" s="63"/>
      <c r="R23" s="64">
        <v>100</v>
      </c>
      <c r="S23" s="64">
        <v>100</v>
      </c>
      <c r="T23" s="65">
        <f t="shared" si="0"/>
        <v>1</v>
      </c>
      <c r="U23" s="64">
        <v>100</v>
      </c>
      <c r="V23" s="64">
        <v>16.489999999999998</v>
      </c>
      <c r="W23" s="65">
        <f t="shared" si="6"/>
        <v>0.16489999999999999</v>
      </c>
      <c r="X23" s="64">
        <v>100</v>
      </c>
      <c r="Y23" s="64"/>
      <c r="Z23" s="65"/>
      <c r="AA23" s="64">
        <v>100</v>
      </c>
      <c r="AB23" s="64"/>
      <c r="AC23" s="65"/>
      <c r="AD23" s="64">
        <v>100</v>
      </c>
      <c r="AE23" s="64"/>
      <c r="AF23" s="65"/>
      <c r="AG23" s="64">
        <v>100</v>
      </c>
      <c r="AH23" s="64" t="s">
        <v>176</v>
      </c>
      <c r="AI23" s="70" t="s">
        <v>176</v>
      </c>
    </row>
    <row r="24" spans="1:35" ht="111.75" customHeight="1" x14ac:dyDescent="0.25">
      <c r="A24" s="13" t="s">
        <v>153</v>
      </c>
      <c r="B24" s="13" t="s">
        <v>148</v>
      </c>
      <c r="C24" s="15" t="s">
        <v>70</v>
      </c>
      <c r="D24" s="13" t="s">
        <v>84</v>
      </c>
      <c r="E24" s="13" t="s">
        <v>143</v>
      </c>
      <c r="F24" s="10" t="s">
        <v>33</v>
      </c>
      <c r="G24" s="15" t="s">
        <v>115</v>
      </c>
      <c r="H24" s="61">
        <v>29</v>
      </c>
      <c r="I24" s="61">
        <v>29</v>
      </c>
      <c r="J24" s="62">
        <v>69</v>
      </c>
      <c r="K24" s="62">
        <v>68</v>
      </c>
      <c r="L24" s="62">
        <v>47</v>
      </c>
      <c r="M24" s="62"/>
      <c r="N24" s="62">
        <v>47</v>
      </c>
      <c r="O24" s="62"/>
      <c r="P24" s="62">
        <v>47</v>
      </c>
      <c r="Q24" s="63"/>
      <c r="R24" s="64">
        <v>100</v>
      </c>
      <c r="S24" s="64">
        <v>100</v>
      </c>
      <c r="T24" s="65">
        <f t="shared" si="0"/>
        <v>1</v>
      </c>
      <c r="U24" s="64">
        <v>100</v>
      </c>
      <c r="V24" s="64">
        <v>100</v>
      </c>
      <c r="W24" s="65">
        <f t="shared" si="6"/>
        <v>1</v>
      </c>
      <c r="X24" s="64">
        <v>100</v>
      </c>
      <c r="Y24" s="64"/>
      <c r="Z24" s="65"/>
      <c r="AA24" s="64">
        <v>100</v>
      </c>
      <c r="AB24" s="64"/>
      <c r="AC24" s="65"/>
      <c r="AD24" s="64">
        <v>100</v>
      </c>
      <c r="AE24" s="64"/>
      <c r="AF24" s="65"/>
      <c r="AG24" s="64">
        <v>100</v>
      </c>
      <c r="AH24" s="64" t="s">
        <v>176</v>
      </c>
      <c r="AI24" s="70" t="s">
        <v>176</v>
      </c>
    </row>
    <row r="25" spans="1:35" ht="97.5" customHeight="1" x14ac:dyDescent="0.25">
      <c r="A25" s="13" t="s">
        <v>154</v>
      </c>
      <c r="B25" s="13" t="s">
        <v>149</v>
      </c>
      <c r="C25" s="15" t="s">
        <v>70</v>
      </c>
      <c r="D25" s="13" t="s">
        <v>83</v>
      </c>
      <c r="E25" s="13" t="s">
        <v>144</v>
      </c>
      <c r="F25" s="11" t="s">
        <v>34</v>
      </c>
      <c r="G25" s="16" t="s">
        <v>116</v>
      </c>
      <c r="H25" s="61">
        <v>118</v>
      </c>
      <c r="I25" s="61">
        <v>93</v>
      </c>
      <c r="J25" s="62">
        <v>518</v>
      </c>
      <c r="K25" s="62">
        <v>503</v>
      </c>
      <c r="L25" s="62">
        <v>649</v>
      </c>
      <c r="M25" s="62"/>
      <c r="N25" s="62">
        <v>670</v>
      </c>
      <c r="O25" s="62"/>
      <c r="P25" s="62">
        <v>716</v>
      </c>
      <c r="Q25" s="63"/>
      <c r="R25" s="64">
        <v>1</v>
      </c>
      <c r="S25" s="64">
        <v>1</v>
      </c>
      <c r="T25" s="65">
        <f t="shared" si="0"/>
        <v>1</v>
      </c>
      <c r="U25" s="64">
        <v>2</v>
      </c>
      <c r="V25" s="64">
        <v>0</v>
      </c>
      <c r="W25" s="65">
        <f t="shared" si="6"/>
        <v>0</v>
      </c>
      <c r="X25" s="64">
        <v>3</v>
      </c>
      <c r="Y25" s="64"/>
      <c r="Z25" s="65"/>
      <c r="AA25" s="64">
        <v>4</v>
      </c>
      <c r="AB25" s="64"/>
      <c r="AC25" s="65"/>
      <c r="AD25" s="64">
        <v>4</v>
      </c>
      <c r="AE25" s="64"/>
      <c r="AF25" s="65"/>
      <c r="AG25" s="64">
        <v>4</v>
      </c>
      <c r="AH25" s="64">
        <f t="shared" si="2"/>
        <v>1</v>
      </c>
      <c r="AI25" s="70">
        <f t="shared" si="5"/>
        <v>0.25</v>
      </c>
    </row>
    <row r="26" spans="1:35" ht="111" customHeight="1" x14ac:dyDescent="0.25">
      <c r="A26" s="13" t="s">
        <v>155</v>
      </c>
      <c r="B26" s="13" t="s">
        <v>150</v>
      </c>
      <c r="C26" s="15" t="s">
        <v>70</v>
      </c>
      <c r="D26" s="13" t="s">
        <v>83</v>
      </c>
      <c r="E26" s="13" t="s">
        <v>145</v>
      </c>
      <c r="F26" s="11" t="s">
        <v>12</v>
      </c>
      <c r="G26" s="16" t="s">
        <v>117</v>
      </c>
      <c r="H26" s="61">
        <v>71</v>
      </c>
      <c r="I26" s="61">
        <v>70</v>
      </c>
      <c r="J26" s="62">
        <v>248</v>
      </c>
      <c r="K26" s="62">
        <v>155</v>
      </c>
      <c r="L26" s="62">
        <v>183</v>
      </c>
      <c r="M26" s="62"/>
      <c r="N26" s="62">
        <v>189</v>
      </c>
      <c r="O26" s="62"/>
      <c r="P26" s="62">
        <v>202</v>
      </c>
      <c r="Q26" s="63"/>
      <c r="R26" s="64">
        <v>3</v>
      </c>
      <c r="S26" s="64">
        <v>3</v>
      </c>
      <c r="T26" s="65">
        <f t="shared" si="0"/>
        <v>1</v>
      </c>
      <c r="U26" s="64">
        <v>8</v>
      </c>
      <c r="V26" s="64">
        <v>4.33</v>
      </c>
      <c r="W26" s="65">
        <f t="shared" si="6"/>
        <v>0.54125000000000001</v>
      </c>
      <c r="X26" s="64">
        <v>13</v>
      </c>
      <c r="Y26" s="64"/>
      <c r="Z26" s="65"/>
      <c r="AA26" s="64">
        <v>18</v>
      </c>
      <c r="AB26" s="64"/>
      <c r="AC26" s="65"/>
      <c r="AD26" s="64">
        <v>20</v>
      </c>
      <c r="AE26" s="64"/>
      <c r="AF26" s="65"/>
      <c r="AG26" s="64">
        <v>20</v>
      </c>
      <c r="AH26" s="64">
        <f>+V26</f>
        <v>4.33</v>
      </c>
      <c r="AI26" s="70">
        <f t="shared" si="5"/>
        <v>0.2165</v>
      </c>
    </row>
    <row r="27" spans="1:35" ht="99.95" customHeight="1" x14ac:dyDescent="0.25">
      <c r="A27" s="13" t="s">
        <v>43</v>
      </c>
      <c r="B27" s="14" t="s">
        <v>49</v>
      </c>
      <c r="C27" s="40" t="s">
        <v>175</v>
      </c>
      <c r="D27" s="14" t="s">
        <v>56</v>
      </c>
      <c r="E27" s="38" t="s">
        <v>118</v>
      </c>
      <c r="F27" s="11" t="s">
        <v>36</v>
      </c>
      <c r="G27" s="16" t="s">
        <v>119</v>
      </c>
      <c r="H27" s="61">
        <v>183</v>
      </c>
      <c r="I27" s="61">
        <v>167</v>
      </c>
      <c r="J27" s="62">
        <v>514</v>
      </c>
      <c r="K27" s="62">
        <v>514</v>
      </c>
      <c r="L27" s="62">
        <v>1264</v>
      </c>
      <c r="M27" s="62"/>
      <c r="N27" s="62">
        <v>1352</v>
      </c>
      <c r="O27" s="62"/>
      <c r="P27" s="62">
        <v>1443</v>
      </c>
      <c r="Q27" s="63"/>
      <c r="R27" s="64">
        <v>100</v>
      </c>
      <c r="S27" s="64">
        <v>100</v>
      </c>
      <c r="T27" s="65">
        <f t="shared" si="0"/>
        <v>1</v>
      </c>
      <c r="U27" s="64">
        <v>100</v>
      </c>
      <c r="V27" s="64">
        <v>100</v>
      </c>
      <c r="W27" s="65">
        <f t="shared" si="6"/>
        <v>1</v>
      </c>
      <c r="X27" s="64">
        <v>100</v>
      </c>
      <c r="Y27" s="64"/>
      <c r="Z27" s="65"/>
      <c r="AA27" s="64">
        <v>100</v>
      </c>
      <c r="AB27" s="64"/>
      <c r="AC27" s="65"/>
      <c r="AD27" s="64">
        <v>100</v>
      </c>
      <c r="AE27" s="64"/>
      <c r="AF27" s="65"/>
      <c r="AG27" s="64">
        <v>100</v>
      </c>
      <c r="AH27" s="64" t="s">
        <v>176</v>
      </c>
      <c r="AI27" s="70" t="s">
        <v>176</v>
      </c>
    </row>
    <row r="28" spans="1:35" ht="128.25" customHeight="1" x14ac:dyDescent="0.25">
      <c r="A28" s="13" t="s">
        <v>151</v>
      </c>
      <c r="B28" s="14" t="s">
        <v>156</v>
      </c>
      <c r="C28" s="40" t="s">
        <v>175</v>
      </c>
      <c r="D28" s="14" t="s">
        <v>56</v>
      </c>
      <c r="E28" s="38" t="s">
        <v>118</v>
      </c>
      <c r="F28" s="11" t="s">
        <v>37</v>
      </c>
      <c r="G28" s="16" t="s">
        <v>120</v>
      </c>
      <c r="H28" s="61">
        <v>155</v>
      </c>
      <c r="I28" s="61">
        <v>155</v>
      </c>
      <c r="J28" s="62">
        <v>732</v>
      </c>
      <c r="K28" s="62">
        <v>729</v>
      </c>
      <c r="L28" s="62">
        <v>632</v>
      </c>
      <c r="M28" s="62"/>
      <c r="N28" s="62">
        <v>676</v>
      </c>
      <c r="O28" s="62"/>
      <c r="P28" s="62">
        <v>722</v>
      </c>
      <c r="Q28" s="63"/>
      <c r="R28" s="64">
        <v>100</v>
      </c>
      <c r="S28" s="64">
        <v>100</v>
      </c>
      <c r="T28" s="65">
        <f t="shared" si="0"/>
        <v>1</v>
      </c>
      <c r="U28" s="64">
        <v>100</v>
      </c>
      <c r="V28" s="64">
        <v>100</v>
      </c>
      <c r="W28" s="65">
        <f t="shared" si="6"/>
        <v>1</v>
      </c>
      <c r="X28" s="64">
        <v>100</v>
      </c>
      <c r="Y28" s="64"/>
      <c r="Z28" s="65"/>
      <c r="AA28" s="64">
        <v>100</v>
      </c>
      <c r="AB28" s="64"/>
      <c r="AC28" s="65"/>
      <c r="AD28" s="64">
        <v>100</v>
      </c>
      <c r="AE28" s="64"/>
      <c r="AF28" s="65"/>
      <c r="AG28" s="64">
        <v>100</v>
      </c>
      <c r="AH28" s="64" t="s">
        <v>176</v>
      </c>
      <c r="AI28" s="70" t="s">
        <v>176</v>
      </c>
    </row>
    <row r="29" spans="1:35" ht="135.75" customHeight="1" x14ac:dyDescent="0.25">
      <c r="A29" s="13" t="s">
        <v>152</v>
      </c>
      <c r="B29" s="14" t="s">
        <v>157</v>
      </c>
      <c r="C29" s="40" t="s">
        <v>175</v>
      </c>
      <c r="D29" s="14" t="s">
        <v>56</v>
      </c>
      <c r="E29" s="38" t="s">
        <v>118</v>
      </c>
      <c r="F29" s="11" t="s">
        <v>14</v>
      </c>
      <c r="G29" s="16" t="s">
        <v>121</v>
      </c>
      <c r="H29" s="61">
        <v>1301</v>
      </c>
      <c r="I29" s="61">
        <v>1267</v>
      </c>
      <c r="J29" s="62">
        <v>71767</v>
      </c>
      <c r="K29" s="62">
        <v>3374</v>
      </c>
      <c r="L29" s="62">
        <v>4423</v>
      </c>
      <c r="M29" s="62"/>
      <c r="N29" s="62">
        <v>4732</v>
      </c>
      <c r="O29" s="62"/>
      <c r="P29" s="62">
        <v>5051</v>
      </c>
      <c r="Q29" s="63"/>
      <c r="R29" s="64">
        <v>100</v>
      </c>
      <c r="S29" s="64">
        <v>100</v>
      </c>
      <c r="T29" s="65">
        <f t="shared" si="0"/>
        <v>1</v>
      </c>
      <c r="U29" s="64">
        <v>100</v>
      </c>
      <c r="V29" s="64">
        <v>100</v>
      </c>
      <c r="W29" s="65">
        <f t="shared" si="6"/>
        <v>1</v>
      </c>
      <c r="X29" s="64">
        <v>100</v>
      </c>
      <c r="Y29" s="64"/>
      <c r="Z29" s="65"/>
      <c r="AA29" s="64">
        <v>100</v>
      </c>
      <c r="AB29" s="64"/>
      <c r="AC29" s="65"/>
      <c r="AD29" s="64">
        <v>100</v>
      </c>
      <c r="AE29" s="64"/>
      <c r="AF29" s="65"/>
      <c r="AG29" s="64">
        <v>100</v>
      </c>
      <c r="AH29" s="64" t="s">
        <v>176</v>
      </c>
      <c r="AI29" s="70" t="s">
        <v>176</v>
      </c>
    </row>
    <row r="30" spans="1:35" ht="91.5" customHeight="1" x14ac:dyDescent="0.25">
      <c r="A30" s="14" t="s">
        <v>44</v>
      </c>
      <c r="B30" s="14" t="s">
        <v>46</v>
      </c>
      <c r="C30" s="15" t="s">
        <v>92</v>
      </c>
      <c r="D30" s="14" t="s">
        <v>55</v>
      </c>
      <c r="E30" s="14" t="s">
        <v>89</v>
      </c>
      <c r="F30" s="11" t="s">
        <v>90</v>
      </c>
      <c r="G30" s="16" t="s">
        <v>122</v>
      </c>
      <c r="H30" s="61">
        <v>295</v>
      </c>
      <c r="I30" s="61">
        <v>295</v>
      </c>
      <c r="J30" s="62">
        <v>512</v>
      </c>
      <c r="K30" s="62">
        <v>319</v>
      </c>
      <c r="L30" s="62">
        <v>0</v>
      </c>
      <c r="M30" s="62"/>
      <c r="N30" s="62">
        <v>0</v>
      </c>
      <c r="O30" s="62"/>
      <c r="P30" s="62">
        <v>0</v>
      </c>
      <c r="Q30" s="63"/>
      <c r="R30" s="64">
        <v>50</v>
      </c>
      <c r="S30" s="64">
        <v>50</v>
      </c>
      <c r="T30" s="65">
        <f t="shared" si="0"/>
        <v>1</v>
      </c>
      <c r="U30" s="64">
        <v>100</v>
      </c>
      <c r="V30" s="64">
        <v>55</v>
      </c>
      <c r="W30" s="65">
        <f t="shared" si="6"/>
        <v>0.55000000000000004</v>
      </c>
      <c r="X30" s="64">
        <v>0</v>
      </c>
      <c r="Y30" s="64"/>
      <c r="Z30" s="65"/>
      <c r="AA30" s="64">
        <v>0</v>
      </c>
      <c r="AB30" s="64"/>
      <c r="AC30" s="65"/>
      <c r="AD30" s="64">
        <v>0</v>
      </c>
      <c r="AE30" s="64"/>
      <c r="AF30" s="65"/>
      <c r="AG30" s="64">
        <v>100</v>
      </c>
      <c r="AH30" s="64">
        <f>+V30</f>
        <v>55</v>
      </c>
      <c r="AI30" s="70">
        <f>+AH30/AG30</f>
        <v>0.55000000000000004</v>
      </c>
    </row>
    <row r="31" spans="1:35" ht="100.5" customHeight="1" x14ac:dyDescent="0.25">
      <c r="A31" s="14" t="s">
        <v>44</v>
      </c>
      <c r="B31" s="14" t="s">
        <v>166</v>
      </c>
      <c r="C31" s="15" t="s">
        <v>92</v>
      </c>
      <c r="D31" s="14" t="s">
        <v>163</v>
      </c>
      <c r="E31" s="14" t="s">
        <v>89</v>
      </c>
      <c r="F31" s="11" t="s">
        <v>91</v>
      </c>
      <c r="G31" s="16" t="s">
        <v>123</v>
      </c>
      <c r="H31" s="61">
        <v>0</v>
      </c>
      <c r="I31" s="61">
        <v>0</v>
      </c>
      <c r="J31" s="62">
        <v>390</v>
      </c>
      <c r="K31" s="62">
        <v>249</v>
      </c>
      <c r="L31" s="62">
        <v>266</v>
      </c>
      <c r="M31" s="62"/>
      <c r="N31" s="62">
        <v>278</v>
      </c>
      <c r="O31" s="62"/>
      <c r="P31" s="62">
        <v>144</v>
      </c>
      <c r="Q31" s="63"/>
      <c r="R31" s="64">
        <v>0</v>
      </c>
      <c r="S31" s="64">
        <v>0</v>
      </c>
      <c r="T31" s="64">
        <v>0</v>
      </c>
      <c r="U31" s="64">
        <v>1000</v>
      </c>
      <c r="V31" s="64">
        <v>464</v>
      </c>
      <c r="W31" s="65">
        <f t="shared" si="6"/>
        <v>0.46400000000000002</v>
      </c>
      <c r="X31" s="64">
        <v>1000</v>
      </c>
      <c r="Y31" s="64"/>
      <c r="Z31" s="65"/>
      <c r="AA31" s="64">
        <v>1000</v>
      </c>
      <c r="AB31" s="64"/>
      <c r="AC31" s="65"/>
      <c r="AD31" s="64">
        <v>1000</v>
      </c>
      <c r="AE31" s="64"/>
      <c r="AF31" s="65"/>
      <c r="AG31" s="64">
        <f>+U31+X31+AA31+AD31</f>
        <v>4000</v>
      </c>
      <c r="AH31" s="64">
        <f t="shared" si="2"/>
        <v>464</v>
      </c>
      <c r="AI31" s="70">
        <f t="shared" si="5"/>
        <v>0.11600000000000001</v>
      </c>
    </row>
    <row r="32" spans="1:35" ht="69.75" customHeight="1" x14ac:dyDescent="0.25">
      <c r="A32" s="14" t="s">
        <v>44</v>
      </c>
      <c r="B32" s="14" t="s">
        <v>167</v>
      </c>
      <c r="C32" s="15" t="s">
        <v>92</v>
      </c>
      <c r="D32" s="14" t="s">
        <v>164</v>
      </c>
      <c r="E32" s="14" t="s">
        <v>89</v>
      </c>
      <c r="F32" s="41" t="s">
        <v>39</v>
      </c>
      <c r="G32" s="16" t="s">
        <v>124</v>
      </c>
      <c r="H32" s="61">
        <v>349</v>
      </c>
      <c r="I32" s="61">
        <v>348</v>
      </c>
      <c r="J32" s="62">
        <v>1360</v>
      </c>
      <c r="K32" s="62">
        <v>1087</v>
      </c>
      <c r="L32" s="62">
        <v>2233</v>
      </c>
      <c r="M32" s="62"/>
      <c r="N32" s="62">
        <v>2233</v>
      </c>
      <c r="O32" s="62"/>
      <c r="P32" s="62">
        <v>2233</v>
      </c>
      <c r="Q32" s="63"/>
      <c r="R32" s="61">
        <v>100</v>
      </c>
      <c r="S32" s="61">
        <v>100</v>
      </c>
      <c r="T32" s="65">
        <f t="shared" ref="T32" si="7">+S32/R32</f>
        <v>1</v>
      </c>
      <c r="U32" s="62">
        <v>100</v>
      </c>
      <c r="V32" s="68">
        <v>17.48</v>
      </c>
      <c r="W32" s="65">
        <f t="shared" ref="W32" si="8">+V32/U32</f>
        <v>0.17480000000000001</v>
      </c>
      <c r="X32" s="62">
        <v>100</v>
      </c>
      <c r="Y32" s="62"/>
      <c r="Z32" s="62"/>
      <c r="AA32" s="64">
        <v>100</v>
      </c>
      <c r="AB32" s="64"/>
      <c r="AC32" s="65"/>
      <c r="AD32" s="64">
        <v>100</v>
      </c>
      <c r="AE32" s="64"/>
      <c r="AF32" s="65"/>
      <c r="AG32" s="64">
        <v>100</v>
      </c>
      <c r="AH32" s="64" t="s">
        <v>176</v>
      </c>
      <c r="AI32" s="70" t="s">
        <v>176</v>
      </c>
    </row>
    <row r="33" spans="1:35" ht="69.75" customHeight="1" x14ac:dyDescent="0.25">
      <c r="A33" s="14" t="s">
        <v>44</v>
      </c>
      <c r="B33" s="14" t="s">
        <v>167</v>
      </c>
      <c r="C33" s="15" t="s">
        <v>92</v>
      </c>
      <c r="D33" s="14" t="s">
        <v>164</v>
      </c>
      <c r="E33" s="14" t="s">
        <v>89</v>
      </c>
      <c r="F33" s="11" t="s">
        <v>177</v>
      </c>
      <c r="G33" s="16"/>
      <c r="H33" s="61"/>
      <c r="I33" s="61"/>
      <c r="J33" s="62">
        <v>14732</v>
      </c>
      <c r="K33" s="62">
        <v>0</v>
      </c>
      <c r="L33" s="62"/>
      <c r="M33" s="62"/>
      <c r="N33" s="62"/>
      <c r="O33" s="62"/>
      <c r="P33" s="62"/>
      <c r="Q33" s="63"/>
      <c r="R33" s="61"/>
      <c r="S33" s="61"/>
      <c r="T33" s="65"/>
      <c r="U33" s="62">
        <v>500</v>
      </c>
      <c r="V33" s="68">
        <v>0</v>
      </c>
      <c r="W33" s="65">
        <f t="shared" si="6"/>
        <v>0</v>
      </c>
      <c r="X33" s="62">
        <v>0</v>
      </c>
      <c r="Y33" s="62"/>
      <c r="Z33" s="62"/>
      <c r="AA33" s="64">
        <v>0</v>
      </c>
      <c r="AB33" s="64"/>
      <c r="AC33" s="65"/>
      <c r="AD33" s="64">
        <v>0</v>
      </c>
      <c r="AE33" s="64"/>
      <c r="AF33" s="65"/>
      <c r="AG33" s="64">
        <f>+U33+X33+AA33+AD33</f>
        <v>500</v>
      </c>
      <c r="AH33" s="64">
        <f t="shared" ref="AH33" si="9">+S33+V33+Y33+AB33+AE33</f>
        <v>0</v>
      </c>
      <c r="AI33" s="70">
        <f t="shared" ref="AI33" si="10">+AH33/AG33</f>
        <v>0</v>
      </c>
    </row>
    <row r="34" spans="1:35" ht="102.75" customHeight="1" x14ac:dyDescent="0.25">
      <c r="A34" s="14" t="s">
        <v>44</v>
      </c>
      <c r="B34" s="14" t="s">
        <v>168</v>
      </c>
      <c r="C34" s="15" t="s">
        <v>92</v>
      </c>
      <c r="D34" s="14" t="s">
        <v>165</v>
      </c>
      <c r="E34" s="14" t="s">
        <v>89</v>
      </c>
      <c r="F34" s="11" t="s">
        <v>40</v>
      </c>
      <c r="G34" s="16" t="s">
        <v>125</v>
      </c>
      <c r="H34" s="61">
        <v>0</v>
      </c>
      <c r="I34" s="61">
        <v>0</v>
      </c>
      <c r="J34" s="62">
        <v>17904</v>
      </c>
      <c r="K34" s="62">
        <v>81</v>
      </c>
      <c r="L34" s="62">
        <v>8883</v>
      </c>
      <c r="M34" s="62"/>
      <c r="N34" s="62">
        <v>10270</v>
      </c>
      <c r="O34" s="62"/>
      <c r="P34" s="62">
        <v>11263</v>
      </c>
      <c r="Q34" s="63"/>
      <c r="R34" s="64">
        <v>0</v>
      </c>
      <c r="S34" s="64">
        <v>0</v>
      </c>
      <c r="T34" s="64">
        <v>0</v>
      </c>
      <c r="U34" s="64">
        <v>35</v>
      </c>
      <c r="V34" s="64">
        <v>14.9</v>
      </c>
      <c r="W34" s="65">
        <f t="shared" si="6"/>
        <v>0.42571428571428571</v>
      </c>
      <c r="X34" s="64">
        <v>25</v>
      </c>
      <c r="Y34" s="64"/>
      <c r="Z34" s="65"/>
      <c r="AA34" s="64">
        <v>15</v>
      </c>
      <c r="AB34" s="64"/>
      <c r="AC34" s="65"/>
      <c r="AD34" s="64">
        <v>5</v>
      </c>
      <c r="AE34" s="64"/>
      <c r="AF34" s="65"/>
      <c r="AG34" s="64">
        <f t="shared" ref="AG34:AG47" si="11">+R34+U34+X34+AA34+AD34</f>
        <v>80</v>
      </c>
      <c r="AH34" s="64">
        <f t="shared" si="2"/>
        <v>14.9</v>
      </c>
      <c r="AI34" s="70">
        <f t="shared" si="5"/>
        <v>0.18625</v>
      </c>
    </row>
    <row r="35" spans="1:35" ht="63" customHeight="1" x14ac:dyDescent="0.25">
      <c r="A35" s="14" t="s">
        <v>94</v>
      </c>
      <c r="B35" s="14" t="s">
        <v>96</v>
      </c>
      <c r="C35" s="11" t="s">
        <v>95</v>
      </c>
      <c r="D35" s="14" t="s">
        <v>97</v>
      </c>
      <c r="E35" s="13" t="s">
        <v>93</v>
      </c>
      <c r="F35" s="11" t="s">
        <v>57</v>
      </c>
      <c r="G35" s="16" t="s">
        <v>126</v>
      </c>
      <c r="H35" s="61">
        <v>795</v>
      </c>
      <c r="I35" s="61">
        <v>176</v>
      </c>
      <c r="J35" s="62">
        <v>1016</v>
      </c>
      <c r="K35" s="62">
        <v>984</v>
      </c>
      <c r="L35" s="62">
        <v>430</v>
      </c>
      <c r="M35" s="62"/>
      <c r="N35" s="62">
        <v>430</v>
      </c>
      <c r="O35" s="62"/>
      <c r="P35" s="62">
        <v>430</v>
      </c>
      <c r="Q35" s="63"/>
      <c r="R35" s="64">
        <v>100</v>
      </c>
      <c r="S35" s="64">
        <v>100</v>
      </c>
      <c r="T35" s="65">
        <f t="shared" si="0"/>
        <v>1</v>
      </c>
      <c r="U35" s="64">
        <v>100</v>
      </c>
      <c r="V35" s="64">
        <v>22</v>
      </c>
      <c r="W35" s="65">
        <f t="shared" si="6"/>
        <v>0.22</v>
      </c>
      <c r="X35" s="64">
        <v>100</v>
      </c>
      <c r="Y35" s="64"/>
      <c r="Z35" s="65"/>
      <c r="AA35" s="64">
        <v>100</v>
      </c>
      <c r="AB35" s="64"/>
      <c r="AC35" s="65"/>
      <c r="AD35" s="64">
        <v>100</v>
      </c>
      <c r="AE35" s="64"/>
      <c r="AF35" s="65"/>
      <c r="AG35" s="64">
        <v>100</v>
      </c>
      <c r="AH35" s="64" t="s">
        <v>176</v>
      </c>
      <c r="AI35" s="70" t="s">
        <v>176</v>
      </c>
    </row>
    <row r="36" spans="1:35" ht="54.75" customHeight="1" x14ac:dyDescent="0.25">
      <c r="A36" s="14" t="s">
        <v>161</v>
      </c>
      <c r="B36" s="14" t="s">
        <v>96</v>
      </c>
      <c r="C36" s="19" t="s">
        <v>95</v>
      </c>
      <c r="D36" s="14" t="s">
        <v>97</v>
      </c>
      <c r="E36" s="13" t="s">
        <v>93</v>
      </c>
      <c r="F36" s="10" t="s">
        <v>17</v>
      </c>
      <c r="G36" s="15" t="s">
        <v>127</v>
      </c>
      <c r="H36" s="61">
        <v>55</v>
      </c>
      <c r="I36" s="61">
        <v>55</v>
      </c>
      <c r="J36" s="62">
        <v>282</v>
      </c>
      <c r="K36" s="62">
        <v>67</v>
      </c>
      <c r="L36" s="62">
        <v>286</v>
      </c>
      <c r="M36" s="62"/>
      <c r="N36" s="62">
        <v>286</v>
      </c>
      <c r="O36" s="62"/>
      <c r="P36" s="62">
        <v>286</v>
      </c>
      <c r="Q36" s="63"/>
      <c r="R36" s="64">
        <v>0.25</v>
      </c>
      <c r="S36" s="64">
        <v>0.25</v>
      </c>
      <c r="T36" s="65">
        <f>+S36/R36</f>
        <v>1</v>
      </c>
      <c r="U36" s="67">
        <v>0.5</v>
      </c>
      <c r="V36" s="64">
        <v>0.28999999999999998</v>
      </c>
      <c r="W36" s="65">
        <f t="shared" si="6"/>
        <v>0.57999999999999996</v>
      </c>
      <c r="X36" s="64">
        <v>0.75</v>
      </c>
      <c r="Y36" s="64"/>
      <c r="Z36" s="65"/>
      <c r="AA36" s="64">
        <v>1</v>
      </c>
      <c r="AB36" s="64"/>
      <c r="AC36" s="65"/>
      <c r="AD36" s="64">
        <v>1</v>
      </c>
      <c r="AE36" s="64"/>
      <c r="AF36" s="65"/>
      <c r="AG36" s="64">
        <v>1</v>
      </c>
      <c r="AH36" s="64">
        <f>+S36+V36+Y36+AB36+AE36</f>
        <v>0.54</v>
      </c>
      <c r="AI36" s="70">
        <f>+AH36/AG36</f>
        <v>0.54</v>
      </c>
    </row>
    <row r="37" spans="1:35" ht="57" customHeight="1" x14ac:dyDescent="0.25">
      <c r="A37" s="14" t="s">
        <v>162</v>
      </c>
      <c r="B37" s="14" t="s">
        <v>96</v>
      </c>
      <c r="C37" s="19" t="s">
        <v>95</v>
      </c>
      <c r="D37" s="14" t="s">
        <v>97</v>
      </c>
      <c r="E37" s="13" t="s">
        <v>93</v>
      </c>
      <c r="F37" s="11" t="s">
        <v>15</v>
      </c>
      <c r="G37" s="16" t="s">
        <v>128</v>
      </c>
      <c r="H37" s="61">
        <v>88</v>
      </c>
      <c r="I37" s="61">
        <v>88</v>
      </c>
      <c r="J37" s="62">
        <v>338</v>
      </c>
      <c r="K37" s="62">
        <v>260</v>
      </c>
      <c r="L37" s="62">
        <v>257</v>
      </c>
      <c r="M37" s="62"/>
      <c r="N37" s="62">
        <v>257</v>
      </c>
      <c r="O37" s="62"/>
      <c r="P37" s="62">
        <v>257</v>
      </c>
      <c r="Q37" s="63"/>
      <c r="R37" s="64">
        <v>90</v>
      </c>
      <c r="S37" s="64">
        <v>90</v>
      </c>
      <c r="T37" s="65">
        <f>+S37/R37</f>
        <v>1</v>
      </c>
      <c r="U37" s="64">
        <v>90</v>
      </c>
      <c r="V37" s="64">
        <v>26.07</v>
      </c>
      <c r="W37" s="65">
        <f t="shared" si="6"/>
        <v>0.28966666666666668</v>
      </c>
      <c r="X37" s="64">
        <v>90</v>
      </c>
      <c r="Y37" s="64"/>
      <c r="Z37" s="65"/>
      <c r="AA37" s="64">
        <v>90</v>
      </c>
      <c r="AB37" s="64"/>
      <c r="AC37" s="65"/>
      <c r="AD37" s="64">
        <v>90</v>
      </c>
      <c r="AE37" s="64"/>
      <c r="AF37" s="65"/>
      <c r="AG37" s="64">
        <v>90</v>
      </c>
      <c r="AH37" s="64" t="s">
        <v>176</v>
      </c>
      <c r="AI37" s="70" t="s">
        <v>176</v>
      </c>
    </row>
    <row r="38" spans="1:35" ht="66" customHeight="1" x14ac:dyDescent="0.25">
      <c r="A38" s="14" t="s">
        <v>169</v>
      </c>
      <c r="B38" s="14" t="s">
        <v>96</v>
      </c>
      <c r="C38" s="19" t="s">
        <v>95</v>
      </c>
      <c r="D38" s="14" t="s">
        <v>97</v>
      </c>
      <c r="E38" s="13" t="s">
        <v>93</v>
      </c>
      <c r="F38" s="11" t="s">
        <v>18</v>
      </c>
      <c r="G38" s="16" t="s">
        <v>129</v>
      </c>
      <c r="H38" s="61">
        <v>0</v>
      </c>
      <c r="I38" s="61">
        <v>0</v>
      </c>
      <c r="J38" s="62">
        <v>75</v>
      </c>
      <c r="K38" s="62">
        <v>75</v>
      </c>
      <c r="L38" s="62">
        <v>311</v>
      </c>
      <c r="M38" s="62"/>
      <c r="N38" s="62">
        <v>311</v>
      </c>
      <c r="O38" s="62"/>
      <c r="P38" s="62">
        <v>311</v>
      </c>
      <c r="Q38" s="63"/>
      <c r="R38" s="64">
        <v>25</v>
      </c>
      <c r="S38" s="64">
        <v>23.13</v>
      </c>
      <c r="T38" s="65">
        <f>+S38/R38</f>
        <v>0.92519999999999991</v>
      </c>
      <c r="U38" s="64">
        <v>50</v>
      </c>
      <c r="V38" s="64">
        <v>29.17</v>
      </c>
      <c r="W38" s="65">
        <f t="shared" si="6"/>
        <v>0.58340000000000003</v>
      </c>
      <c r="X38" s="64">
        <v>100</v>
      </c>
      <c r="Y38" s="64"/>
      <c r="Z38" s="65"/>
      <c r="AA38" s="64">
        <v>100</v>
      </c>
      <c r="AB38" s="64"/>
      <c r="AC38" s="65"/>
      <c r="AD38" s="64">
        <v>100</v>
      </c>
      <c r="AE38" s="64"/>
      <c r="AF38" s="65"/>
      <c r="AG38" s="64">
        <v>100</v>
      </c>
      <c r="AH38" s="64">
        <f>+V38</f>
        <v>29.17</v>
      </c>
      <c r="AI38" s="70">
        <f t="shared" si="5"/>
        <v>0.29170000000000001</v>
      </c>
    </row>
    <row r="39" spans="1:35" ht="60" customHeight="1" x14ac:dyDescent="0.25">
      <c r="A39" s="14" t="s">
        <v>170</v>
      </c>
      <c r="B39" s="14" t="s">
        <v>96</v>
      </c>
      <c r="C39" s="19" t="s">
        <v>95</v>
      </c>
      <c r="D39" s="14" t="s">
        <v>97</v>
      </c>
      <c r="E39" s="13" t="s">
        <v>93</v>
      </c>
      <c r="F39" s="11" t="s">
        <v>19</v>
      </c>
      <c r="G39" s="16" t="s">
        <v>130</v>
      </c>
      <c r="H39" s="61">
        <v>24</v>
      </c>
      <c r="I39" s="61">
        <v>24</v>
      </c>
      <c r="J39" s="62">
        <v>64</v>
      </c>
      <c r="K39" s="62">
        <v>56</v>
      </c>
      <c r="L39" s="62">
        <v>312</v>
      </c>
      <c r="M39" s="62"/>
      <c r="N39" s="62">
        <v>312</v>
      </c>
      <c r="O39" s="62"/>
      <c r="P39" s="62">
        <v>312</v>
      </c>
      <c r="Q39" s="63"/>
      <c r="R39" s="64">
        <v>25</v>
      </c>
      <c r="S39" s="64">
        <v>25</v>
      </c>
      <c r="T39" s="65">
        <f>+S39/R39</f>
        <v>1</v>
      </c>
      <c r="U39" s="64">
        <v>50</v>
      </c>
      <c r="V39" s="64">
        <v>30.83</v>
      </c>
      <c r="W39" s="65">
        <f t="shared" si="6"/>
        <v>0.61659999999999993</v>
      </c>
      <c r="X39" s="64">
        <v>75</v>
      </c>
      <c r="Y39" s="64"/>
      <c r="Z39" s="65"/>
      <c r="AA39" s="64">
        <v>100</v>
      </c>
      <c r="AB39" s="64"/>
      <c r="AC39" s="65"/>
      <c r="AD39" s="64">
        <v>100</v>
      </c>
      <c r="AE39" s="64"/>
      <c r="AF39" s="65"/>
      <c r="AG39" s="64">
        <v>100</v>
      </c>
      <c r="AH39" s="64">
        <f>+V39</f>
        <v>30.83</v>
      </c>
      <c r="AI39" s="70">
        <f t="shared" si="5"/>
        <v>0.30829999999999996</v>
      </c>
    </row>
    <row r="40" spans="1:35" ht="66" customHeight="1" x14ac:dyDescent="0.25">
      <c r="A40" s="14" t="s">
        <v>171</v>
      </c>
      <c r="B40" s="14" t="s">
        <v>96</v>
      </c>
      <c r="C40" s="19" t="s">
        <v>95</v>
      </c>
      <c r="D40" s="14" t="s">
        <v>97</v>
      </c>
      <c r="E40" s="13" t="s">
        <v>93</v>
      </c>
      <c r="F40" s="10" t="s">
        <v>38</v>
      </c>
      <c r="G40" s="15" t="s">
        <v>131</v>
      </c>
      <c r="H40" s="61">
        <v>121</v>
      </c>
      <c r="I40" s="61">
        <v>116</v>
      </c>
      <c r="J40" s="62">
        <v>451</v>
      </c>
      <c r="K40" s="62">
        <v>125</v>
      </c>
      <c r="L40" s="62">
        <v>311</v>
      </c>
      <c r="M40" s="62"/>
      <c r="N40" s="62">
        <v>311</v>
      </c>
      <c r="O40" s="62"/>
      <c r="P40" s="62">
        <v>311</v>
      </c>
      <c r="Q40" s="63"/>
      <c r="R40" s="64">
        <v>25</v>
      </c>
      <c r="S40" s="64">
        <v>25</v>
      </c>
      <c r="T40" s="65">
        <f>+S40/R40</f>
        <v>1</v>
      </c>
      <c r="U40" s="64">
        <v>50</v>
      </c>
      <c r="V40" s="64">
        <v>29.75</v>
      </c>
      <c r="W40" s="65">
        <f t="shared" si="6"/>
        <v>0.59499999999999997</v>
      </c>
      <c r="X40" s="64">
        <v>75</v>
      </c>
      <c r="Y40" s="64"/>
      <c r="Z40" s="65"/>
      <c r="AA40" s="64">
        <v>100</v>
      </c>
      <c r="AB40" s="64"/>
      <c r="AC40" s="65"/>
      <c r="AD40" s="64">
        <v>100</v>
      </c>
      <c r="AE40" s="64"/>
      <c r="AF40" s="65"/>
      <c r="AG40" s="64">
        <v>100</v>
      </c>
      <c r="AH40" s="64">
        <f>+V40</f>
        <v>29.75</v>
      </c>
      <c r="AI40" s="70">
        <f t="shared" si="5"/>
        <v>0.29749999999999999</v>
      </c>
    </row>
    <row r="41" spans="1:35" ht="75.75" customHeight="1" x14ac:dyDescent="0.25">
      <c r="A41" s="14" t="s">
        <v>50</v>
      </c>
      <c r="B41" s="14" t="s">
        <v>51</v>
      </c>
      <c r="C41" s="11" t="s">
        <v>95</v>
      </c>
      <c r="D41" s="14" t="s">
        <v>16</v>
      </c>
      <c r="E41" s="14" t="s">
        <v>102</v>
      </c>
      <c r="F41" s="11" t="s">
        <v>20</v>
      </c>
      <c r="G41" s="16" t="s">
        <v>132</v>
      </c>
      <c r="H41" s="61">
        <v>52</v>
      </c>
      <c r="I41" s="61">
        <v>52</v>
      </c>
      <c r="J41" s="62">
        <v>515</v>
      </c>
      <c r="K41" s="62">
        <v>413</v>
      </c>
      <c r="L41" s="62">
        <v>573</v>
      </c>
      <c r="M41" s="62"/>
      <c r="N41" s="62">
        <v>601</v>
      </c>
      <c r="O41" s="62"/>
      <c r="P41" s="62">
        <v>315</v>
      </c>
      <c r="Q41" s="63"/>
      <c r="R41" s="64">
        <v>100</v>
      </c>
      <c r="S41" s="64">
        <v>100</v>
      </c>
      <c r="T41" s="65">
        <f t="shared" ref="T41:T49" si="12">+S41/R41</f>
        <v>1</v>
      </c>
      <c r="U41" s="64">
        <v>200</v>
      </c>
      <c r="V41" s="64">
        <v>30</v>
      </c>
      <c r="W41" s="65">
        <f t="shared" si="6"/>
        <v>0.15</v>
      </c>
      <c r="X41" s="64">
        <v>200</v>
      </c>
      <c r="Y41" s="64"/>
      <c r="Z41" s="65"/>
      <c r="AA41" s="64">
        <v>200</v>
      </c>
      <c r="AB41" s="64"/>
      <c r="AC41" s="65"/>
      <c r="AD41" s="64">
        <v>100</v>
      </c>
      <c r="AE41" s="64"/>
      <c r="AF41" s="65"/>
      <c r="AG41" s="64">
        <f t="shared" si="11"/>
        <v>800</v>
      </c>
      <c r="AH41" s="64">
        <f t="shared" si="2"/>
        <v>130</v>
      </c>
      <c r="AI41" s="70">
        <f t="shared" si="5"/>
        <v>0.16250000000000001</v>
      </c>
    </row>
    <row r="42" spans="1:35" ht="64.5" customHeight="1" x14ac:dyDescent="0.25">
      <c r="A42" s="14" t="s">
        <v>158</v>
      </c>
      <c r="B42" s="14" t="s">
        <v>51</v>
      </c>
      <c r="C42" s="19" t="s">
        <v>95</v>
      </c>
      <c r="D42" s="14" t="s">
        <v>16</v>
      </c>
      <c r="E42" s="14" t="s">
        <v>102</v>
      </c>
      <c r="F42" s="11" t="s">
        <v>21</v>
      </c>
      <c r="G42" s="16" t="s">
        <v>133</v>
      </c>
      <c r="H42" s="61">
        <v>141</v>
      </c>
      <c r="I42" s="61">
        <v>141</v>
      </c>
      <c r="J42" s="62">
        <v>219</v>
      </c>
      <c r="K42" s="62">
        <v>219</v>
      </c>
      <c r="L42" s="62">
        <v>148</v>
      </c>
      <c r="M42" s="62"/>
      <c r="N42" s="62">
        <v>155</v>
      </c>
      <c r="O42" s="62"/>
      <c r="P42" s="62">
        <v>82</v>
      </c>
      <c r="Q42" s="63"/>
      <c r="R42" s="64">
        <v>6</v>
      </c>
      <c r="S42" s="64">
        <v>6</v>
      </c>
      <c r="T42" s="65">
        <f t="shared" si="12"/>
        <v>1</v>
      </c>
      <c r="U42" s="64">
        <v>12</v>
      </c>
      <c r="V42" s="64">
        <v>3</v>
      </c>
      <c r="W42" s="65">
        <f t="shared" si="6"/>
        <v>0.25</v>
      </c>
      <c r="X42" s="64">
        <v>12</v>
      </c>
      <c r="Y42" s="64"/>
      <c r="Z42" s="65"/>
      <c r="AA42" s="64">
        <v>12</v>
      </c>
      <c r="AB42" s="64"/>
      <c r="AC42" s="65"/>
      <c r="AD42" s="64">
        <v>6</v>
      </c>
      <c r="AE42" s="64"/>
      <c r="AF42" s="65"/>
      <c r="AG42" s="64">
        <f t="shared" si="11"/>
        <v>48</v>
      </c>
      <c r="AH42" s="64">
        <f t="shared" si="2"/>
        <v>9</v>
      </c>
      <c r="AI42" s="70">
        <f t="shared" si="5"/>
        <v>0.1875</v>
      </c>
    </row>
    <row r="43" spans="1:35" ht="60.75" customHeight="1" x14ac:dyDescent="0.25">
      <c r="A43" s="14" t="s">
        <v>159</v>
      </c>
      <c r="B43" s="14" t="s">
        <v>51</v>
      </c>
      <c r="C43" s="19" t="s">
        <v>95</v>
      </c>
      <c r="D43" s="14" t="s">
        <v>16</v>
      </c>
      <c r="E43" s="14" t="s">
        <v>102</v>
      </c>
      <c r="F43" s="11" t="s">
        <v>22</v>
      </c>
      <c r="G43" s="16" t="s">
        <v>134</v>
      </c>
      <c r="H43" s="61">
        <v>25</v>
      </c>
      <c r="I43" s="61">
        <v>25</v>
      </c>
      <c r="J43" s="62">
        <v>291</v>
      </c>
      <c r="K43" s="62">
        <v>224</v>
      </c>
      <c r="L43" s="62">
        <v>168</v>
      </c>
      <c r="M43" s="62"/>
      <c r="N43" s="62">
        <v>176</v>
      </c>
      <c r="O43" s="62"/>
      <c r="P43" s="62">
        <v>93</v>
      </c>
      <c r="Q43" s="63"/>
      <c r="R43" s="64">
        <v>6</v>
      </c>
      <c r="S43" s="64">
        <v>6</v>
      </c>
      <c r="T43" s="65">
        <f t="shared" si="12"/>
        <v>1</v>
      </c>
      <c r="U43" s="64">
        <v>12</v>
      </c>
      <c r="V43" s="64">
        <v>3</v>
      </c>
      <c r="W43" s="65">
        <f t="shared" si="6"/>
        <v>0.25</v>
      </c>
      <c r="X43" s="64">
        <v>12</v>
      </c>
      <c r="Y43" s="64"/>
      <c r="Z43" s="65"/>
      <c r="AA43" s="64">
        <v>12</v>
      </c>
      <c r="AB43" s="64"/>
      <c r="AC43" s="65"/>
      <c r="AD43" s="64">
        <v>6</v>
      </c>
      <c r="AE43" s="64"/>
      <c r="AF43" s="65"/>
      <c r="AG43" s="64">
        <f t="shared" si="11"/>
        <v>48</v>
      </c>
      <c r="AH43" s="64">
        <f t="shared" si="2"/>
        <v>9</v>
      </c>
      <c r="AI43" s="70">
        <f t="shared" si="5"/>
        <v>0.1875</v>
      </c>
    </row>
    <row r="44" spans="1:35" ht="60.75" customHeight="1" x14ac:dyDescent="0.25">
      <c r="A44" s="14" t="s">
        <v>160</v>
      </c>
      <c r="B44" s="14" t="s">
        <v>51</v>
      </c>
      <c r="C44" s="19" t="s">
        <v>95</v>
      </c>
      <c r="D44" s="14" t="s">
        <v>16</v>
      </c>
      <c r="E44" s="14" t="s">
        <v>102</v>
      </c>
      <c r="F44" s="11" t="s">
        <v>23</v>
      </c>
      <c r="G44" s="16" t="s">
        <v>135</v>
      </c>
      <c r="H44" s="61">
        <v>6</v>
      </c>
      <c r="I44" s="61">
        <v>6</v>
      </c>
      <c r="J44" s="62">
        <v>162</v>
      </c>
      <c r="K44" s="62">
        <v>72</v>
      </c>
      <c r="L44" s="62">
        <v>281</v>
      </c>
      <c r="M44" s="62"/>
      <c r="N44" s="62">
        <v>295</v>
      </c>
      <c r="O44" s="62"/>
      <c r="P44" s="62">
        <v>155</v>
      </c>
      <c r="Q44" s="63"/>
      <c r="R44" s="64">
        <v>4</v>
      </c>
      <c r="S44" s="64">
        <v>4</v>
      </c>
      <c r="T44" s="65">
        <f t="shared" si="12"/>
        <v>1</v>
      </c>
      <c r="U44" s="64">
        <v>8</v>
      </c>
      <c r="V44" s="64">
        <v>1</v>
      </c>
      <c r="W44" s="65">
        <f t="shared" si="6"/>
        <v>0.125</v>
      </c>
      <c r="X44" s="64">
        <v>8</v>
      </c>
      <c r="Y44" s="64"/>
      <c r="Z44" s="65"/>
      <c r="AA44" s="64">
        <v>8</v>
      </c>
      <c r="AB44" s="64"/>
      <c r="AC44" s="65"/>
      <c r="AD44" s="64">
        <v>4</v>
      </c>
      <c r="AE44" s="64"/>
      <c r="AF44" s="65"/>
      <c r="AG44" s="64">
        <f t="shared" si="11"/>
        <v>32</v>
      </c>
      <c r="AH44" s="64">
        <f t="shared" si="2"/>
        <v>5</v>
      </c>
      <c r="AI44" s="70">
        <f t="shared" si="5"/>
        <v>0.15625</v>
      </c>
    </row>
    <row r="45" spans="1:35" ht="71.25" customHeight="1" x14ac:dyDescent="0.25">
      <c r="A45" s="14" t="s">
        <v>50</v>
      </c>
      <c r="B45" s="14" t="s">
        <v>99</v>
      </c>
      <c r="C45" s="11" t="s">
        <v>98</v>
      </c>
      <c r="D45" s="14" t="s">
        <v>100</v>
      </c>
      <c r="E45" s="14" t="s">
        <v>101</v>
      </c>
      <c r="F45" s="11" t="s">
        <v>52</v>
      </c>
      <c r="G45" s="16" t="s">
        <v>136</v>
      </c>
      <c r="H45" s="61">
        <v>2446</v>
      </c>
      <c r="I45" s="61">
        <v>2443</v>
      </c>
      <c r="J45" s="62">
        <v>4058</v>
      </c>
      <c r="K45" s="62">
        <v>2434</v>
      </c>
      <c r="L45" s="62">
        <v>3140</v>
      </c>
      <c r="M45" s="62"/>
      <c r="N45" s="62">
        <v>3661</v>
      </c>
      <c r="O45" s="62"/>
      <c r="P45" s="62">
        <v>4464</v>
      </c>
      <c r="Q45" s="63"/>
      <c r="R45" s="64">
        <v>100</v>
      </c>
      <c r="S45" s="64">
        <v>98.13</v>
      </c>
      <c r="T45" s="65">
        <f t="shared" si="12"/>
        <v>0.98129999999999995</v>
      </c>
      <c r="U45" s="64">
        <v>100</v>
      </c>
      <c r="V45" s="64">
        <v>25.45</v>
      </c>
      <c r="W45" s="65">
        <f t="shared" si="6"/>
        <v>0.2545</v>
      </c>
      <c r="X45" s="64">
        <v>100</v>
      </c>
      <c r="Y45" s="64"/>
      <c r="Z45" s="65"/>
      <c r="AA45" s="64">
        <v>100</v>
      </c>
      <c r="AB45" s="64"/>
      <c r="AC45" s="65"/>
      <c r="AD45" s="64">
        <v>100</v>
      </c>
      <c r="AE45" s="64"/>
      <c r="AF45" s="65"/>
      <c r="AG45" s="64">
        <v>100</v>
      </c>
      <c r="AH45" s="64" t="s">
        <v>176</v>
      </c>
      <c r="AI45" s="70" t="s">
        <v>176</v>
      </c>
    </row>
    <row r="46" spans="1:35" ht="60" customHeight="1" x14ac:dyDescent="0.25">
      <c r="A46" s="14" t="s">
        <v>50</v>
      </c>
      <c r="B46" s="14" t="s">
        <v>99</v>
      </c>
      <c r="C46" s="19" t="s">
        <v>98</v>
      </c>
      <c r="D46" s="14" t="s">
        <v>100</v>
      </c>
      <c r="E46" s="14" t="s">
        <v>101</v>
      </c>
      <c r="F46" s="11" t="s">
        <v>25</v>
      </c>
      <c r="G46" s="16" t="s">
        <v>137</v>
      </c>
      <c r="H46" s="61">
        <v>426</v>
      </c>
      <c r="I46" s="61">
        <v>426</v>
      </c>
      <c r="J46" s="62">
        <v>755</v>
      </c>
      <c r="K46" s="62">
        <v>449</v>
      </c>
      <c r="L46" s="62">
        <v>785</v>
      </c>
      <c r="M46" s="62"/>
      <c r="N46" s="62">
        <v>915</v>
      </c>
      <c r="O46" s="62"/>
      <c r="P46" s="62">
        <v>1116</v>
      </c>
      <c r="Q46" s="63"/>
      <c r="R46" s="64">
        <v>15</v>
      </c>
      <c r="S46" s="64">
        <v>6.14</v>
      </c>
      <c r="T46" s="65">
        <f t="shared" si="12"/>
        <v>0.40933333333333333</v>
      </c>
      <c r="U46" s="64">
        <v>25</v>
      </c>
      <c r="V46" s="64">
        <v>5.39</v>
      </c>
      <c r="W46" s="65">
        <f t="shared" si="6"/>
        <v>0.21559999999999999</v>
      </c>
      <c r="X46" s="64">
        <v>25</v>
      </c>
      <c r="Y46" s="64"/>
      <c r="Z46" s="65"/>
      <c r="AA46" s="64">
        <v>25</v>
      </c>
      <c r="AB46" s="64"/>
      <c r="AC46" s="65"/>
      <c r="AD46" s="64">
        <v>10</v>
      </c>
      <c r="AE46" s="64"/>
      <c r="AF46" s="65"/>
      <c r="AG46" s="64">
        <f t="shared" si="11"/>
        <v>100</v>
      </c>
      <c r="AH46" s="64">
        <f t="shared" si="2"/>
        <v>11.53</v>
      </c>
      <c r="AI46" s="70">
        <f t="shared" si="5"/>
        <v>0.1153</v>
      </c>
    </row>
    <row r="47" spans="1:35" ht="69" customHeight="1" x14ac:dyDescent="0.25">
      <c r="A47" s="14" t="s">
        <v>50</v>
      </c>
      <c r="B47" s="14" t="s">
        <v>99</v>
      </c>
      <c r="C47" s="19" t="s">
        <v>98</v>
      </c>
      <c r="D47" s="14" t="s">
        <v>100</v>
      </c>
      <c r="E47" s="14" t="s">
        <v>101</v>
      </c>
      <c r="F47" s="11" t="s">
        <v>53</v>
      </c>
      <c r="G47" s="16" t="s">
        <v>138</v>
      </c>
      <c r="H47" s="61">
        <v>60</v>
      </c>
      <c r="I47" s="61">
        <v>36</v>
      </c>
      <c r="J47" s="62">
        <v>164</v>
      </c>
      <c r="K47" s="62">
        <v>84</v>
      </c>
      <c r="L47" s="62">
        <v>101</v>
      </c>
      <c r="M47" s="62"/>
      <c r="N47" s="62">
        <v>118</v>
      </c>
      <c r="O47" s="62"/>
      <c r="P47" s="62">
        <v>143</v>
      </c>
      <c r="Q47" s="63"/>
      <c r="R47" s="64">
        <v>60</v>
      </c>
      <c r="S47" s="64">
        <v>39.130000000000003</v>
      </c>
      <c r="T47" s="65">
        <f t="shared" si="12"/>
        <v>0.65216666666666667</v>
      </c>
      <c r="U47" s="64">
        <v>10</v>
      </c>
      <c r="V47" s="64">
        <v>2.34</v>
      </c>
      <c r="W47" s="65">
        <f t="shared" si="6"/>
        <v>0.23399999999999999</v>
      </c>
      <c r="X47" s="64">
        <v>10</v>
      </c>
      <c r="Y47" s="64"/>
      <c r="Z47" s="65"/>
      <c r="AA47" s="64">
        <v>10</v>
      </c>
      <c r="AB47" s="64"/>
      <c r="AC47" s="65"/>
      <c r="AD47" s="64">
        <v>10</v>
      </c>
      <c r="AE47" s="64"/>
      <c r="AF47" s="65"/>
      <c r="AG47" s="64">
        <f t="shared" si="11"/>
        <v>100</v>
      </c>
      <c r="AH47" s="64">
        <f t="shared" si="2"/>
        <v>41.47</v>
      </c>
      <c r="AI47" s="70">
        <f t="shared" si="5"/>
        <v>0.41470000000000001</v>
      </c>
    </row>
    <row r="48" spans="1:35" ht="82.5" customHeight="1" x14ac:dyDescent="0.25">
      <c r="A48" s="14" t="s">
        <v>50</v>
      </c>
      <c r="B48" s="14" t="s">
        <v>99</v>
      </c>
      <c r="C48" s="19" t="s">
        <v>98</v>
      </c>
      <c r="D48" s="14" t="s">
        <v>100</v>
      </c>
      <c r="E48" s="14" t="s">
        <v>101</v>
      </c>
      <c r="F48" s="11" t="s">
        <v>24</v>
      </c>
      <c r="G48" s="16" t="s">
        <v>139</v>
      </c>
      <c r="H48" s="61">
        <v>21</v>
      </c>
      <c r="I48" s="61">
        <v>21</v>
      </c>
      <c r="J48" s="62">
        <v>696</v>
      </c>
      <c r="K48" s="62">
        <v>426</v>
      </c>
      <c r="L48" s="62">
        <v>1221</v>
      </c>
      <c r="M48" s="62"/>
      <c r="N48" s="62">
        <v>1497</v>
      </c>
      <c r="O48" s="62"/>
      <c r="P48" s="62">
        <v>1497</v>
      </c>
      <c r="Q48" s="63"/>
      <c r="R48" s="64">
        <v>100</v>
      </c>
      <c r="S48" s="64">
        <v>100</v>
      </c>
      <c r="T48" s="65">
        <f t="shared" si="12"/>
        <v>1</v>
      </c>
      <c r="U48" s="64">
        <v>100</v>
      </c>
      <c r="V48" s="64">
        <v>100</v>
      </c>
      <c r="W48" s="65">
        <f t="shared" si="6"/>
        <v>1</v>
      </c>
      <c r="X48" s="64">
        <v>100</v>
      </c>
      <c r="Y48" s="64"/>
      <c r="Z48" s="65"/>
      <c r="AA48" s="64">
        <v>100</v>
      </c>
      <c r="AB48" s="64"/>
      <c r="AC48" s="65"/>
      <c r="AD48" s="64">
        <v>100</v>
      </c>
      <c r="AE48" s="64"/>
      <c r="AF48" s="65"/>
      <c r="AG48" s="64">
        <v>100</v>
      </c>
      <c r="AH48" s="64" t="s">
        <v>176</v>
      </c>
      <c r="AI48" s="70" t="s">
        <v>176</v>
      </c>
    </row>
    <row r="49" spans="1:35" ht="73.5" customHeight="1" x14ac:dyDescent="0.25">
      <c r="A49" s="14" t="s">
        <v>50</v>
      </c>
      <c r="B49" s="14" t="s">
        <v>99</v>
      </c>
      <c r="C49" s="19" t="s">
        <v>98</v>
      </c>
      <c r="D49" s="14" t="s">
        <v>100</v>
      </c>
      <c r="E49" s="14" t="s">
        <v>101</v>
      </c>
      <c r="F49" s="11" t="s">
        <v>54</v>
      </c>
      <c r="G49" s="16" t="s">
        <v>140</v>
      </c>
      <c r="H49" s="61">
        <v>7</v>
      </c>
      <c r="I49" s="61">
        <v>7</v>
      </c>
      <c r="J49" s="62">
        <v>341</v>
      </c>
      <c r="K49" s="62">
        <v>188</v>
      </c>
      <c r="L49" s="62">
        <v>739</v>
      </c>
      <c r="M49" s="62"/>
      <c r="N49" s="62">
        <v>842</v>
      </c>
      <c r="O49" s="62"/>
      <c r="P49" s="62">
        <v>905</v>
      </c>
      <c r="Q49" s="63"/>
      <c r="R49" s="64">
        <v>95</v>
      </c>
      <c r="S49" s="64">
        <v>95.4</v>
      </c>
      <c r="T49" s="65">
        <f t="shared" si="12"/>
        <v>1.0042105263157894</v>
      </c>
      <c r="U49" s="64">
        <v>95</v>
      </c>
      <c r="V49" s="64">
        <v>0</v>
      </c>
      <c r="W49" s="65">
        <f t="shared" si="6"/>
        <v>0</v>
      </c>
      <c r="X49" s="64">
        <v>95</v>
      </c>
      <c r="Y49" s="64"/>
      <c r="Z49" s="65"/>
      <c r="AA49" s="64">
        <v>95</v>
      </c>
      <c r="AB49" s="64"/>
      <c r="AC49" s="65"/>
      <c r="AD49" s="64">
        <v>95</v>
      </c>
      <c r="AE49" s="64"/>
      <c r="AF49" s="65"/>
      <c r="AG49" s="64">
        <v>95</v>
      </c>
      <c r="AH49" s="64">
        <f t="shared" si="2"/>
        <v>95.4</v>
      </c>
      <c r="AI49" s="70">
        <f t="shared" si="5"/>
        <v>1.0042105263157894</v>
      </c>
    </row>
    <row r="50" spans="1:35" ht="116.25" customHeight="1" x14ac:dyDescent="0.25">
      <c r="A50" s="14" t="s">
        <v>94</v>
      </c>
      <c r="B50" s="14" t="s">
        <v>103</v>
      </c>
      <c r="C50" s="19" t="s">
        <v>98</v>
      </c>
      <c r="D50" s="14" t="s">
        <v>104</v>
      </c>
      <c r="E50" s="14" t="s">
        <v>105</v>
      </c>
      <c r="F50" s="20" t="s">
        <v>106</v>
      </c>
      <c r="G50" s="15" t="s">
        <v>174</v>
      </c>
      <c r="H50" s="61">
        <v>0</v>
      </c>
      <c r="I50" s="61">
        <v>0</v>
      </c>
      <c r="J50" s="62">
        <v>115</v>
      </c>
      <c r="K50" s="62">
        <v>105</v>
      </c>
      <c r="L50" s="62">
        <v>244</v>
      </c>
      <c r="M50" s="62"/>
      <c r="N50" s="62">
        <v>256</v>
      </c>
      <c r="O50" s="62"/>
      <c r="P50" s="62">
        <v>369</v>
      </c>
      <c r="Q50" s="63"/>
      <c r="R50" s="61">
        <v>0</v>
      </c>
      <c r="S50" s="61">
        <v>0</v>
      </c>
      <c r="T50" s="65"/>
      <c r="U50" s="64">
        <v>100</v>
      </c>
      <c r="V50" s="64">
        <v>100</v>
      </c>
      <c r="W50" s="65">
        <f t="shared" si="6"/>
        <v>1</v>
      </c>
      <c r="X50" s="64">
        <v>100</v>
      </c>
      <c r="Y50" s="64"/>
      <c r="Z50" s="65"/>
      <c r="AA50" s="64">
        <v>100</v>
      </c>
      <c r="AB50" s="64"/>
      <c r="AC50" s="65"/>
      <c r="AD50" s="64">
        <v>100</v>
      </c>
      <c r="AE50" s="64"/>
      <c r="AF50" s="65"/>
      <c r="AG50" s="64">
        <v>100</v>
      </c>
      <c r="AH50" s="64" t="s">
        <v>176</v>
      </c>
      <c r="AI50" s="65" t="s">
        <v>176</v>
      </c>
    </row>
    <row r="51" spans="1:35" ht="78" customHeight="1" x14ac:dyDescent="0.25">
      <c r="A51" s="14" t="s">
        <v>94</v>
      </c>
      <c r="B51" s="14" t="s">
        <v>103</v>
      </c>
      <c r="C51" s="19" t="s">
        <v>98</v>
      </c>
      <c r="D51" s="14" t="s">
        <v>104</v>
      </c>
      <c r="E51" s="14" t="s">
        <v>105</v>
      </c>
      <c r="F51" s="20" t="s">
        <v>107</v>
      </c>
      <c r="G51" s="39" t="s">
        <v>173</v>
      </c>
      <c r="H51" s="60">
        <v>0</v>
      </c>
      <c r="I51" s="60">
        <v>0</v>
      </c>
      <c r="J51" s="64">
        <v>766</v>
      </c>
      <c r="K51" s="64">
        <v>651</v>
      </c>
      <c r="L51" s="64">
        <v>625</v>
      </c>
      <c r="M51" s="64"/>
      <c r="N51" s="64">
        <v>656</v>
      </c>
      <c r="O51" s="64"/>
      <c r="P51" s="64">
        <v>689</v>
      </c>
      <c r="Q51" s="64"/>
      <c r="R51" s="60">
        <v>0</v>
      </c>
      <c r="S51" s="60">
        <v>0</v>
      </c>
      <c r="T51" s="64"/>
      <c r="U51" s="64">
        <v>100</v>
      </c>
      <c r="V51" s="64">
        <v>100</v>
      </c>
      <c r="W51" s="65">
        <f t="shared" si="6"/>
        <v>1</v>
      </c>
      <c r="X51" s="64">
        <v>100</v>
      </c>
      <c r="Y51" s="64"/>
      <c r="Z51" s="64"/>
      <c r="AA51" s="64">
        <v>100</v>
      </c>
      <c r="AB51" s="64"/>
      <c r="AC51" s="64"/>
      <c r="AD51" s="64">
        <v>100</v>
      </c>
      <c r="AE51" s="64"/>
      <c r="AF51" s="64"/>
      <c r="AG51" s="64">
        <v>100</v>
      </c>
      <c r="AH51" s="64" t="s">
        <v>176</v>
      </c>
      <c r="AI51" s="65" t="s">
        <v>176</v>
      </c>
    </row>
    <row r="52" spans="1:35" ht="78.75" x14ac:dyDescent="0.25">
      <c r="A52" s="14" t="s">
        <v>94</v>
      </c>
      <c r="B52" s="14" t="s">
        <v>103</v>
      </c>
      <c r="C52" s="19" t="s">
        <v>98</v>
      </c>
      <c r="D52" s="14" t="s">
        <v>104</v>
      </c>
      <c r="E52" s="14" t="s">
        <v>105</v>
      </c>
      <c r="F52" s="37" t="s">
        <v>108</v>
      </c>
      <c r="G52" s="39" t="s">
        <v>172</v>
      </c>
      <c r="H52" s="60">
        <v>0</v>
      </c>
      <c r="I52" s="60">
        <v>0</v>
      </c>
      <c r="J52" s="64">
        <v>338</v>
      </c>
      <c r="K52" s="64">
        <v>338</v>
      </c>
      <c r="L52" s="64">
        <v>412</v>
      </c>
      <c r="M52" s="64"/>
      <c r="N52" s="64">
        <v>432</v>
      </c>
      <c r="O52" s="64"/>
      <c r="P52" s="64">
        <v>454</v>
      </c>
      <c r="Q52" s="64"/>
      <c r="R52" s="60">
        <v>0</v>
      </c>
      <c r="S52" s="60">
        <v>0</v>
      </c>
      <c r="T52" s="64"/>
      <c r="U52" s="64">
        <v>100</v>
      </c>
      <c r="V52" s="64">
        <v>100</v>
      </c>
      <c r="W52" s="65">
        <f t="shared" si="6"/>
        <v>1</v>
      </c>
      <c r="X52" s="64">
        <v>100</v>
      </c>
      <c r="Y52" s="64"/>
      <c r="Z52" s="64"/>
      <c r="AA52" s="64">
        <v>100</v>
      </c>
      <c r="AB52" s="64"/>
      <c r="AC52" s="64"/>
      <c r="AD52" s="64">
        <v>100</v>
      </c>
      <c r="AE52" s="64"/>
      <c r="AF52" s="64"/>
      <c r="AG52" s="64">
        <v>100</v>
      </c>
      <c r="AH52" s="64" t="s">
        <v>176</v>
      </c>
      <c r="AI52" s="65" t="s">
        <v>176</v>
      </c>
    </row>
    <row r="53" spans="1:35" x14ac:dyDescent="0.25">
      <c r="H53" s="8"/>
      <c r="I53" s="8"/>
    </row>
    <row r="54" spans="1:35" x14ac:dyDescent="0.25">
      <c r="H54" s="9"/>
      <c r="I54" s="9"/>
    </row>
  </sheetData>
  <mergeCells count="23">
    <mergeCell ref="AD6:AF6"/>
    <mergeCell ref="AG6:AI6"/>
    <mergeCell ref="A6:A7"/>
    <mergeCell ref="B6:B7"/>
    <mergeCell ref="D6:D7"/>
    <mergeCell ref="E6:E7"/>
    <mergeCell ref="C6:C7"/>
    <mergeCell ref="R5:AF5"/>
    <mergeCell ref="A2:AF2"/>
    <mergeCell ref="A4:B4"/>
    <mergeCell ref="C4:D4"/>
    <mergeCell ref="P6:Q6"/>
    <mergeCell ref="H5:Q5"/>
    <mergeCell ref="R6:T6"/>
    <mergeCell ref="G6:G7"/>
    <mergeCell ref="F6:F7"/>
    <mergeCell ref="H6:I6"/>
    <mergeCell ref="J6:K6"/>
    <mergeCell ref="L6:M6"/>
    <mergeCell ref="N6:O6"/>
    <mergeCell ref="U6:W6"/>
    <mergeCell ref="X6:Z6"/>
    <mergeCell ref="AA6:AC6"/>
  </mergeCells>
  <pageMargins left="0.70866141732283472" right="0.70866141732283472" top="0.74803149606299213" bottom="0.74803149606299213" header="0.31496062992125984" footer="0.31496062992125984"/>
  <pageSetup scale="12" orientation="landscape" r:id="rId1"/>
  <headerFooter>
    <oddFooter>&amp;L&amp;"times,Normal"&amp;14PG01-FO465-V1&amp;C&amp;G&amp;R&amp;"times,Normal"&amp;14Página  &amp;P de &amp;N</oddFooter>
  </headerFooter>
  <colBreaks count="1" manualBreakCount="1">
    <brk id="32" max="1048575" man="1"/>
  </colBreak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57"/>
  <sheetViews>
    <sheetView view="pageBreakPreview" zoomScale="55" zoomScaleNormal="100" zoomScaleSheetLayoutView="55" workbookViewId="0">
      <pane xSplit="3" ySplit="7" topLeftCell="D50" activePane="bottomRight" state="frozen"/>
      <selection pane="topRight" activeCell="D1" sqref="D1"/>
      <selection pane="bottomLeft" activeCell="A8" sqref="A8"/>
      <selection pane="bottomRight" activeCell="G56" sqref="G56"/>
    </sheetView>
  </sheetViews>
  <sheetFormatPr baseColWidth="10" defaultRowHeight="15.75" x14ac:dyDescent="0.25"/>
  <cols>
    <col min="1" max="2" width="18.28515625" style="3" customWidth="1"/>
    <col min="3" max="3" width="20.7109375" style="3" customWidth="1"/>
    <col min="4" max="4" width="26.85546875" style="23" customWidth="1"/>
    <col min="5" max="5" width="25.28515625" style="3" customWidth="1"/>
    <col min="6" max="6" width="31.7109375" style="5" customWidth="1"/>
    <col min="7" max="7" width="31.7109375" style="18" customWidth="1"/>
    <col min="8" max="8" width="15.42578125" style="3" customWidth="1"/>
    <col min="9" max="9" width="13" style="3" customWidth="1"/>
    <col min="10" max="11" width="11.42578125" style="3"/>
    <col min="12" max="12" width="13.140625" style="3" bestFit="1" customWidth="1"/>
    <col min="13" max="13" width="10.42578125" style="3" bestFit="1" customWidth="1"/>
    <col min="14" max="14" width="13.140625" style="3" bestFit="1" customWidth="1"/>
    <col min="15" max="15" width="10.42578125" style="3" bestFit="1" customWidth="1"/>
    <col min="16" max="16" width="13.140625" style="3" bestFit="1" customWidth="1"/>
    <col min="17" max="17" width="10.42578125" style="3" bestFit="1" customWidth="1"/>
    <col min="18" max="18" width="13.140625" style="3" bestFit="1" customWidth="1"/>
    <col min="19" max="19" width="10.42578125" style="3" bestFit="1" customWidth="1"/>
    <col min="20" max="20" width="16.28515625" style="3" customWidth="1"/>
    <col min="21" max="21" width="13.140625" style="3" bestFit="1" customWidth="1"/>
    <col min="22" max="22" width="10.42578125" style="3" bestFit="1" customWidth="1"/>
    <col min="23" max="23" width="16.28515625" style="3" customWidth="1"/>
    <col min="24" max="24" width="13.140625" style="3" bestFit="1" customWidth="1"/>
    <col min="25" max="25" width="10.42578125" style="3" bestFit="1" customWidth="1"/>
    <col min="26" max="26" width="16.28515625" style="3" customWidth="1"/>
    <col min="27" max="27" width="13.140625" style="3" bestFit="1" customWidth="1"/>
    <col min="28" max="28" width="10.42578125" style="3" bestFit="1" customWidth="1"/>
    <col min="29" max="29" width="16.28515625" style="3" customWidth="1"/>
    <col min="30" max="30" width="13.140625" style="3" bestFit="1" customWidth="1"/>
    <col min="31" max="31" width="10.42578125" style="3" bestFit="1" customWidth="1"/>
    <col min="32" max="32" width="16.28515625" style="3" customWidth="1"/>
    <col min="33" max="33" width="13.140625" style="3" bestFit="1" customWidth="1"/>
    <col min="34" max="34" width="10.42578125" style="3" bestFit="1" customWidth="1"/>
    <col min="35" max="35" width="16.28515625" style="3" customWidth="1"/>
    <col min="36" max="16384" width="11.42578125" style="3"/>
  </cols>
  <sheetData>
    <row r="1" spans="1:35" ht="16.5" thickBot="1" x14ac:dyDescent="0.3">
      <c r="A1" s="1"/>
      <c r="B1" s="2"/>
      <c r="C1" s="2"/>
      <c r="D1" s="21"/>
      <c r="E1" s="2"/>
      <c r="F1" s="6"/>
      <c r="G1" s="17"/>
    </row>
    <row r="2" spans="1:35" ht="92.25" customHeight="1" thickBot="1" x14ac:dyDescent="0.3">
      <c r="A2" s="44" t="s">
        <v>66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</row>
    <row r="3" spans="1:35" ht="16.5" thickBot="1" x14ac:dyDescent="0.3">
      <c r="A3" s="1"/>
      <c r="B3" s="2"/>
      <c r="C3" s="2"/>
      <c r="D3" s="21"/>
      <c r="E3" s="2"/>
      <c r="F3" s="6"/>
      <c r="G3" s="17"/>
    </row>
    <row r="4" spans="1:35" ht="16.5" thickBot="1" x14ac:dyDescent="0.3">
      <c r="A4" s="46" t="s">
        <v>67</v>
      </c>
      <c r="B4" s="47"/>
      <c r="C4" s="48"/>
      <c r="D4" s="49"/>
      <c r="E4" s="4"/>
      <c r="F4" s="7"/>
      <c r="G4" s="17"/>
    </row>
    <row r="5" spans="1:35" x14ac:dyDescent="0.25">
      <c r="A5" s="4"/>
      <c r="B5" s="4"/>
      <c r="C5" s="4"/>
      <c r="D5" s="22"/>
      <c r="E5" s="4"/>
      <c r="F5" s="7"/>
      <c r="G5" s="17"/>
      <c r="H5" s="43" t="s">
        <v>62</v>
      </c>
      <c r="I5" s="43"/>
      <c r="J5" s="43"/>
      <c r="K5" s="43"/>
      <c r="L5" s="43"/>
      <c r="M5" s="43"/>
      <c r="N5" s="43"/>
      <c r="O5" s="43"/>
      <c r="P5" s="43"/>
      <c r="Q5" s="43"/>
      <c r="R5" s="43" t="s">
        <v>63</v>
      </c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</row>
    <row r="6" spans="1:35" ht="27" customHeight="1" x14ac:dyDescent="0.25">
      <c r="A6" s="55" t="s">
        <v>0</v>
      </c>
      <c r="B6" s="55" t="s">
        <v>42</v>
      </c>
      <c r="C6" s="55" t="s">
        <v>58</v>
      </c>
      <c r="D6" s="55" t="s">
        <v>1</v>
      </c>
      <c r="E6" s="55" t="s">
        <v>64</v>
      </c>
      <c r="F6" s="55" t="s">
        <v>2</v>
      </c>
      <c r="G6" s="53" t="s">
        <v>59</v>
      </c>
      <c r="H6" s="50">
        <v>2016</v>
      </c>
      <c r="I6" s="51"/>
      <c r="J6" s="50">
        <v>2017</v>
      </c>
      <c r="K6" s="51"/>
      <c r="L6" s="50">
        <v>2018</v>
      </c>
      <c r="M6" s="51"/>
      <c r="N6" s="50">
        <v>2019</v>
      </c>
      <c r="O6" s="51"/>
      <c r="P6" s="50">
        <v>2020</v>
      </c>
      <c r="Q6" s="51"/>
      <c r="R6" s="50">
        <v>2016</v>
      </c>
      <c r="S6" s="52"/>
      <c r="T6" s="51"/>
      <c r="U6" s="50">
        <v>2017</v>
      </c>
      <c r="V6" s="52"/>
      <c r="W6" s="51"/>
      <c r="X6" s="50">
        <v>2018</v>
      </c>
      <c r="Y6" s="52"/>
      <c r="Z6" s="51"/>
      <c r="AA6" s="50">
        <v>2019</v>
      </c>
      <c r="AB6" s="52"/>
      <c r="AC6" s="51"/>
      <c r="AD6" s="50">
        <v>2020</v>
      </c>
      <c r="AE6" s="52"/>
      <c r="AF6" s="51"/>
      <c r="AG6" s="50" t="s">
        <v>69</v>
      </c>
      <c r="AH6" s="52"/>
      <c r="AI6" s="51"/>
    </row>
    <row r="7" spans="1:35" ht="13.5" customHeight="1" x14ac:dyDescent="0.25">
      <c r="A7" s="55"/>
      <c r="B7" s="55"/>
      <c r="C7" s="55"/>
      <c r="D7" s="55"/>
      <c r="E7" s="55"/>
      <c r="F7" s="55"/>
      <c r="G7" s="54"/>
      <c r="H7" s="12" t="s">
        <v>60</v>
      </c>
      <c r="I7" s="12" t="s">
        <v>61</v>
      </c>
      <c r="J7" s="12" t="s">
        <v>60</v>
      </c>
      <c r="K7" s="12" t="s">
        <v>61</v>
      </c>
      <c r="L7" s="12" t="s">
        <v>60</v>
      </c>
      <c r="M7" s="12" t="s">
        <v>61</v>
      </c>
      <c r="N7" s="12" t="s">
        <v>60</v>
      </c>
      <c r="O7" s="12" t="s">
        <v>61</v>
      </c>
      <c r="P7" s="12" t="s">
        <v>60</v>
      </c>
      <c r="Q7" s="12" t="s">
        <v>61</v>
      </c>
      <c r="R7" s="12" t="s">
        <v>60</v>
      </c>
      <c r="S7" s="12" t="s">
        <v>61</v>
      </c>
      <c r="T7" s="12" t="s">
        <v>65</v>
      </c>
      <c r="U7" s="12" t="s">
        <v>60</v>
      </c>
      <c r="V7" s="12" t="s">
        <v>61</v>
      </c>
      <c r="W7" s="12" t="s">
        <v>65</v>
      </c>
      <c r="X7" s="12" t="s">
        <v>60</v>
      </c>
      <c r="Y7" s="12" t="s">
        <v>61</v>
      </c>
      <c r="Z7" s="12" t="s">
        <v>65</v>
      </c>
      <c r="AA7" s="12" t="s">
        <v>60</v>
      </c>
      <c r="AB7" s="12" t="s">
        <v>61</v>
      </c>
      <c r="AC7" s="12" t="s">
        <v>65</v>
      </c>
      <c r="AD7" s="12" t="s">
        <v>60</v>
      </c>
      <c r="AE7" s="12" t="s">
        <v>61</v>
      </c>
      <c r="AF7" s="12" t="s">
        <v>65</v>
      </c>
      <c r="AG7" s="12" t="s">
        <v>60</v>
      </c>
      <c r="AH7" s="12" t="s">
        <v>61</v>
      </c>
      <c r="AI7" s="12" t="s">
        <v>65</v>
      </c>
    </row>
    <row r="8" spans="1:35" ht="102.75" customHeight="1" x14ac:dyDescent="0.25">
      <c r="A8" s="15" t="s">
        <v>43</v>
      </c>
      <c r="B8" s="15" t="s">
        <v>45</v>
      </c>
      <c r="C8" s="15" t="s">
        <v>70</v>
      </c>
      <c r="D8" s="15" t="s">
        <v>3</v>
      </c>
      <c r="E8" s="16" t="s">
        <v>68</v>
      </c>
      <c r="F8" s="15" t="s">
        <v>41</v>
      </c>
      <c r="G8" s="15" t="s">
        <v>81</v>
      </c>
      <c r="H8" s="27">
        <v>46434</v>
      </c>
      <c r="I8" s="27">
        <v>46411</v>
      </c>
      <c r="J8" s="28">
        <v>1258</v>
      </c>
      <c r="K8" s="28"/>
      <c r="L8" s="28">
        <v>1333</v>
      </c>
      <c r="M8" s="28"/>
      <c r="N8" s="28">
        <v>1435</v>
      </c>
      <c r="O8" s="28"/>
      <c r="P8" s="28">
        <v>1551</v>
      </c>
      <c r="Q8" s="26"/>
      <c r="R8" s="24">
        <v>5</v>
      </c>
      <c r="S8" s="24">
        <v>5.93</v>
      </c>
      <c r="T8" s="25">
        <f t="shared" ref="T8:T37" si="0">+S8/R8</f>
        <v>1.1859999999999999</v>
      </c>
      <c r="U8" s="24">
        <v>20</v>
      </c>
      <c r="V8" s="24"/>
      <c r="W8" s="25">
        <f t="shared" ref="W8:W14" si="1">+V8/U8</f>
        <v>0</v>
      </c>
      <c r="X8" s="24">
        <v>30</v>
      </c>
      <c r="Y8" s="24"/>
      <c r="Z8" s="25">
        <f>+Y8/X8</f>
        <v>0</v>
      </c>
      <c r="AA8" s="24">
        <v>60</v>
      </c>
      <c r="AB8" s="24"/>
      <c r="AC8" s="25">
        <f>+AB8/AA8</f>
        <v>0</v>
      </c>
      <c r="AD8" s="24">
        <v>80</v>
      </c>
      <c r="AE8" s="24"/>
      <c r="AF8" s="25">
        <f>+AE8/AD8</f>
        <v>0</v>
      </c>
      <c r="AG8" s="24">
        <f>+AD8</f>
        <v>80</v>
      </c>
      <c r="AH8" s="24">
        <f t="shared" ref="AH8:AH54" si="2">+S8+V8+Y8+AB8+AE8</f>
        <v>5.93</v>
      </c>
      <c r="AI8" s="25">
        <f t="shared" ref="AI8:AI54" si="3">+AH8/AG8</f>
        <v>7.4124999999999996E-2</v>
      </c>
    </row>
    <row r="9" spans="1:35" ht="122.25" customHeight="1" x14ac:dyDescent="0.25">
      <c r="A9" s="15" t="s">
        <v>43</v>
      </c>
      <c r="B9" s="15" t="s">
        <v>45</v>
      </c>
      <c r="C9" s="15" t="s">
        <v>70</v>
      </c>
      <c r="D9" s="15" t="s">
        <v>3</v>
      </c>
      <c r="E9" s="16" t="s">
        <v>68</v>
      </c>
      <c r="F9" s="15" t="s">
        <v>4</v>
      </c>
      <c r="G9" s="15" t="s">
        <v>80</v>
      </c>
      <c r="H9" s="27">
        <v>121</v>
      </c>
      <c r="I9" s="27">
        <v>118</v>
      </c>
      <c r="J9" s="28">
        <v>15665</v>
      </c>
      <c r="K9" s="28"/>
      <c r="L9" s="28">
        <v>717</v>
      </c>
      <c r="M9" s="28"/>
      <c r="N9" s="28">
        <v>615</v>
      </c>
      <c r="O9" s="28"/>
      <c r="P9" s="28">
        <v>388</v>
      </c>
      <c r="Q9" s="26"/>
      <c r="R9" s="24">
        <v>2</v>
      </c>
      <c r="S9" s="24"/>
      <c r="T9" s="25">
        <f t="shared" si="0"/>
        <v>0</v>
      </c>
      <c r="U9" s="24">
        <v>6</v>
      </c>
      <c r="V9" s="24"/>
      <c r="W9" s="25">
        <f t="shared" si="1"/>
        <v>0</v>
      </c>
      <c r="X9" s="24">
        <v>9</v>
      </c>
      <c r="Y9" s="24"/>
      <c r="Z9" s="25">
        <f>+Y9/X9</f>
        <v>0</v>
      </c>
      <c r="AA9" s="24">
        <v>11</v>
      </c>
      <c r="AB9" s="24"/>
      <c r="AC9" s="25">
        <f>+AB9/AA9</f>
        <v>0</v>
      </c>
      <c r="AD9" s="24">
        <v>12</v>
      </c>
      <c r="AE9" s="24"/>
      <c r="AF9" s="25">
        <f>+AE9/AD9</f>
        <v>0</v>
      </c>
      <c r="AG9" s="24">
        <f>+AD9</f>
        <v>12</v>
      </c>
      <c r="AH9" s="24">
        <f t="shared" si="2"/>
        <v>0</v>
      </c>
      <c r="AI9" s="25">
        <f t="shared" si="3"/>
        <v>0</v>
      </c>
    </row>
    <row r="10" spans="1:35" ht="106.5" customHeight="1" x14ac:dyDescent="0.25">
      <c r="A10" s="15" t="s">
        <v>43</v>
      </c>
      <c r="B10" s="15" t="s">
        <v>45</v>
      </c>
      <c r="C10" s="15" t="s">
        <v>70</v>
      </c>
      <c r="D10" s="15" t="s">
        <v>5</v>
      </c>
      <c r="E10" s="15" t="s">
        <v>71</v>
      </c>
      <c r="F10" s="15" t="s">
        <v>26</v>
      </c>
      <c r="G10" s="15" t="s">
        <v>85</v>
      </c>
      <c r="H10" s="27">
        <v>980</v>
      </c>
      <c r="I10" s="27">
        <v>978</v>
      </c>
      <c r="J10" s="28">
        <v>543</v>
      </c>
      <c r="K10" s="28"/>
      <c r="L10" s="28">
        <v>146</v>
      </c>
      <c r="M10" s="28"/>
      <c r="N10" s="28">
        <v>146</v>
      </c>
      <c r="O10" s="28"/>
      <c r="P10" s="28">
        <v>146</v>
      </c>
      <c r="Q10" s="26"/>
      <c r="R10" s="24">
        <v>44</v>
      </c>
      <c r="S10" s="24">
        <v>44</v>
      </c>
      <c r="T10" s="25">
        <f t="shared" si="0"/>
        <v>1</v>
      </c>
      <c r="U10" s="24">
        <v>80</v>
      </c>
      <c r="V10" s="24"/>
      <c r="W10" s="25">
        <f t="shared" si="1"/>
        <v>0</v>
      </c>
      <c r="X10" s="24">
        <v>81</v>
      </c>
      <c r="Y10" s="24"/>
      <c r="Z10" s="25">
        <f>+Y10/X10</f>
        <v>0</v>
      </c>
      <c r="AA10" s="24">
        <v>81</v>
      </c>
      <c r="AB10" s="24"/>
      <c r="AC10" s="25">
        <f>+AB10/AA10</f>
        <v>0</v>
      </c>
      <c r="AD10" s="24">
        <v>81</v>
      </c>
      <c r="AE10" s="24"/>
      <c r="AF10" s="25">
        <f>+AE10/AD10</f>
        <v>0</v>
      </c>
      <c r="AG10" s="24">
        <f>+AD10</f>
        <v>81</v>
      </c>
      <c r="AH10" s="24">
        <f t="shared" si="2"/>
        <v>44</v>
      </c>
      <c r="AI10" s="25">
        <f t="shared" si="3"/>
        <v>0.54320987654320985</v>
      </c>
    </row>
    <row r="11" spans="1:35" ht="60" customHeight="1" x14ac:dyDescent="0.25">
      <c r="A11" s="13" t="s">
        <v>43</v>
      </c>
      <c r="B11" s="15" t="s">
        <v>45</v>
      </c>
      <c r="C11" s="15" t="s">
        <v>73</v>
      </c>
      <c r="D11" s="16" t="s">
        <v>6</v>
      </c>
      <c r="E11" s="15" t="s">
        <v>72</v>
      </c>
      <c r="F11" s="15" t="s">
        <v>7</v>
      </c>
      <c r="G11" s="15" t="s">
        <v>74</v>
      </c>
      <c r="H11" s="27">
        <v>249</v>
      </c>
      <c r="I11" s="27">
        <v>241</v>
      </c>
      <c r="J11" s="28">
        <v>835</v>
      </c>
      <c r="K11" s="28"/>
      <c r="L11" s="28">
        <v>0</v>
      </c>
      <c r="M11" s="28"/>
      <c r="N11" s="28">
        <v>0</v>
      </c>
      <c r="O11" s="28"/>
      <c r="P11" s="28">
        <v>0</v>
      </c>
      <c r="Q11" s="26"/>
      <c r="R11" s="24">
        <v>3</v>
      </c>
      <c r="S11" s="24">
        <v>3</v>
      </c>
      <c r="T11" s="25">
        <f t="shared" si="0"/>
        <v>1</v>
      </c>
      <c r="U11" s="24">
        <v>7</v>
      </c>
      <c r="V11" s="24"/>
      <c r="W11" s="25">
        <f t="shared" si="1"/>
        <v>0</v>
      </c>
      <c r="X11" s="24">
        <v>0</v>
      </c>
      <c r="Y11" s="24"/>
      <c r="Z11" s="25"/>
      <c r="AA11" s="24">
        <v>0</v>
      </c>
      <c r="AB11" s="24"/>
      <c r="AC11" s="25"/>
      <c r="AD11" s="24">
        <v>0</v>
      </c>
      <c r="AE11" s="24"/>
      <c r="AF11" s="25"/>
      <c r="AG11" s="24">
        <f>+R11+U11</f>
        <v>10</v>
      </c>
      <c r="AH11" s="24">
        <f t="shared" si="2"/>
        <v>3</v>
      </c>
      <c r="AI11" s="25">
        <f t="shared" si="3"/>
        <v>0.3</v>
      </c>
    </row>
    <row r="12" spans="1:35" ht="66.75" customHeight="1" x14ac:dyDescent="0.25">
      <c r="A12" s="13" t="s">
        <v>43</v>
      </c>
      <c r="B12" s="15" t="s">
        <v>45</v>
      </c>
      <c r="C12" s="15" t="s">
        <v>73</v>
      </c>
      <c r="D12" s="16" t="s">
        <v>6</v>
      </c>
      <c r="E12" s="15" t="s">
        <v>72</v>
      </c>
      <c r="F12" s="15" t="s">
        <v>27</v>
      </c>
      <c r="G12" s="15" t="s">
        <v>75</v>
      </c>
      <c r="H12" s="27">
        <v>9314</v>
      </c>
      <c r="I12" s="27">
        <v>9314</v>
      </c>
      <c r="J12" s="28">
        <v>57109</v>
      </c>
      <c r="K12" s="28"/>
      <c r="L12" s="28">
        <v>61704</v>
      </c>
      <c r="M12" s="28"/>
      <c r="N12" s="28">
        <v>58524</v>
      </c>
      <c r="O12" s="28"/>
      <c r="P12" s="28">
        <v>62844</v>
      </c>
      <c r="Q12" s="26"/>
      <c r="R12" s="24">
        <v>10</v>
      </c>
      <c r="S12" s="24">
        <v>10</v>
      </c>
      <c r="T12" s="25">
        <f t="shared" si="0"/>
        <v>1</v>
      </c>
      <c r="U12" s="24">
        <v>20</v>
      </c>
      <c r="V12" s="24"/>
      <c r="W12" s="25">
        <f t="shared" si="1"/>
        <v>0</v>
      </c>
      <c r="X12" s="24">
        <v>30</v>
      </c>
      <c r="Y12" s="24"/>
      <c r="Z12" s="25"/>
      <c r="AA12" s="24">
        <v>30</v>
      </c>
      <c r="AB12" s="24"/>
      <c r="AC12" s="25"/>
      <c r="AD12" s="24">
        <v>10</v>
      </c>
      <c r="AE12" s="24"/>
      <c r="AF12" s="25"/>
      <c r="AG12" s="24">
        <f t="shared" ref="AG12:AG54" si="4">+R12+U12+X12+AA12+AD12</f>
        <v>100</v>
      </c>
      <c r="AH12" s="24">
        <f t="shared" si="2"/>
        <v>10</v>
      </c>
      <c r="AI12" s="25">
        <f t="shared" si="3"/>
        <v>0.1</v>
      </c>
    </row>
    <row r="13" spans="1:35" ht="63.75" customHeight="1" x14ac:dyDescent="0.25">
      <c r="A13" s="13" t="s">
        <v>43</v>
      </c>
      <c r="B13" s="15" t="s">
        <v>45</v>
      </c>
      <c r="C13" s="15" t="s">
        <v>73</v>
      </c>
      <c r="D13" s="16" t="s">
        <v>6</v>
      </c>
      <c r="E13" s="15" t="s">
        <v>72</v>
      </c>
      <c r="F13" s="15" t="s">
        <v>28</v>
      </c>
      <c r="G13" s="15" t="s">
        <v>79</v>
      </c>
      <c r="H13" s="27">
        <v>2751</v>
      </c>
      <c r="I13" s="27">
        <v>175</v>
      </c>
      <c r="J13" s="28">
        <v>741</v>
      </c>
      <c r="K13" s="28"/>
      <c r="L13" s="28">
        <v>364</v>
      </c>
      <c r="M13" s="28"/>
      <c r="N13" s="28">
        <v>0</v>
      </c>
      <c r="O13" s="28"/>
      <c r="P13" s="28">
        <v>0</v>
      </c>
      <c r="Q13" s="26"/>
      <c r="R13" s="24">
        <v>6</v>
      </c>
      <c r="S13" s="24">
        <v>6</v>
      </c>
      <c r="T13" s="25">
        <f t="shared" si="0"/>
        <v>1</v>
      </c>
      <c r="U13" s="24">
        <v>14</v>
      </c>
      <c r="V13" s="24"/>
      <c r="W13" s="25">
        <f t="shared" si="1"/>
        <v>0</v>
      </c>
      <c r="X13" s="24">
        <v>77</v>
      </c>
      <c r="Y13" s="24"/>
      <c r="Z13" s="25"/>
      <c r="AA13" s="24">
        <v>0</v>
      </c>
      <c r="AB13" s="24"/>
      <c r="AC13" s="25"/>
      <c r="AD13" s="24">
        <v>0</v>
      </c>
      <c r="AE13" s="24"/>
      <c r="AF13" s="25"/>
      <c r="AG13" s="24">
        <f t="shared" si="4"/>
        <v>97</v>
      </c>
      <c r="AH13" s="24">
        <f t="shared" si="2"/>
        <v>6</v>
      </c>
      <c r="AI13" s="25">
        <f t="shared" si="3"/>
        <v>6.1855670103092786E-2</v>
      </c>
    </row>
    <row r="14" spans="1:35" ht="72.75" customHeight="1" x14ac:dyDescent="0.25">
      <c r="A14" s="13" t="s">
        <v>43</v>
      </c>
      <c r="B14" s="15" t="s">
        <v>45</v>
      </c>
      <c r="C14" s="15" t="s">
        <v>73</v>
      </c>
      <c r="D14" s="16" t="s">
        <v>6</v>
      </c>
      <c r="E14" s="15" t="s">
        <v>72</v>
      </c>
      <c r="F14" s="15" t="s">
        <v>29</v>
      </c>
      <c r="G14" s="15" t="s">
        <v>78</v>
      </c>
      <c r="H14" s="27">
        <v>28</v>
      </c>
      <c r="I14" s="27">
        <v>28</v>
      </c>
      <c r="J14" s="28">
        <v>3719</v>
      </c>
      <c r="K14" s="28"/>
      <c r="L14" s="28">
        <v>190</v>
      </c>
      <c r="M14" s="28"/>
      <c r="N14" s="28">
        <v>0</v>
      </c>
      <c r="O14" s="28"/>
      <c r="P14" s="28">
        <v>0</v>
      </c>
      <c r="Q14" s="26"/>
      <c r="R14" s="24">
        <v>5</v>
      </c>
      <c r="S14" s="24">
        <v>5</v>
      </c>
      <c r="T14" s="25">
        <f t="shared" si="0"/>
        <v>1</v>
      </c>
      <c r="U14" s="24">
        <v>5</v>
      </c>
      <c r="V14" s="24"/>
      <c r="W14" s="25">
        <f t="shared" si="1"/>
        <v>0</v>
      </c>
      <c r="X14" s="24">
        <v>30</v>
      </c>
      <c r="Y14" s="24"/>
      <c r="Z14" s="25"/>
      <c r="AA14" s="24">
        <v>0</v>
      </c>
      <c r="AB14" s="24"/>
      <c r="AC14" s="25"/>
      <c r="AD14" s="24">
        <v>0</v>
      </c>
      <c r="AE14" s="24"/>
      <c r="AF14" s="25"/>
      <c r="AG14" s="24">
        <f t="shared" si="4"/>
        <v>40</v>
      </c>
      <c r="AH14" s="24">
        <f t="shared" si="2"/>
        <v>5</v>
      </c>
      <c r="AI14" s="25">
        <f t="shared" si="3"/>
        <v>0.125</v>
      </c>
    </row>
    <row r="15" spans="1:35" ht="78" customHeight="1" x14ac:dyDescent="0.25">
      <c r="A15" s="13" t="s">
        <v>43</v>
      </c>
      <c r="B15" s="15" t="s">
        <v>45</v>
      </c>
      <c r="C15" s="15" t="s">
        <v>73</v>
      </c>
      <c r="D15" s="16" t="s">
        <v>6</v>
      </c>
      <c r="E15" s="15" t="s">
        <v>72</v>
      </c>
      <c r="F15" s="16" t="s">
        <v>8</v>
      </c>
      <c r="G15" s="16" t="s">
        <v>76</v>
      </c>
      <c r="H15" s="27">
        <v>49</v>
      </c>
      <c r="I15" s="27">
        <v>49</v>
      </c>
      <c r="J15" s="28">
        <v>0</v>
      </c>
      <c r="K15" s="28"/>
      <c r="L15" s="28">
        <v>0</v>
      </c>
      <c r="M15" s="28"/>
      <c r="N15" s="28">
        <v>0</v>
      </c>
      <c r="O15" s="28"/>
      <c r="P15" s="28">
        <v>0</v>
      </c>
      <c r="Q15" s="26"/>
      <c r="R15" s="24">
        <v>1</v>
      </c>
      <c r="S15" s="24">
        <v>1</v>
      </c>
      <c r="T15" s="25">
        <f t="shared" si="0"/>
        <v>1</v>
      </c>
      <c r="U15" s="24">
        <v>0</v>
      </c>
      <c r="V15" s="24"/>
      <c r="W15" s="25">
        <v>0</v>
      </c>
      <c r="X15" s="24">
        <v>0</v>
      </c>
      <c r="Y15" s="24"/>
      <c r="Z15" s="25"/>
      <c r="AA15" s="24">
        <v>0</v>
      </c>
      <c r="AB15" s="24"/>
      <c r="AC15" s="25"/>
      <c r="AD15" s="24">
        <v>0</v>
      </c>
      <c r="AE15" s="24"/>
      <c r="AF15" s="25"/>
      <c r="AG15" s="24">
        <f t="shared" si="4"/>
        <v>1</v>
      </c>
      <c r="AH15" s="24">
        <f t="shared" si="2"/>
        <v>1</v>
      </c>
      <c r="AI15" s="25">
        <f t="shared" si="3"/>
        <v>1</v>
      </c>
    </row>
    <row r="16" spans="1:35" ht="78" customHeight="1" x14ac:dyDescent="0.25">
      <c r="A16" s="13" t="s">
        <v>43</v>
      </c>
      <c r="B16" s="15" t="s">
        <v>45</v>
      </c>
      <c r="C16" s="15" t="s">
        <v>73</v>
      </c>
      <c r="D16" s="16" t="s">
        <v>6</v>
      </c>
      <c r="E16" s="15" t="s">
        <v>72</v>
      </c>
      <c r="F16" s="16" t="s">
        <v>47</v>
      </c>
      <c r="G16" s="16" t="s">
        <v>77</v>
      </c>
      <c r="H16" s="27">
        <v>0</v>
      </c>
      <c r="I16" s="27">
        <v>0</v>
      </c>
      <c r="J16" s="28">
        <v>656</v>
      </c>
      <c r="K16" s="28"/>
      <c r="L16" s="28">
        <v>1269</v>
      </c>
      <c r="M16" s="28"/>
      <c r="N16" s="28">
        <v>1358</v>
      </c>
      <c r="O16" s="28"/>
      <c r="P16" s="28">
        <v>1452</v>
      </c>
      <c r="Q16" s="26"/>
      <c r="R16" s="24">
        <v>10</v>
      </c>
      <c r="S16" s="24">
        <v>10</v>
      </c>
      <c r="T16" s="25">
        <f t="shared" si="0"/>
        <v>1</v>
      </c>
      <c r="U16" s="24">
        <v>20</v>
      </c>
      <c r="V16" s="24"/>
      <c r="W16" s="25">
        <f>+V16/U16</f>
        <v>0</v>
      </c>
      <c r="X16" s="24">
        <v>30</v>
      </c>
      <c r="Y16" s="24"/>
      <c r="Z16" s="25">
        <f>+Y16/X16</f>
        <v>0</v>
      </c>
      <c r="AA16" s="24">
        <v>30</v>
      </c>
      <c r="AB16" s="24"/>
      <c r="AC16" s="25">
        <f>+AB16/AA16</f>
        <v>0</v>
      </c>
      <c r="AD16" s="24">
        <v>10</v>
      </c>
      <c r="AE16" s="24"/>
      <c r="AF16" s="25">
        <f>+AE16/AD16</f>
        <v>0</v>
      </c>
      <c r="AG16" s="24">
        <f t="shared" si="4"/>
        <v>100</v>
      </c>
      <c r="AH16" s="24">
        <f t="shared" si="2"/>
        <v>10</v>
      </c>
      <c r="AI16" s="25">
        <f t="shared" si="3"/>
        <v>0.1</v>
      </c>
    </row>
    <row r="17" spans="1:35" ht="144.75" customHeight="1" x14ac:dyDescent="0.25">
      <c r="A17" s="13" t="s">
        <v>43</v>
      </c>
      <c r="B17" s="13" t="s">
        <v>45</v>
      </c>
      <c r="C17" s="15" t="s">
        <v>70</v>
      </c>
      <c r="D17" s="13" t="s">
        <v>9</v>
      </c>
      <c r="E17" s="14" t="s">
        <v>82</v>
      </c>
      <c r="F17" s="16" t="s">
        <v>10</v>
      </c>
      <c r="G17" s="16" t="s">
        <v>86</v>
      </c>
      <c r="H17" s="27">
        <v>65</v>
      </c>
      <c r="I17" s="27">
        <v>65</v>
      </c>
      <c r="J17" s="28">
        <v>539</v>
      </c>
      <c r="K17" s="28"/>
      <c r="L17" s="28">
        <v>850</v>
      </c>
      <c r="M17" s="28"/>
      <c r="N17" s="28">
        <v>890</v>
      </c>
      <c r="O17" s="28"/>
      <c r="P17" s="28">
        <v>990</v>
      </c>
      <c r="Q17" s="26"/>
      <c r="R17" s="24">
        <v>20</v>
      </c>
      <c r="S17" s="24">
        <v>20</v>
      </c>
      <c r="T17" s="25">
        <f t="shared" si="0"/>
        <v>1</v>
      </c>
      <c r="U17" s="24">
        <v>30</v>
      </c>
      <c r="V17" s="24"/>
      <c r="W17" s="25">
        <f>+V17/U17</f>
        <v>0</v>
      </c>
      <c r="X17" s="24">
        <v>25</v>
      </c>
      <c r="Y17" s="24"/>
      <c r="Z17" s="25"/>
      <c r="AA17" s="24">
        <v>15</v>
      </c>
      <c r="AB17" s="24"/>
      <c r="AC17" s="25"/>
      <c r="AD17" s="24">
        <v>10</v>
      </c>
      <c r="AE17" s="24"/>
      <c r="AF17" s="25"/>
      <c r="AG17" s="24">
        <f t="shared" si="4"/>
        <v>100</v>
      </c>
      <c r="AH17" s="24">
        <f t="shared" si="2"/>
        <v>20</v>
      </c>
      <c r="AI17" s="25">
        <f t="shared" si="3"/>
        <v>0.2</v>
      </c>
    </row>
    <row r="18" spans="1:35" ht="141.75" x14ac:dyDescent="0.25">
      <c r="A18" s="13" t="s">
        <v>43</v>
      </c>
      <c r="B18" s="13" t="s">
        <v>45</v>
      </c>
      <c r="C18" s="15" t="s">
        <v>70</v>
      </c>
      <c r="D18" s="13" t="s">
        <v>9</v>
      </c>
      <c r="E18" s="14" t="s">
        <v>82</v>
      </c>
      <c r="F18" s="19" t="s">
        <v>30</v>
      </c>
      <c r="G18" s="16"/>
      <c r="H18" s="27">
        <v>37</v>
      </c>
      <c r="I18" s="27">
        <v>37</v>
      </c>
      <c r="J18" s="28">
        <v>153</v>
      </c>
      <c r="K18" s="28"/>
      <c r="L18" s="28">
        <v>357</v>
      </c>
      <c r="M18" s="28"/>
      <c r="N18" s="28">
        <v>400</v>
      </c>
      <c r="O18" s="28"/>
      <c r="P18" s="28">
        <v>389</v>
      </c>
      <c r="Q18" s="26"/>
      <c r="R18" s="24">
        <v>5</v>
      </c>
      <c r="S18" s="24">
        <v>11.66</v>
      </c>
      <c r="T18" s="25">
        <f t="shared" si="0"/>
        <v>2.3319999999999999</v>
      </c>
      <c r="U18" s="24">
        <v>10</v>
      </c>
      <c r="V18" s="24"/>
      <c r="W18" s="25">
        <f>+V18/U18</f>
        <v>0</v>
      </c>
      <c r="X18" s="24">
        <v>10</v>
      </c>
      <c r="Y18" s="24"/>
      <c r="Z18" s="25"/>
      <c r="AA18" s="24">
        <v>10</v>
      </c>
      <c r="AB18" s="24"/>
      <c r="AC18" s="25"/>
      <c r="AD18" s="24">
        <v>5</v>
      </c>
      <c r="AE18" s="24"/>
      <c r="AF18" s="25"/>
      <c r="AG18" s="24">
        <f t="shared" si="4"/>
        <v>40</v>
      </c>
      <c r="AH18" s="24">
        <f t="shared" si="2"/>
        <v>11.66</v>
      </c>
      <c r="AI18" s="25">
        <f t="shared" si="3"/>
        <v>0.29149999999999998</v>
      </c>
    </row>
    <row r="19" spans="1:35" ht="84" customHeight="1" x14ac:dyDescent="0.25">
      <c r="A19" s="13" t="s">
        <v>43</v>
      </c>
      <c r="B19" s="13" t="s">
        <v>45</v>
      </c>
      <c r="C19" s="15" t="s">
        <v>70</v>
      </c>
      <c r="D19" s="13" t="s">
        <v>9</v>
      </c>
      <c r="E19" s="14" t="s">
        <v>82</v>
      </c>
      <c r="F19" s="19" t="s">
        <v>11</v>
      </c>
      <c r="G19" s="16"/>
      <c r="H19" s="27">
        <v>30</v>
      </c>
      <c r="I19" s="27">
        <v>30</v>
      </c>
      <c r="J19" s="28">
        <v>0</v>
      </c>
      <c r="K19" s="28"/>
      <c r="L19" s="28">
        <v>0</v>
      </c>
      <c r="M19" s="28"/>
      <c r="N19" s="28">
        <v>0</v>
      </c>
      <c r="O19" s="28"/>
      <c r="P19" s="28">
        <v>0</v>
      </c>
      <c r="Q19" s="26"/>
      <c r="R19" s="24">
        <v>1</v>
      </c>
      <c r="S19" s="24">
        <v>1</v>
      </c>
      <c r="T19" s="25">
        <f t="shared" si="0"/>
        <v>1</v>
      </c>
      <c r="U19" s="24">
        <v>0</v>
      </c>
      <c r="V19" s="24"/>
      <c r="W19" s="25"/>
      <c r="X19" s="24">
        <v>0</v>
      </c>
      <c r="Y19" s="24"/>
      <c r="Z19" s="25"/>
      <c r="AA19" s="24">
        <v>0</v>
      </c>
      <c r="AB19" s="24"/>
      <c r="AC19" s="25"/>
      <c r="AD19" s="24">
        <v>0</v>
      </c>
      <c r="AE19" s="24"/>
      <c r="AF19" s="25"/>
      <c r="AG19" s="24">
        <f t="shared" si="4"/>
        <v>1</v>
      </c>
      <c r="AH19" s="24">
        <f t="shared" si="2"/>
        <v>1</v>
      </c>
      <c r="AI19" s="25">
        <f t="shared" si="3"/>
        <v>1</v>
      </c>
    </row>
    <row r="20" spans="1:35" ht="141.75" x14ac:dyDescent="0.25">
      <c r="A20" s="13" t="s">
        <v>43</v>
      </c>
      <c r="B20" s="13" t="s">
        <v>45</v>
      </c>
      <c r="C20" s="15" t="s">
        <v>70</v>
      </c>
      <c r="D20" s="13" t="s">
        <v>9</v>
      </c>
      <c r="E20" s="14" t="s">
        <v>82</v>
      </c>
      <c r="F20" s="19" t="s">
        <v>31</v>
      </c>
      <c r="G20" s="16"/>
      <c r="H20" s="27">
        <v>0</v>
      </c>
      <c r="I20" s="27">
        <v>0</v>
      </c>
      <c r="J20" s="28">
        <v>1402</v>
      </c>
      <c r="K20" s="28"/>
      <c r="L20" s="28">
        <v>847</v>
      </c>
      <c r="M20" s="28"/>
      <c r="N20" s="28">
        <v>906</v>
      </c>
      <c r="O20" s="28"/>
      <c r="P20" s="28">
        <v>968</v>
      </c>
      <c r="Q20" s="26"/>
      <c r="R20" s="24">
        <v>10</v>
      </c>
      <c r="S20" s="24">
        <v>10</v>
      </c>
      <c r="T20" s="25">
        <f t="shared" si="0"/>
        <v>1</v>
      </c>
      <c r="U20" s="24">
        <v>25</v>
      </c>
      <c r="V20" s="24"/>
      <c r="W20" s="25"/>
      <c r="X20" s="24">
        <v>25</v>
      </c>
      <c r="Y20" s="24"/>
      <c r="Z20" s="25"/>
      <c r="AA20" s="24">
        <v>25</v>
      </c>
      <c r="AB20" s="24"/>
      <c r="AC20" s="25"/>
      <c r="AD20" s="24">
        <v>15</v>
      </c>
      <c r="AE20" s="24"/>
      <c r="AF20" s="25"/>
      <c r="AG20" s="24">
        <f t="shared" si="4"/>
        <v>100</v>
      </c>
      <c r="AH20" s="24">
        <f t="shared" si="2"/>
        <v>10</v>
      </c>
      <c r="AI20" s="25">
        <f t="shared" si="3"/>
        <v>0.1</v>
      </c>
    </row>
    <row r="21" spans="1:35" ht="81.75" customHeight="1" x14ac:dyDescent="0.25">
      <c r="A21" s="56" t="s">
        <v>43</v>
      </c>
      <c r="B21" s="56" t="s">
        <v>45</v>
      </c>
      <c r="C21" s="15" t="s">
        <v>70</v>
      </c>
      <c r="D21" s="13" t="s">
        <v>83</v>
      </c>
      <c r="E21" s="56" t="s">
        <v>87</v>
      </c>
      <c r="F21" s="19" t="s">
        <v>35</v>
      </c>
      <c r="G21" s="16"/>
      <c r="H21" s="27">
        <v>199</v>
      </c>
      <c r="I21" s="27">
        <v>199</v>
      </c>
      <c r="J21" s="28">
        <v>1049</v>
      </c>
      <c r="K21" s="28"/>
      <c r="L21" s="28">
        <v>1554</v>
      </c>
      <c r="M21" s="28"/>
      <c r="N21" s="28">
        <v>554</v>
      </c>
      <c r="O21" s="28"/>
      <c r="P21" s="28">
        <v>554</v>
      </c>
      <c r="Q21" s="26"/>
      <c r="R21" s="24">
        <v>0.2</v>
      </c>
      <c r="S21" s="24">
        <v>0.2</v>
      </c>
      <c r="T21" s="25">
        <f t="shared" si="0"/>
        <v>1</v>
      </c>
      <c r="U21" s="24">
        <v>0.5</v>
      </c>
      <c r="V21" s="24"/>
      <c r="W21" s="25"/>
      <c r="X21" s="24">
        <v>0.8</v>
      </c>
      <c r="Y21" s="24"/>
      <c r="Z21" s="25"/>
      <c r="AA21" s="24">
        <v>1</v>
      </c>
      <c r="AB21" s="24"/>
      <c r="AC21" s="25"/>
      <c r="AD21" s="24"/>
      <c r="AE21" s="24"/>
      <c r="AF21" s="25"/>
      <c r="AG21" s="24">
        <f t="shared" si="4"/>
        <v>2.5</v>
      </c>
      <c r="AH21" s="24">
        <f t="shared" si="2"/>
        <v>0.2</v>
      </c>
      <c r="AI21" s="25">
        <f t="shared" si="3"/>
        <v>0.08</v>
      </c>
    </row>
    <row r="22" spans="1:35" ht="110.25" x14ac:dyDescent="0.25">
      <c r="A22" s="56"/>
      <c r="B22" s="56"/>
      <c r="C22" s="15" t="s">
        <v>70</v>
      </c>
      <c r="D22" s="13" t="s">
        <v>83</v>
      </c>
      <c r="E22" s="56"/>
      <c r="F22" s="20" t="s">
        <v>48</v>
      </c>
      <c r="G22" s="15"/>
      <c r="H22" s="27">
        <v>32</v>
      </c>
      <c r="I22" s="27">
        <v>31</v>
      </c>
      <c r="J22" s="28">
        <v>175</v>
      </c>
      <c r="K22" s="28"/>
      <c r="L22" s="28">
        <v>142</v>
      </c>
      <c r="M22" s="28"/>
      <c r="N22" s="28">
        <v>142</v>
      </c>
      <c r="O22" s="28"/>
      <c r="P22" s="28">
        <v>142</v>
      </c>
      <c r="Q22" s="26"/>
      <c r="R22" s="24">
        <v>100</v>
      </c>
      <c r="S22" s="24">
        <v>100</v>
      </c>
      <c r="T22" s="25">
        <f t="shared" si="0"/>
        <v>1</v>
      </c>
      <c r="U22" s="24">
        <v>100</v>
      </c>
      <c r="V22" s="24"/>
      <c r="W22" s="25"/>
      <c r="X22" s="24">
        <v>100</v>
      </c>
      <c r="Y22" s="24"/>
      <c r="Z22" s="25"/>
      <c r="AA22" s="24">
        <v>100</v>
      </c>
      <c r="AB22" s="24"/>
      <c r="AC22" s="25"/>
      <c r="AD22" s="24">
        <v>100</v>
      </c>
      <c r="AE22" s="24"/>
      <c r="AF22" s="25"/>
      <c r="AG22" s="24">
        <f t="shared" si="4"/>
        <v>500</v>
      </c>
      <c r="AH22" s="24">
        <f t="shared" si="2"/>
        <v>100</v>
      </c>
      <c r="AI22" s="25">
        <f t="shared" si="3"/>
        <v>0.2</v>
      </c>
    </row>
    <row r="23" spans="1:35" ht="110.25" x14ac:dyDescent="0.25">
      <c r="A23" s="56"/>
      <c r="B23" s="56"/>
      <c r="C23" s="15" t="s">
        <v>70</v>
      </c>
      <c r="D23" s="13" t="s">
        <v>83</v>
      </c>
      <c r="E23" s="56"/>
      <c r="F23" s="20" t="s">
        <v>32</v>
      </c>
      <c r="G23" s="15"/>
      <c r="H23" s="27">
        <v>279</v>
      </c>
      <c r="I23" s="27">
        <v>279</v>
      </c>
      <c r="J23" s="28">
        <v>111</v>
      </c>
      <c r="K23" s="28"/>
      <c r="L23" s="28">
        <v>284</v>
      </c>
      <c r="M23" s="28"/>
      <c r="N23" s="28">
        <v>284</v>
      </c>
      <c r="O23" s="28"/>
      <c r="P23" s="28">
        <v>284</v>
      </c>
      <c r="Q23" s="26"/>
      <c r="R23" s="24">
        <v>100</v>
      </c>
      <c r="S23" s="24">
        <v>100</v>
      </c>
      <c r="T23" s="25">
        <f t="shared" si="0"/>
        <v>1</v>
      </c>
      <c r="U23" s="24">
        <v>100</v>
      </c>
      <c r="V23" s="24"/>
      <c r="W23" s="25"/>
      <c r="X23" s="24">
        <v>100</v>
      </c>
      <c r="Y23" s="24"/>
      <c r="Z23" s="25"/>
      <c r="AA23" s="24">
        <v>100</v>
      </c>
      <c r="AB23" s="24"/>
      <c r="AC23" s="25"/>
      <c r="AD23" s="24">
        <v>100</v>
      </c>
      <c r="AE23" s="24"/>
      <c r="AF23" s="25"/>
      <c r="AG23" s="24">
        <f t="shared" si="4"/>
        <v>500</v>
      </c>
      <c r="AH23" s="24">
        <f t="shared" si="2"/>
        <v>100</v>
      </c>
      <c r="AI23" s="25">
        <f t="shared" si="3"/>
        <v>0.2</v>
      </c>
    </row>
    <row r="24" spans="1:35" ht="111.75" customHeight="1" x14ac:dyDescent="0.25">
      <c r="A24" s="56"/>
      <c r="B24" s="56"/>
      <c r="C24" s="15" t="s">
        <v>70</v>
      </c>
      <c r="D24" s="13" t="s">
        <v>84</v>
      </c>
      <c r="E24" s="56"/>
      <c r="F24" s="20" t="s">
        <v>33</v>
      </c>
      <c r="G24" s="15"/>
      <c r="H24" s="27">
        <v>29</v>
      </c>
      <c r="I24" s="27">
        <v>29</v>
      </c>
      <c r="J24" s="28">
        <v>75</v>
      </c>
      <c r="K24" s="28"/>
      <c r="L24" s="28">
        <v>47</v>
      </c>
      <c r="M24" s="28"/>
      <c r="N24" s="28">
        <v>47</v>
      </c>
      <c r="O24" s="28"/>
      <c r="P24" s="28">
        <v>47</v>
      </c>
      <c r="Q24" s="26"/>
      <c r="R24" s="24">
        <v>100</v>
      </c>
      <c r="S24" s="24">
        <v>100</v>
      </c>
      <c r="T24" s="25">
        <f t="shared" si="0"/>
        <v>1</v>
      </c>
      <c r="U24" s="24">
        <v>100</v>
      </c>
      <c r="V24" s="24"/>
      <c r="W24" s="25"/>
      <c r="X24" s="24">
        <v>100</v>
      </c>
      <c r="Y24" s="24"/>
      <c r="Z24" s="25"/>
      <c r="AA24" s="24">
        <v>100</v>
      </c>
      <c r="AB24" s="24"/>
      <c r="AC24" s="25"/>
      <c r="AD24" s="24">
        <v>100</v>
      </c>
      <c r="AE24" s="24"/>
      <c r="AF24" s="25"/>
      <c r="AG24" s="24">
        <f t="shared" si="4"/>
        <v>500</v>
      </c>
      <c r="AH24" s="24">
        <f t="shared" si="2"/>
        <v>100</v>
      </c>
      <c r="AI24" s="25">
        <f t="shared" si="3"/>
        <v>0.2</v>
      </c>
    </row>
    <row r="25" spans="1:35" ht="97.5" customHeight="1" x14ac:dyDescent="0.25">
      <c r="A25" s="56"/>
      <c r="B25" s="56"/>
      <c r="C25" s="15" t="s">
        <v>70</v>
      </c>
      <c r="D25" s="13" t="s">
        <v>83</v>
      </c>
      <c r="E25" s="56"/>
      <c r="F25" s="19" t="s">
        <v>34</v>
      </c>
      <c r="G25" s="16"/>
      <c r="H25" s="27">
        <v>118</v>
      </c>
      <c r="I25" s="27">
        <v>93</v>
      </c>
      <c r="J25" s="28">
        <v>621</v>
      </c>
      <c r="K25" s="28"/>
      <c r="L25" s="28">
        <v>649</v>
      </c>
      <c r="M25" s="28"/>
      <c r="N25" s="28">
        <v>670</v>
      </c>
      <c r="O25" s="28"/>
      <c r="P25" s="28">
        <v>716</v>
      </c>
      <c r="Q25" s="26"/>
      <c r="R25" s="24">
        <v>1</v>
      </c>
      <c r="S25" s="24">
        <v>1</v>
      </c>
      <c r="T25" s="25">
        <f t="shared" si="0"/>
        <v>1</v>
      </c>
      <c r="U25" s="24">
        <v>2</v>
      </c>
      <c r="V25" s="24"/>
      <c r="W25" s="25"/>
      <c r="X25" s="24">
        <v>3</v>
      </c>
      <c r="Y25" s="24"/>
      <c r="Z25" s="25"/>
      <c r="AA25" s="24">
        <v>4</v>
      </c>
      <c r="AB25" s="24"/>
      <c r="AC25" s="25"/>
      <c r="AD25" s="24">
        <v>4</v>
      </c>
      <c r="AE25" s="24"/>
      <c r="AF25" s="25"/>
      <c r="AG25" s="24">
        <f t="shared" si="4"/>
        <v>14</v>
      </c>
      <c r="AH25" s="24">
        <f t="shared" si="2"/>
        <v>1</v>
      </c>
      <c r="AI25" s="25">
        <f t="shared" si="3"/>
        <v>7.1428571428571425E-2</v>
      </c>
    </row>
    <row r="26" spans="1:35" ht="111" customHeight="1" x14ac:dyDescent="0.25">
      <c r="A26" s="56"/>
      <c r="B26" s="56"/>
      <c r="C26" s="15" t="s">
        <v>70</v>
      </c>
      <c r="D26" s="13" t="s">
        <v>83</v>
      </c>
      <c r="E26" s="56"/>
      <c r="F26" s="19" t="s">
        <v>12</v>
      </c>
      <c r="G26" s="16"/>
      <c r="H26" s="27">
        <v>71</v>
      </c>
      <c r="I26" s="27">
        <v>70</v>
      </c>
      <c r="J26" s="28">
        <v>290</v>
      </c>
      <c r="K26" s="28"/>
      <c r="L26" s="28">
        <v>183</v>
      </c>
      <c r="M26" s="28"/>
      <c r="N26" s="28">
        <v>189</v>
      </c>
      <c r="O26" s="28"/>
      <c r="P26" s="28">
        <v>202</v>
      </c>
      <c r="Q26" s="26"/>
      <c r="R26" s="24">
        <v>3</v>
      </c>
      <c r="S26" s="24">
        <v>3</v>
      </c>
      <c r="T26" s="25">
        <f t="shared" si="0"/>
        <v>1</v>
      </c>
      <c r="U26" s="24">
        <v>8</v>
      </c>
      <c r="V26" s="24"/>
      <c r="W26" s="25"/>
      <c r="X26" s="24">
        <v>13</v>
      </c>
      <c r="Y26" s="24"/>
      <c r="Z26" s="25"/>
      <c r="AA26" s="24">
        <v>18</v>
      </c>
      <c r="AB26" s="24"/>
      <c r="AC26" s="25"/>
      <c r="AD26" s="24">
        <v>20</v>
      </c>
      <c r="AE26" s="24"/>
      <c r="AF26" s="25"/>
      <c r="AG26" s="24">
        <f t="shared" si="4"/>
        <v>62</v>
      </c>
      <c r="AH26" s="24">
        <f t="shared" si="2"/>
        <v>3</v>
      </c>
      <c r="AI26" s="25">
        <f t="shared" si="3"/>
        <v>4.8387096774193547E-2</v>
      </c>
    </row>
    <row r="27" spans="1:35" ht="24.95" customHeight="1" x14ac:dyDescent="0.25">
      <c r="A27" s="56"/>
      <c r="B27" s="56"/>
      <c r="C27" s="15"/>
      <c r="D27" s="13"/>
      <c r="E27" s="56"/>
      <c r="F27" s="20"/>
      <c r="G27" s="15"/>
      <c r="H27" s="27"/>
      <c r="I27" s="27"/>
      <c r="J27" s="28"/>
      <c r="K27" s="28"/>
      <c r="L27" s="28"/>
      <c r="M27" s="28"/>
      <c r="N27" s="28"/>
      <c r="O27" s="28"/>
      <c r="P27" s="28"/>
      <c r="Q27" s="26"/>
      <c r="R27" s="24"/>
      <c r="S27" s="24"/>
      <c r="T27" s="25"/>
      <c r="U27" s="24"/>
      <c r="V27" s="24"/>
      <c r="W27" s="25"/>
      <c r="X27" s="24"/>
      <c r="Y27" s="24"/>
      <c r="Z27" s="25"/>
      <c r="AA27" s="24"/>
      <c r="AB27" s="24"/>
      <c r="AC27" s="25"/>
      <c r="AD27" s="24"/>
      <c r="AE27" s="24"/>
      <c r="AF27" s="25"/>
      <c r="AG27" s="24">
        <f t="shared" si="4"/>
        <v>0</v>
      </c>
      <c r="AH27" s="24">
        <f t="shared" si="2"/>
        <v>0</v>
      </c>
      <c r="AI27" s="25" t="e">
        <f t="shared" si="3"/>
        <v>#DIV/0!</v>
      </c>
    </row>
    <row r="28" spans="1:35" ht="99.95" customHeight="1" x14ac:dyDescent="0.25">
      <c r="A28" s="56" t="s">
        <v>43</v>
      </c>
      <c r="B28" s="57" t="s">
        <v>49</v>
      </c>
      <c r="C28" s="15" t="s">
        <v>88</v>
      </c>
      <c r="D28" s="57" t="s">
        <v>56</v>
      </c>
      <c r="E28" s="57" t="s">
        <v>13</v>
      </c>
      <c r="F28" s="19" t="s">
        <v>36</v>
      </c>
      <c r="G28" s="16"/>
      <c r="H28" s="27">
        <v>183</v>
      </c>
      <c r="I28" s="27">
        <v>167</v>
      </c>
      <c r="J28" s="28">
        <v>560</v>
      </c>
      <c r="K28" s="28"/>
      <c r="L28" s="28">
        <v>1264</v>
      </c>
      <c r="M28" s="28"/>
      <c r="N28" s="28">
        <v>1352</v>
      </c>
      <c r="O28" s="28"/>
      <c r="P28" s="28">
        <v>1443</v>
      </c>
      <c r="Q28" s="26"/>
      <c r="R28" s="24">
        <v>100</v>
      </c>
      <c r="S28" s="24">
        <v>100</v>
      </c>
      <c r="T28" s="25">
        <f t="shared" si="0"/>
        <v>1</v>
      </c>
      <c r="U28" s="24">
        <v>100</v>
      </c>
      <c r="V28" s="24"/>
      <c r="W28" s="25"/>
      <c r="X28" s="24">
        <v>100</v>
      </c>
      <c r="Y28" s="24"/>
      <c r="Z28" s="25"/>
      <c r="AA28" s="24">
        <v>100</v>
      </c>
      <c r="AB28" s="24"/>
      <c r="AC28" s="25"/>
      <c r="AD28" s="24">
        <v>100</v>
      </c>
      <c r="AE28" s="24"/>
      <c r="AF28" s="25"/>
      <c r="AG28" s="24">
        <f t="shared" si="4"/>
        <v>500</v>
      </c>
      <c r="AH28" s="24">
        <f t="shared" si="2"/>
        <v>100</v>
      </c>
      <c r="AI28" s="25">
        <f t="shared" si="3"/>
        <v>0.2</v>
      </c>
    </row>
    <row r="29" spans="1:35" ht="128.25" customHeight="1" x14ac:dyDescent="0.25">
      <c r="A29" s="56"/>
      <c r="B29" s="57"/>
      <c r="C29" s="15" t="s">
        <v>88</v>
      </c>
      <c r="D29" s="57"/>
      <c r="E29" s="57"/>
      <c r="F29" s="19" t="s">
        <v>37</v>
      </c>
      <c r="G29" s="16"/>
      <c r="H29" s="27">
        <v>155</v>
      </c>
      <c r="I29" s="27">
        <v>155</v>
      </c>
      <c r="J29" s="28">
        <v>68</v>
      </c>
      <c r="K29" s="28"/>
      <c r="L29" s="28">
        <v>632</v>
      </c>
      <c r="M29" s="28"/>
      <c r="N29" s="28">
        <v>676</v>
      </c>
      <c r="O29" s="28"/>
      <c r="P29" s="28">
        <v>722</v>
      </c>
      <c r="Q29" s="26"/>
      <c r="R29" s="24">
        <v>100</v>
      </c>
      <c r="S29" s="24">
        <v>100</v>
      </c>
      <c r="T29" s="25">
        <f t="shared" si="0"/>
        <v>1</v>
      </c>
      <c r="U29" s="24">
        <v>100</v>
      </c>
      <c r="V29" s="24"/>
      <c r="W29" s="25"/>
      <c r="X29" s="24">
        <v>100</v>
      </c>
      <c r="Y29" s="24"/>
      <c r="Z29" s="25"/>
      <c r="AA29" s="24">
        <v>100</v>
      </c>
      <c r="AB29" s="24"/>
      <c r="AC29" s="25"/>
      <c r="AD29" s="24">
        <v>100</v>
      </c>
      <c r="AE29" s="24"/>
      <c r="AF29" s="25"/>
      <c r="AG29" s="24">
        <f t="shared" si="4"/>
        <v>500</v>
      </c>
      <c r="AH29" s="24">
        <f t="shared" si="2"/>
        <v>100</v>
      </c>
      <c r="AI29" s="25">
        <f t="shared" si="3"/>
        <v>0.2</v>
      </c>
    </row>
    <row r="30" spans="1:35" ht="135.75" customHeight="1" x14ac:dyDescent="0.25">
      <c r="A30" s="56"/>
      <c r="B30" s="57"/>
      <c r="C30" s="15" t="s">
        <v>88</v>
      </c>
      <c r="D30" s="57"/>
      <c r="E30" s="57"/>
      <c r="F30" s="19" t="s">
        <v>14</v>
      </c>
      <c r="G30" s="16"/>
      <c r="H30" s="27">
        <v>1301</v>
      </c>
      <c r="I30" s="27">
        <v>1267</v>
      </c>
      <c r="J30" s="28">
        <v>4006</v>
      </c>
      <c r="K30" s="28"/>
      <c r="L30" s="28">
        <v>4423</v>
      </c>
      <c r="M30" s="28"/>
      <c r="N30" s="28">
        <v>4732</v>
      </c>
      <c r="O30" s="28"/>
      <c r="P30" s="28">
        <v>5051</v>
      </c>
      <c r="Q30" s="26"/>
      <c r="R30" s="24">
        <v>100</v>
      </c>
      <c r="S30" s="24">
        <v>100</v>
      </c>
      <c r="T30" s="25">
        <f t="shared" si="0"/>
        <v>1</v>
      </c>
      <c r="U30" s="24">
        <v>100</v>
      </c>
      <c r="V30" s="24"/>
      <c r="W30" s="25"/>
      <c r="X30" s="24">
        <v>100</v>
      </c>
      <c r="Y30" s="24"/>
      <c r="Z30" s="25"/>
      <c r="AA30" s="24">
        <v>100</v>
      </c>
      <c r="AB30" s="24"/>
      <c r="AC30" s="25"/>
      <c r="AD30" s="24">
        <v>100</v>
      </c>
      <c r="AE30" s="24"/>
      <c r="AF30" s="25"/>
      <c r="AG30" s="24">
        <f t="shared" si="4"/>
        <v>500</v>
      </c>
      <c r="AH30" s="24">
        <f t="shared" si="2"/>
        <v>100</v>
      </c>
      <c r="AI30" s="25">
        <f t="shared" si="3"/>
        <v>0.2</v>
      </c>
    </row>
    <row r="31" spans="1:35" ht="24.95" customHeight="1" x14ac:dyDescent="0.25">
      <c r="A31" s="56"/>
      <c r="B31" s="57"/>
      <c r="C31" s="19"/>
      <c r="D31" s="57"/>
      <c r="E31" s="57"/>
      <c r="F31" s="20"/>
      <c r="G31" s="15"/>
      <c r="H31" s="27"/>
      <c r="I31" s="27"/>
      <c r="J31" s="28"/>
      <c r="K31" s="28"/>
      <c r="L31" s="28"/>
      <c r="M31" s="28"/>
      <c r="N31" s="28"/>
      <c r="O31" s="28"/>
      <c r="P31" s="28"/>
      <c r="Q31" s="26"/>
      <c r="R31" s="24"/>
      <c r="S31" s="24"/>
      <c r="T31" s="25"/>
      <c r="U31" s="24"/>
      <c r="V31" s="24"/>
      <c r="W31" s="25"/>
      <c r="X31" s="24"/>
      <c r="Y31" s="24"/>
      <c r="Z31" s="25"/>
      <c r="AA31" s="24"/>
      <c r="AB31" s="24"/>
      <c r="AC31" s="25"/>
      <c r="AD31" s="24"/>
      <c r="AE31" s="24"/>
      <c r="AF31" s="25"/>
      <c r="AG31" s="24">
        <f t="shared" si="4"/>
        <v>0</v>
      </c>
      <c r="AH31" s="24">
        <f t="shared" si="2"/>
        <v>0</v>
      </c>
      <c r="AI31" s="25" t="e">
        <f t="shared" si="3"/>
        <v>#DIV/0!</v>
      </c>
    </row>
    <row r="32" spans="1:35" ht="91.5" customHeight="1" x14ac:dyDescent="0.25">
      <c r="A32" s="57" t="s">
        <v>44</v>
      </c>
      <c r="B32" s="57" t="s">
        <v>46</v>
      </c>
      <c r="C32" s="15" t="s">
        <v>92</v>
      </c>
      <c r="D32" s="57" t="s">
        <v>55</v>
      </c>
      <c r="E32" s="57" t="s">
        <v>89</v>
      </c>
      <c r="F32" s="19" t="s">
        <v>90</v>
      </c>
      <c r="G32" s="16"/>
      <c r="H32" s="27">
        <v>295</v>
      </c>
      <c r="I32" s="27">
        <v>295</v>
      </c>
      <c r="J32" s="28">
        <v>816</v>
      </c>
      <c r="K32" s="28"/>
      <c r="L32" s="28">
        <v>0</v>
      </c>
      <c r="M32" s="28"/>
      <c r="N32" s="28">
        <v>0</v>
      </c>
      <c r="O32" s="28"/>
      <c r="P32" s="28">
        <v>0</v>
      </c>
      <c r="Q32" s="26"/>
      <c r="R32" s="24">
        <v>50</v>
      </c>
      <c r="S32" s="24">
        <v>50</v>
      </c>
      <c r="T32" s="25">
        <f t="shared" si="0"/>
        <v>1</v>
      </c>
      <c r="U32" s="24">
        <v>0</v>
      </c>
      <c r="V32" s="24"/>
      <c r="W32" s="25"/>
      <c r="X32" s="24">
        <v>0</v>
      </c>
      <c r="Y32" s="24"/>
      <c r="Z32" s="25"/>
      <c r="AA32" s="24">
        <v>0</v>
      </c>
      <c r="AB32" s="24"/>
      <c r="AC32" s="25"/>
      <c r="AD32" s="24">
        <v>0</v>
      </c>
      <c r="AE32" s="24"/>
      <c r="AF32" s="25"/>
      <c r="AG32" s="24">
        <f t="shared" si="4"/>
        <v>50</v>
      </c>
      <c r="AH32" s="24">
        <f t="shared" si="2"/>
        <v>50</v>
      </c>
      <c r="AI32" s="25">
        <f t="shared" si="3"/>
        <v>1</v>
      </c>
    </row>
    <row r="33" spans="1:35" ht="100.5" customHeight="1" x14ac:dyDescent="0.25">
      <c r="A33" s="57"/>
      <c r="B33" s="57"/>
      <c r="C33" s="15" t="s">
        <v>92</v>
      </c>
      <c r="D33" s="57"/>
      <c r="E33" s="57"/>
      <c r="F33" s="19" t="s">
        <v>91</v>
      </c>
      <c r="G33" s="16"/>
      <c r="H33" s="27">
        <v>0</v>
      </c>
      <c r="I33" s="27">
        <v>0</v>
      </c>
      <c r="J33" s="28">
        <v>371</v>
      </c>
      <c r="K33" s="28"/>
      <c r="L33" s="28">
        <v>266</v>
      </c>
      <c r="M33" s="28"/>
      <c r="N33" s="28">
        <v>278</v>
      </c>
      <c r="O33" s="28"/>
      <c r="P33" s="28">
        <v>144</v>
      </c>
      <c r="Q33" s="26"/>
      <c r="R33" s="24">
        <v>0</v>
      </c>
      <c r="S33" s="24">
        <v>0</v>
      </c>
      <c r="T33" s="25" t="e">
        <f t="shared" si="0"/>
        <v>#DIV/0!</v>
      </c>
      <c r="U33" s="24">
        <v>15</v>
      </c>
      <c r="V33" s="24"/>
      <c r="W33" s="25"/>
      <c r="X33" s="24">
        <v>25</v>
      </c>
      <c r="Y33" s="24"/>
      <c r="Z33" s="25"/>
      <c r="AA33" s="24">
        <v>35</v>
      </c>
      <c r="AB33" s="24"/>
      <c r="AC33" s="25"/>
      <c r="AD33" s="24">
        <v>5</v>
      </c>
      <c r="AE33" s="24"/>
      <c r="AF33" s="25"/>
      <c r="AG33" s="24">
        <f t="shared" si="4"/>
        <v>80</v>
      </c>
      <c r="AH33" s="24">
        <f t="shared" si="2"/>
        <v>0</v>
      </c>
      <c r="AI33" s="25">
        <f t="shared" si="3"/>
        <v>0</v>
      </c>
    </row>
    <row r="34" spans="1:35" ht="69.75" customHeight="1" x14ac:dyDescent="0.25">
      <c r="A34" s="57"/>
      <c r="B34" s="57"/>
      <c r="C34" s="15" t="s">
        <v>92</v>
      </c>
      <c r="D34" s="57"/>
      <c r="E34" s="57"/>
      <c r="F34" s="19" t="s">
        <v>39</v>
      </c>
      <c r="G34" s="16"/>
      <c r="H34" s="27">
        <v>349</v>
      </c>
      <c r="I34" s="27">
        <v>348</v>
      </c>
      <c r="J34" s="28">
        <v>1882</v>
      </c>
      <c r="K34" s="28"/>
      <c r="L34" s="28">
        <v>2233</v>
      </c>
      <c r="M34" s="28"/>
      <c r="N34" s="28">
        <v>2233</v>
      </c>
      <c r="O34" s="28"/>
      <c r="P34" s="28">
        <v>2233</v>
      </c>
      <c r="Q34" s="26"/>
      <c r="R34" s="27">
        <v>100</v>
      </c>
      <c r="S34" s="27">
        <v>100</v>
      </c>
      <c r="T34" s="25">
        <f t="shared" si="0"/>
        <v>1</v>
      </c>
      <c r="U34" s="28">
        <v>100</v>
      </c>
      <c r="V34" s="28"/>
      <c r="W34" s="28"/>
      <c r="X34" s="28">
        <v>100</v>
      </c>
      <c r="Y34" s="28"/>
      <c r="Z34" s="28"/>
      <c r="AA34" s="24">
        <v>100</v>
      </c>
      <c r="AB34" s="24"/>
      <c r="AC34" s="25"/>
      <c r="AD34" s="24">
        <v>100</v>
      </c>
      <c r="AE34" s="24"/>
      <c r="AF34" s="25"/>
      <c r="AG34" s="24">
        <f t="shared" si="4"/>
        <v>500</v>
      </c>
      <c r="AH34" s="24">
        <f t="shared" si="2"/>
        <v>100</v>
      </c>
      <c r="AI34" s="25">
        <f t="shared" si="3"/>
        <v>0.2</v>
      </c>
    </row>
    <row r="35" spans="1:35" ht="102.75" customHeight="1" x14ac:dyDescent="0.25">
      <c r="A35" s="57"/>
      <c r="B35" s="57"/>
      <c r="C35" s="15" t="s">
        <v>92</v>
      </c>
      <c r="D35" s="57"/>
      <c r="E35" s="57"/>
      <c r="F35" s="19" t="s">
        <v>40</v>
      </c>
      <c r="G35" s="16"/>
      <c r="H35" s="27">
        <v>0</v>
      </c>
      <c r="I35" s="27">
        <v>0</v>
      </c>
      <c r="J35" s="28">
        <v>31828</v>
      </c>
      <c r="K35" s="28"/>
      <c r="L35" s="28">
        <v>8883</v>
      </c>
      <c r="M35" s="28"/>
      <c r="N35" s="28">
        <v>10270</v>
      </c>
      <c r="O35" s="28"/>
      <c r="P35" s="28">
        <v>11263</v>
      </c>
      <c r="Q35" s="26"/>
      <c r="R35" s="24">
        <v>0</v>
      </c>
      <c r="S35" s="24">
        <v>0</v>
      </c>
      <c r="T35" s="25" t="e">
        <f t="shared" si="0"/>
        <v>#DIV/0!</v>
      </c>
      <c r="U35" s="24">
        <v>35</v>
      </c>
      <c r="V35" s="24"/>
      <c r="W35" s="25"/>
      <c r="X35" s="24">
        <v>25</v>
      </c>
      <c r="Y35" s="24"/>
      <c r="Z35" s="25"/>
      <c r="AA35" s="24">
        <v>15</v>
      </c>
      <c r="AB35" s="24"/>
      <c r="AC35" s="25"/>
      <c r="AD35" s="24">
        <v>5</v>
      </c>
      <c r="AE35" s="24"/>
      <c r="AF35" s="25"/>
      <c r="AG35" s="24">
        <f t="shared" si="4"/>
        <v>80</v>
      </c>
      <c r="AH35" s="24">
        <f t="shared" si="2"/>
        <v>0</v>
      </c>
      <c r="AI35" s="25">
        <f t="shared" si="3"/>
        <v>0</v>
      </c>
    </row>
    <row r="36" spans="1:35" ht="24.95" customHeight="1" x14ac:dyDescent="0.25">
      <c r="A36" s="57"/>
      <c r="B36" s="57"/>
      <c r="C36" s="19"/>
      <c r="D36" s="57"/>
      <c r="E36" s="57"/>
      <c r="F36" s="20"/>
      <c r="G36" s="15"/>
      <c r="H36" s="27"/>
      <c r="I36" s="27"/>
      <c r="J36" s="28"/>
      <c r="K36" s="28"/>
      <c r="L36" s="28"/>
      <c r="M36" s="28"/>
      <c r="N36" s="28"/>
      <c r="O36" s="28"/>
      <c r="P36" s="28"/>
      <c r="Q36" s="26"/>
      <c r="R36" s="24"/>
      <c r="S36" s="24"/>
      <c r="T36" s="25"/>
      <c r="U36" s="24"/>
      <c r="V36" s="24"/>
      <c r="W36" s="25"/>
      <c r="X36" s="24"/>
      <c r="Y36" s="24"/>
      <c r="Z36" s="25"/>
      <c r="AA36" s="24"/>
      <c r="AB36" s="24"/>
      <c r="AC36" s="25"/>
      <c r="AD36" s="24"/>
      <c r="AE36" s="24"/>
      <c r="AF36" s="25"/>
      <c r="AG36" s="24">
        <f t="shared" si="4"/>
        <v>0</v>
      </c>
      <c r="AH36" s="24">
        <f t="shared" si="2"/>
        <v>0</v>
      </c>
      <c r="AI36" s="25" t="e">
        <f t="shared" si="3"/>
        <v>#DIV/0!</v>
      </c>
    </row>
    <row r="37" spans="1:35" ht="63" customHeight="1" x14ac:dyDescent="0.25">
      <c r="A37" s="57" t="s">
        <v>94</v>
      </c>
      <c r="B37" s="57" t="s">
        <v>96</v>
      </c>
      <c r="C37" s="19" t="s">
        <v>95</v>
      </c>
      <c r="D37" s="57" t="s">
        <v>97</v>
      </c>
      <c r="E37" s="56" t="s">
        <v>93</v>
      </c>
      <c r="F37" s="19" t="s">
        <v>57</v>
      </c>
      <c r="G37" s="16"/>
      <c r="H37" s="27">
        <v>795</v>
      </c>
      <c r="I37" s="27">
        <v>176</v>
      </c>
      <c r="J37" s="28">
        <v>936</v>
      </c>
      <c r="K37" s="28"/>
      <c r="L37" s="28">
        <v>613</v>
      </c>
      <c r="M37" s="28"/>
      <c r="N37" s="28">
        <v>613</v>
      </c>
      <c r="O37" s="28"/>
      <c r="P37" s="28">
        <v>613</v>
      </c>
      <c r="Q37" s="26"/>
      <c r="R37" s="24">
        <v>100</v>
      </c>
      <c r="S37" s="24">
        <v>100</v>
      </c>
      <c r="T37" s="25">
        <f t="shared" si="0"/>
        <v>1</v>
      </c>
      <c r="U37" s="24">
        <v>100</v>
      </c>
      <c r="V37" s="24"/>
      <c r="W37" s="25"/>
      <c r="X37" s="24">
        <v>100</v>
      </c>
      <c r="Y37" s="24"/>
      <c r="Z37" s="25"/>
      <c r="AA37" s="24">
        <v>100</v>
      </c>
      <c r="AB37" s="24"/>
      <c r="AC37" s="25"/>
      <c r="AD37" s="24">
        <v>100</v>
      </c>
      <c r="AE37" s="24"/>
      <c r="AF37" s="25"/>
      <c r="AG37" s="24">
        <f t="shared" si="4"/>
        <v>500</v>
      </c>
      <c r="AH37" s="24">
        <f t="shared" si="2"/>
        <v>100</v>
      </c>
      <c r="AI37" s="25">
        <f t="shared" si="3"/>
        <v>0.2</v>
      </c>
    </row>
    <row r="38" spans="1:35" ht="54.75" customHeight="1" x14ac:dyDescent="0.25">
      <c r="A38" s="57"/>
      <c r="B38" s="57"/>
      <c r="C38" s="19" t="s">
        <v>95</v>
      </c>
      <c r="D38" s="57"/>
      <c r="E38" s="56"/>
      <c r="F38" s="20" t="s">
        <v>17</v>
      </c>
      <c r="G38" s="15"/>
      <c r="H38" s="27">
        <v>55</v>
      </c>
      <c r="I38" s="27">
        <v>55</v>
      </c>
      <c r="J38" s="28">
        <v>262</v>
      </c>
      <c r="K38" s="28"/>
      <c r="L38" s="28">
        <v>225</v>
      </c>
      <c r="M38" s="28"/>
      <c r="N38" s="28">
        <v>225</v>
      </c>
      <c r="O38" s="28"/>
      <c r="P38" s="28">
        <v>225</v>
      </c>
      <c r="Q38" s="26"/>
      <c r="R38" s="24">
        <v>0.25</v>
      </c>
      <c r="S38" s="24">
        <v>0.25</v>
      </c>
      <c r="T38" s="25">
        <f>+S38/R38</f>
        <v>1</v>
      </c>
      <c r="U38" s="29">
        <v>0.5</v>
      </c>
      <c r="V38" s="24"/>
      <c r="W38" s="25"/>
      <c r="X38" s="24">
        <v>0.75</v>
      </c>
      <c r="Y38" s="24"/>
      <c r="Z38" s="25"/>
      <c r="AA38" s="24">
        <v>1</v>
      </c>
      <c r="AB38" s="24"/>
      <c r="AC38" s="25"/>
      <c r="AD38" s="24">
        <v>1</v>
      </c>
      <c r="AE38" s="24"/>
      <c r="AF38" s="25"/>
      <c r="AG38" s="24">
        <f>+R38+U38+X38+AA38+AD38</f>
        <v>3.5</v>
      </c>
      <c r="AH38" s="24">
        <f>+S38+V38+Y38+AB38+AE38</f>
        <v>0.25</v>
      </c>
      <c r="AI38" s="25">
        <f>+AH38/AG38</f>
        <v>7.1428571428571425E-2</v>
      </c>
    </row>
    <row r="39" spans="1:35" ht="57" customHeight="1" x14ac:dyDescent="0.25">
      <c r="A39" s="57"/>
      <c r="B39" s="57"/>
      <c r="C39" s="19" t="s">
        <v>95</v>
      </c>
      <c r="D39" s="57"/>
      <c r="E39" s="56"/>
      <c r="F39" s="19" t="s">
        <v>15</v>
      </c>
      <c r="G39" s="16"/>
      <c r="H39" s="27">
        <v>88</v>
      </c>
      <c r="I39" s="27">
        <v>88</v>
      </c>
      <c r="J39" s="28">
        <v>468</v>
      </c>
      <c r="K39" s="28"/>
      <c r="L39" s="28">
        <v>127</v>
      </c>
      <c r="M39" s="28"/>
      <c r="N39" s="28">
        <v>127</v>
      </c>
      <c r="O39" s="28"/>
      <c r="P39" s="28">
        <v>127</v>
      </c>
      <c r="Q39" s="26"/>
      <c r="R39" s="24">
        <v>90</v>
      </c>
      <c r="S39" s="24">
        <v>90</v>
      </c>
      <c r="T39" s="25">
        <f>+S39/R39</f>
        <v>1</v>
      </c>
      <c r="U39" s="24">
        <v>90</v>
      </c>
      <c r="V39" s="24"/>
      <c r="W39" s="25"/>
      <c r="X39" s="24">
        <v>90</v>
      </c>
      <c r="Y39" s="24"/>
      <c r="Z39" s="25"/>
      <c r="AA39" s="24">
        <v>90</v>
      </c>
      <c r="AB39" s="24"/>
      <c r="AC39" s="25"/>
      <c r="AD39" s="24">
        <v>90</v>
      </c>
      <c r="AE39" s="24"/>
      <c r="AF39" s="25"/>
      <c r="AG39" s="24">
        <f>+R39+U39+X39+AA39+AD39</f>
        <v>450</v>
      </c>
      <c r="AH39" s="24">
        <f t="shared" si="2"/>
        <v>90</v>
      </c>
      <c r="AI39" s="25">
        <f t="shared" si="3"/>
        <v>0.2</v>
      </c>
    </row>
    <row r="40" spans="1:35" ht="66" customHeight="1" x14ac:dyDescent="0.25">
      <c r="A40" s="57"/>
      <c r="B40" s="57"/>
      <c r="C40" s="19" t="s">
        <v>95</v>
      </c>
      <c r="D40" s="57"/>
      <c r="E40" s="56"/>
      <c r="F40" s="19" t="s">
        <v>18</v>
      </c>
      <c r="G40" s="16"/>
      <c r="H40" s="27">
        <v>0</v>
      </c>
      <c r="I40" s="27">
        <v>0</v>
      </c>
      <c r="J40" s="28">
        <v>90</v>
      </c>
      <c r="K40" s="28"/>
      <c r="L40" s="28">
        <v>311</v>
      </c>
      <c r="M40" s="28"/>
      <c r="N40" s="28">
        <v>311</v>
      </c>
      <c r="O40" s="28"/>
      <c r="P40" s="28">
        <v>311</v>
      </c>
      <c r="Q40" s="26"/>
      <c r="R40" s="24">
        <v>25</v>
      </c>
      <c r="S40" s="24">
        <v>23.13</v>
      </c>
      <c r="T40" s="25">
        <f>+S40/R40</f>
        <v>0.92519999999999991</v>
      </c>
      <c r="U40" s="24">
        <v>50</v>
      </c>
      <c r="V40" s="24"/>
      <c r="W40" s="25"/>
      <c r="X40" s="24">
        <v>100</v>
      </c>
      <c r="Y40" s="24"/>
      <c r="Z40" s="25"/>
      <c r="AA40" s="24">
        <v>100</v>
      </c>
      <c r="AB40" s="24"/>
      <c r="AC40" s="25"/>
      <c r="AD40" s="24">
        <v>100</v>
      </c>
      <c r="AE40" s="24"/>
      <c r="AF40" s="25"/>
      <c r="AG40" s="24">
        <f t="shared" si="4"/>
        <v>375</v>
      </c>
      <c r="AH40" s="24">
        <f t="shared" si="2"/>
        <v>23.13</v>
      </c>
      <c r="AI40" s="25">
        <f t="shared" si="3"/>
        <v>6.1679999999999999E-2</v>
      </c>
    </row>
    <row r="41" spans="1:35" ht="60" customHeight="1" x14ac:dyDescent="0.25">
      <c r="A41" s="57"/>
      <c r="B41" s="57"/>
      <c r="C41" s="19" t="s">
        <v>95</v>
      </c>
      <c r="D41" s="57"/>
      <c r="E41" s="56"/>
      <c r="F41" s="19" t="s">
        <v>19</v>
      </c>
      <c r="G41" s="16"/>
      <c r="H41" s="27">
        <v>24</v>
      </c>
      <c r="I41" s="27">
        <v>24</v>
      </c>
      <c r="J41" s="28">
        <v>51</v>
      </c>
      <c r="K41" s="28"/>
      <c r="L41" s="28">
        <v>312</v>
      </c>
      <c r="M41" s="28"/>
      <c r="N41" s="28">
        <v>312</v>
      </c>
      <c r="O41" s="28"/>
      <c r="P41" s="28">
        <v>312</v>
      </c>
      <c r="Q41" s="26"/>
      <c r="R41" s="24">
        <v>25</v>
      </c>
      <c r="S41" s="24">
        <v>25</v>
      </c>
      <c r="T41" s="25">
        <f>+S41/R41</f>
        <v>1</v>
      </c>
      <c r="U41" s="24">
        <v>50</v>
      </c>
      <c r="V41" s="24"/>
      <c r="W41" s="25"/>
      <c r="X41" s="24">
        <v>75</v>
      </c>
      <c r="Y41" s="24"/>
      <c r="Z41" s="25"/>
      <c r="AA41" s="24">
        <v>100</v>
      </c>
      <c r="AB41" s="24"/>
      <c r="AC41" s="25"/>
      <c r="AD41" s="24">
        <v>100</v>
      </c>
      <c r="AE41" s="24"/>
      <c r="AF41" s="25"/>
      <c r="AG41" s="24">
        <f t="shared" si="4"/>
        <v>350</v>
      </c>
      <c r="AH41" s="24">
        <f t="shared" si="2"/>
        <v>25</v>
      </c>
      <c r="AI41" s="25">
        <f t="shared" si="3"/>
        <v>7.1428571428571425E-2</v>
      </c>
    </row>
    <row r="42" spans="1:35" ht="66" customHeight="1" x14ac:dyDescent="0.25">
      <c r="A42" s="57"/>
      <c r="B42" s="57"/>
      <c r="C42" s="19" t="s">
        <v>95</v>
      </c>
      <c r="D42" s="57"/>
      <c r="E42" s="56"/>
      <c r="F42" s="20" t="s">
        <v>38</v>
      </c>
      <c r="G42" s="15"/>
      <c r="H42" s="27">
        <v>121</v>
      </c>
      <c r="I42" s="27">
        <v>116</v>
      </c>
      <c r="J42" s="28">
        <v>450</v>
      </c>
      <c r="K42" s="28"/>
      <c r="L42" s="28">
        <v>311</v>
      </c>
      <c r="M42" s="28"/>
      <c r="N42" s="28">
        <v>311</v>
      </c>
      <c r="O42" s="28"/>
      <c r="P42" s="28">
        <v>311</v>
      </c>
      <c r="Q42" s="26"/>
      <c r="R42" s="24">
        <v>25</v>
      </c>
      <c r="S42" s="24">
        <v>25</v>
      </c>
      <c r="T42" s="25">
        <f>+S42/R42</f>
        <v>1</v>
      </c>
      <c r="U42" s="24">
        <v>50</v>
      </c>
      <c r="V42" s="24"/>
      <c r="W42" s="25"/>
      <c r="X42" s="24">
        <v>75</v>
      </c>
      <c r="Y42" s="24"/>
      <c r="Z42" s="25"/>
      <c r="AA42" s="24">
        <v>100</v>
      </c>
      <c r="AB42" s="24"/>
      <c r="AC42" s="25"/>
      <c r="AD42" s="24">
        <v>100</v>
      </c>
      <c r="AE42" s="24"/>
      <c r="AF42" s="25"/>
      <c r="AG42" s="24">
        <f t="shared" si="4"/>
        <v>350</v>
      </c>
      <c r="AH42" s="24">
        <f t="shared" si="2"/>
        <v>25</v>
      </c>
      <c r="AI42" s="25">
        <f t="shared" si="3"/>
        <v>7.1428571428571425E-2</v>
      </c>
    </row>
    <row r="43" spans="1:35" ht="24.95" customHeight="1" x14ac:dyDescent="0.25">
      <c r="A43" s="57"/>
      <c r="B43" s="57"/>
      <c r="C43" s="19"/>
      <c r="D43" s="57"/>
      <c r="E43" s="56"/>
      <c r="F43" s="20"/>
      <c r="G43" s="15"/>
      <c r="H43" s="27"/>
      <c r="I43" s="27"/>
      <c r="J43" s="28"/>
      <c r="K43" s="28"/>
      <c r="L43" s="28"/>
      <c r="M43" s="28"/>
      <c r="N43" s="28"/>
      <c r="O43" s="28"/>
      <c r="P43" s="28"/>
      <c r="Q43" s="26"/>
      <c r="R43" s="24"/>
      <c r="S43" s="24"/>
      <c r="T43" s="25"/>
      <c r="U43" s="24"/>
      <c r="V43" s="24"/>
      <c r="W43" s="25"/>
      <c r="X43" s="24"/>
      <c r="Y43" s="24"/>
      <c r="Z43" s="25"/>
      <c r="AA43" s="24"/>
      <c r="AB43" s="24"/>
      <c r="AC43" s="25"/>
      <c r="AD43" s="24"/>
      <c r="AE43" s="24"/>
      <c r="AF43" s="25"/>
      <c r="AG43" s="24">
        <f t="shared" si="4"/>
        <v>0</v>
      </c>
      <c r="AH43" s="24">
        <f t="shared" si="2"/>
        <v>0</v>
      </c>
      <c r="AI43" s="25" t="e">
        <f t="shared" si="3"/>
        <v>#DIV/0!</v>
      </c>
    </row>
    <row r="44" spans="1:35" ht="75.75" customHeight="1" x14ac:dyDescent="0.25">
      <c r="A44" s="57" t="s">
        <v>50</v>
      </c>
      <c r="B44" s="57" t="s">
        <v>51</v>
      </c>
      <c r="C44" s="19" t="s">
        <v>95</v>
      </c>
      <c r="D44" s="57" t="s">
        <v>16</v>
      </c>
      <c r="E44" s="57" t="s">
        <v>102</v>
      </c>
      <c r="F44" s="19" t="s">
        <v>20</v>
      </c>
      <c r="G44" s="16"/>
      <c r="H44" s="27">
        <v>52</v>
      </c>
      <c r="I44" s="27">
        <v>52</v>
      </c>
      <c r="J44" s="28">
        <v>507</v>
      </c>
      <c r="K44" s="28"/>
      <c r="L44" s="28">
        <v>573</v>
      </c>
      <c r="M44" s="28"/>
      <c r="N44" s="28">
        <v>601</v>
      </c>
      <c r="O44" s="28"/>
      <c r="P44" s="28">
        <v>315</v>
      </c>
      <c r="Q44" s="26"/>
      <c r="R44" s="24">
        <v>100</v>
      </c>
      <c r="S44" s="24">
        <v>100</v>
      </c>
      <c r="T44" s="25">
        <f t="shared" ref="T44:T53" si="5">+S44/R44</f>
        <v>1</v>
      </c>
      <c r="U44" s="24">
        <v>200</v>
      </c>
      <c r="V44" s="24"/>
      <c r="W44" s="25"/>
      <c r="X44" s="24">
        <v>200</v>
      </c>
      <c r="Y44" s="24"/>
      <c r="Z44" s="25"/>
      <c r="AA44" s="24">
        <v>200</v>
      </c>
      <c r="AB44" s="24"/>
      <c r="AC44" s="25"/>
      <c r="AD44" s="24">
        <v>100</v>
      </c>
      <c r="AE44" s="24"/>
      <c r="AF44" s="25"/>
      <c r="AG44" s="24">
        <f t="shared" si="4"/>
        <v>800</v>
      </c>
      <c r="AH44" s="24">
        <f t="shared" si="2"/>
        <v>100</v>
      </c>
      <c r="AI44" s="25">
        <f t="shared" si="3"/>
        <v>0.125</v>
      </c>
    </row>
    <row r="45" spans="1:35" ht="64.5" customHeight="1" x14ac:dyDescent="0.25">
      <c r="A45" s="57"/>
      <c r="B45" s="57"/>
      <c r="C45" s="19" t="s">
        <v>95</v>
      </c>
      <c r="D45" s="57"/>
      <c r="E45" s="57"/>
      <c r="F45" s="19" t="s">
        <v>21</v>
      </c>
      <c r="G45" s="16"/>
      <c r="H45" s="27">
        <v>141</v>
      </c>
      <c r="I45" s="27">
        <v>141</v>
      </c>
      <c r="J45" s="28">
        <v>228</v>
      </c>
      <c r="K45" s="28"/>
      <c r="L45" s="28">
        <v>148</v>
      </c>
      <c r="M45" s="28"/>
      <c r="N45" s="28">
        <v>155</v>
      </c>
      <c r="O45" s="28"/>
      <c r="P45" s="28">
        <v>82</v>
      </c>
      <c r="Q45" s="26"/>
      <c r="R45" s="24">
        <v>6</v>
      </c>
      <c r="S45" s="24">
        <v>6</v>
      </c>
      <c r="T45" s="25">
        <f t="shared" si="5"/>
        <v>1</v>
      </c>
      <c r="U45" s="24">
        <v>12</v>
      </c>
      <c r="V45" s="24"/>
      <c r="W45" s="25"/>
      <c r="X45" s="24">
        <v>12</v>
      </c>
      <c r="Y45" s="24"/>
      <c r="Z45" s="25"/>
      <c r="AA45" s="24">
        <v>12</v>
      </c>
      <c r="AB45" s="24"/>
      <c r="AC45" s="25"/>
      <c r="AD45" s="24">
        <v>6</v>
      </c>
      <c r="AE45" s="24"/>
      <c r="AF45" s="25"/>
      <c r="AG45" s="24">
        <f t="shared" si="4"/>
        <v>48</v>
      </c>
      <c r="AH45" s="24">
        <f t="shared" si="2"/>
        <v>6</v>
      </c>
      <c r="AI45" s="25">
        <f t="shared" si="3"/>
        <v>0.125</v>
      </c>
    </row>
    <row r="46" spans="1:35" ht="60.75" customHeight="1" x14ac:dyDescent="0.25">
      <c r="A46" s="57"/>
      <c r="B46" s="57"/>
      <c r="C46" s="19" t="s">
        <v>95</v>
      </c>
      <c r="D46" s="57"/>
      <c r="E46" s="57"/>
      <c r="F46" s="19" t="s">
        <v>22</v>
      </c>
      <c r="G46" s="16"/>
      <c r="H46" s="27">
        <v>25</v>
      </c>
      <c r="I46" s="27">
        <v>25</v>
      </c>
      <c r="J46" s="28">
        <v>236</v>
      </c>
      <c r="K46" s="28"/>
      <c r="L46" s="28">
        <v>168</v>
      </c>
      <c r="M46" s="28"/>
      <c r="N46" s="28">
        <v>176</v>
      </c>
      <c r="O46" s="28"/>
      <c r="P46" s="28">
        <v>176</v>
      </c>
      <c r="Q46" s="26"/>
      <c r="R46" s="24">
        <v>6</v>
      </c>
      <c r="S46" s="24">
        <v>6</v>
      </c>
      <c r="T46" s="25">
        <f t="shared" si="5"/>
        <v>1</v>
      </c>
      <c r="U46" s="24">
        <v>12</v>
      </c>
      <c r="V46" s="24"/>
      <c r="W46" s="25"/>
      <c r="X46" s="24">
        <v>12</v>
      </c>
      <c r="Y46" s="24"/>
      <c r="Z46" s="25"/>
      <c r="AA46" s="24">
        <v>12</v>
      </c>
      <c r="AB46" s="24"/>
      <c r="AC46" s="25"/>
      <c r="AD46" s="24">
        <v>6</v>
      </c>
      <c r="AE46" s="24"/>
      <c r="AF46" s="25"/>
      <c r="AG46" s="24">
        <f t="shared" si="4"/>
        <v>48</v>
      </c>
      <c r="AH46" s="24">
        <f t="shared" si="2"/>
        <v>6</v>
      </c>
      <c r="AI46" s="25">
        <f t="shared" si="3"/>
        <v>0.125</v>
      </c>
    </row>
    <row r="47" spans="1:35" ht="60.75" customHeight="1" x14ac:dyDescent="0.25">
      <c r="A47" s="57"/>
      <c r="B47" s="57"/>
      <c r="C47" s="19" t="s">
        <v>95</v>
      </c>
      <c r="D47" s="57"/>
      <c r="E47" s="57"/>
      <c r="F47" s="19" t="s">
        <v>23</v>
      </c>
      <c r="G47" s="16"/>
      <c r="H47" s="27">
        <v>6</v>
      </c>
      <c r="I47" s="27">
        <v>6</v>
      </c>
      <c r="J47" s="28">
        <v>216</v>
      </c>
      <c r="K47" s="28"/>
      <c r="L47" s="28">
        <v>281</v>
      </c>
      <c r="M47" s="28"/>
      <c r="N47" s="28">
        <v>295</v>
      </c>
      <c r="O47" s="28"/>
      <c r="P47" s="28">
        <v>155</v>
      </c>
      <c r="Q47" s="26"/>
      <c r="R47" s="24">
        <v>4</v>
      </c>
      <c r="S47" s="24">
        <v>4</v>
      </c>
      <c r="T47" s="25">
        <f t="shared" si="5"/>
        <v>1</v>
      </c>
      <c r="U47" s="24">
        <v>8</v>
      </c>
      <c r="V47" s="24"/>
      <c r="W47" s="25"/>
      <c r="X47" s="24">
        <v>8</v>
      </c>
      <c r="Y47" s="24"/>
      <c r="Z47" s="25"/>
      <c r="AA47" s="24">
        <v>8</v>
      </c>
      <c r="AB47" s="24"/>
      <c r="AC47" s="25"/>
      <c r="AD47" s="24">
        <v>4</v>
      </c>
      <c r="AE47" s="24"/>
      <c r="AF47" s="25"/>
      <c r="AG47" s="24">
        <f t="shared" si="4"/>
        <v>32</v>
      </c>
      <c r="AH47" s="24">
        <f t="shared" si="2"/>
        <v>4</v>
      </c>
      <c r="AI47" s="25">
        <f t="shared" si="3"/>
        <v>0.125</v>
      </c>
    </row>
    <row r="48" spans="1:35" ht="24.95" customHeight="1" x14ac:dyDescent="0.25">
      <c r="A48" s="57"/>
      <c r="B48" s="57"/>
      <c r="C48" s="19"/>
      <c r="D48" s="57"/>
      <c r="E48" s="57"/>
      <c r="F48" s="20"/>
      <c r="G48" s="15"/>
      <c r="H48" s="27"/>
      <c r="I48" s="27"/>
      <c r="J48" s="28"/>
      <c r="K48" s="28"/>
      <c r="L48" s="28"/>
      <c r="M48" s="28"/>
      <c r="N48" s="28"/>
      <c r="O48" s="28"/>
      <c r="P48" s="28"/>
      <c r="Q48" s="26"/>
      <c r="R48" s="24"/>
      <c r="S48" s="24"/>
      <c r="T48" s="25"/>
      <c r="U48" s="24"/>
      <c r="V48" s="24"/>
      <c r="W48" s="25"/>
      <c r="X48" s="24"/>
      <c r="Y48" s="24"/>
      <c r="Z48" s="25"/>
      <c r="AA48" s="24"/>
      <c r="AB48" s="24"/>
      <c r="AC48" s="25"/>
      <c r="AD48" s="24"/>
      <c r="AE48" s="24"/>
      <c r="AF48" s="25"/>
      <c r="AG48" s="24">
        <f t="shared" si="4"/>
        <v>0</v>
      </c>
      <c r="AH48" s="24">
        <f t="shared" si="2"/>
        <v>0</v>
      </c>
      <c r="AI48" s="25" t="e">
        <f t="shared" si="3"/>
        <v>#DIV/0!</v>
      </c>
    </row>
    <row r="49" spans="1:35" ht="71.25" customHeight="1" x14ac:dyDescent="0.25">
      <c r="A49" s="57" t="s">
        <v>50</v>
      </c>
      <c r="B49" s="57" t="s">
        <v>99</v>
      </c>
      <c r="C49" s="19" t="s">
        <v>98</v>
      </c>
      <c r="D49" s="57" t="s">
        <v>100</v>
      </c>
      <c r="E49" s="57" t="s">
        <v>101</v>
      </c>
      <c r="F49" s="19" t="s">
        <v>52</v>
      </c>
      <c r="G49" s="16"/>
      <c r="H49" s="27">
        <v>2446</v>
      </c>
      <c r="I49" s="27">
        <v>2443</v>
      </c>
      <c r="J49" s="28">
        <v>4038</v>
      </c>
      <c r="K49" s="28"/>
      <c r="L49" s="28">
        <v>3140</v>
      </c>
      <c r="M49" s="28"/>
      <c r="N49" s="28">
        <v>3661</v>
      </c>
      <c r="O49" s="28"/>
      <c r="P49" s="28">
        <v>4464</v>
      </c>
      <c r="Q49" s="26"/>
      <c r="R49" s="24">
        <v>100</v>
      </c>
      <c r="S49" s="24">
        <v>98.13</v>
      </c>
      <c r="T49" s="25">
        <f t="shared" si="5"/>
        <v>0.98129999999999995</v>
      </c>
      <c r="U49" s="24">
        <v>100</v>
      </c>
      <c r="V49" s="24"/>
      <c r="W49" s="25"/>
      <c r="X49" s="24">
        <v>100</v>
      </c>
      <c r="Y49" s="24"/>
      <c r="Z49" s="25"/>
      <c r="AA49" s="24">
        <v>100</v>
      </c>
      <c r="AB49" s="24"/>
      <c r="AC49" s="25"/>
      <c r="AD49" s="24">
        <v>100</v>
      </c>
      <c r="AE49" s="24"/>
      <c r="AF49" s="25"/>
      <c r="AG49" s="24">
        <f t="shared" si="4"/>
        <v>500</v>
      </c>
      <c r="AH49" s="24">
        <f t="shared" si="2"/>
        <v>98.13</v>
      </c>
      <c r="AI49" s="25">
        <f t="shared" si="3"/>
        <v>0.19625999999999999</v>
      </c>
    </row>
    <row r="50" spans="1:35" ht="60" customHeight="1" x14ac:dyDescent="0.25">
      <c r="A50" s="57"/>
      <c r="B50" s="57"/>
      <c r="C50" s="19" t="s">
        <v>98</v>
      </c>
      <c r="D50" s="57"/>
      <c r="E50" s="57"/>
      <c r="F50" s="19" t="s">
        <v>25</v>
      </c>
      <c r="G50" s="16"/>
      <c r="H50" s="27">
        <v>426</v>
      </c>
      <c r="I50" s="27">
        <v>426</v>
      </c>
      <c r="J50" s="28">
        <v>725</v>
      </c>
      <c r="K50" s="28"/>
      <c r="L50" s="28">
        <v>785</v>
      </c>
      <c r="M50" s="28"/>
      <c r="N50" s="28">
        <v>915</v>
      </c>
      <c r="O50" s="28"/>
      <c r="P50" s="28">
        <v>1116</v>
      </c>
      <c r="Q50" s="26"/>
      <c r="R50" s="24">
        <v>15</v>
      </c>
      <c r="S50" s="24">
        <v>6.14</v>
      </c>
      <c r="T50" s="25">
        <f t="shared" si="5"/>
        <v>0.40933333333333333</v>
      </c>
      <c r="U50" s="24">
        <v>25</v>
      </c>
      <c r="V50" s="24"/>
      <c r="W50" s="25"/>
      <c r="X50" s="24">
        <v>25</v>
      </c>
      <c r="Y50" s="24"/>
      <c r="Z50" s="25"/>
      <c r="AA50" s="24">
        <v>25</v>
      </c>
      <c r="AB50" s="24"/>
      <c r="AC50" s="25"/>
      <c r="AD50" s="24">
        <v>10</v>
      </c>
      <c r="AE50" s="24"/>
      <c r="AF50" s="25"/>
      <c r="AG50" s="24">
        <f t="shared" si="4"/>
        <v>100</v>
      </c>
      <c r="AH50" s="24">
        <f t="shared" si="2"/>
        <v>6.14</v>
      </c>
      <c r="AI50" s="25">
        <f t="shared" si="3"/>
        <v>6.1399999999999996E-2</v>
      </c>
    </row>
    <row r="51" spans="1:35" ht="69" customHeight="1" x14ac:dyDescent="0.25">
      <c r="A51" s="57"/>
      <c r="B51" s="57"/>
      <c r="C51" s="19" t="s">
        <v>98</v>
      </c>
      <c r="D51" s="57"/>
      <c r="E51" s="57"/>
      <c r="F51" s="19" t="s">
        <v>53</v>
      </c>
      <c r="G51" s="16"/>
      <c r="H51" s="27">
        <v>60</v>
      </c>
      <c r="I51" s="27">
        <v>36</v>
      </c>
      <c r="J51" s="28">
        <v>100</v>
      </c>
      <c r="K51" s="28"/>
      <c r="L51" s="28">
        <v>101</v>
      </c>
      <c r="M51" s="28"/>
      <c r="N51" s="28">
        <v>118</v>
      </c>
      <c r="O51" s="28"/>
      <c r="P51" s="28">
        <v>143</v>
      </c>
      <c r="Q51" s="26"/>
      <c r="R51" s="24">
        <v>60</v>
      </c>
      <c r="S51" s="24">
        <v>39.130000000000003</v>
      </c>
      <c r="T51" s="25">
        <f t="shared" si="5"/>
        <v>0.65216666666666667</v>
      </c>
      <c r="U51" s="24">
        <v>10</v>
      </c>
      <c r="V51" s="24"/>
      <c r="W51" s="25"/>
      <c r="X51" s="24">
        <v>10</v>
      </c>
      <c r="Y51" s="24"/>
      <c r="Z51" s="25"/>
      <c r="AA51" s="24">
        <v>10</v>
      </c>
      <c r="AB51" s="24"/>
      <c r="AC51" s="25"/>
      <c r="AD51" s="24">
        <v>10</v>
      </c>
      <c r="AE51" s="24"/>
      <c r="AF51" s="25"/>
      <c r="AG51" s="24">
        <f t="shared" si="4"/>
        <v>100</v>
      </c>
      <c r="AH51" s="24">
        <f t="shared" si="2"/>
        <v>39.130000000000003</v>
      </c>
      <c r="AI51" s="25">
        <f t="shared" si="3"/>
        <v>0.39130000000000004</v>
      </c>
    </row>
    <row r="52" spans="1:35" ht="82.5" customHeight="1" x14ac:dyDescent="0.25">
      <c r="A52" s="57"/>
      <c r="B52" s="57"/>
      <c r="C52" s="19" t="s">
        <v>98</v>
      </c>
      <c r="D52" s="57"/>
      <c r="E52" s="57"/>
      <c r="F52" s="19" t="s">
        <v>24</v>
      </c>
      <c r="G52" s="16"/>
      <c r="H52" s="27">
        <v>21</v>
      </c>
      <c r="I52" s="27">
        <v>21</v>
      </c>
      <c r="J52" s="28">
        <v>673</v>
      </c>
      <c r="K52" s="28"/>
      <c r="L52" s="28">
        <v>1221</v>
      </c>
      <c r="M52" s="28"/>
      <c r="N52" s="28">
        <v>1392</v>
      </c>
      <c r="O52" s="28"/>
      <c r="P52" s="28">
        <v>1497</v>
      </c>
      <c r="Q52" s="26"/>
      <c r="R52" s="24">
        <v>100</v>
      </c>
      <c r="S52" s="24">
        <v>100</v>
      </c>
      <c r="T52" s="25">
        <f t="shared" si="5"/>
        <v>1</v>
      </c>
      <c r="U52" s="24">
        <v>100</v>
      </c>
      <c r="V52" s="24"/>
      <c r="W52" s="25"/>
      <c r="X52" s="24">
        <v>100</v>
      </c>
      <c r="Y52" s="24"/>
      <c r="Z52" s="25"/>
      <c r="AA52" s="24">
        <v>100</v>
      </c>
      <c r="AB52" s="24"/>
      <c r="AC52" s="25"/>
      <c r="AD52" s="24">
        <v>100</v>
      </c>
      <c r="AE52" s="24"/>
      <c r="AF52" s="25"/>
      <c r="AG52" s="24">
        <f t="shared" si="4"/>
        <v>500</v>
      </c>
      <c r="AH52" s="24">
        <f t="shared" si="2"/>
        <v>100</v>
      </c>
      <c r="AI52" s="25">
        <f t="shared" si="3"/>
        <v>0.2</v>
      </c>
    </row>
    <row r="53" spans="1:35" ht="73.5" customHeight="1" x14ac:dyDescent="0.25">
      <c r="A53" s="57"/>
      <c r="B53" s="57"/>
      <c r="C53" s="19" t="s">
        <v>98</v>
      </c>
      <c r="D53" s="57"/>
      <c r="E53" s="57"/>
      <c r="F53" s="19" t="s">
        <v>54</v>
      </c>
      <c r="G53" s="16"/>
      <c r="H53" s="27">
        <v>7</v>
      </c>
      <c r="I53" s="27">
        <v>7</v>
      </c>
      <c r="J53" s="28">
        <v>479</v>
      </c>
      <c r="K53" s="28"/>
      <c r="L53" s="28">
        <v>739</v>
      </c>
      <c r="M53" s="28"/>
      <c r="N53" s="28">
        <v>842</v>
      </c>
      <c r="O53" s="28"/>
      <c r="P53" s="28">
        <v>905</v>
      </c>
      <c r="Q53" s="26"/>
      <c r="R53" s="24">
        <v>95</v>
      </c>
      <c r="S53" s="24">
        <v>95.4</v>
      </c>
      <c r="T53" s="25">
        <f t="shared" si="5"/>
        <v>1.0042105263157894</v>
      </c>
      <c r="U53" s="24">
        <v>95</v>
      </c>
      <c r="V53" s="24"/>
      <c r="W53" s="25"/>
      <c r="X53" s="24">
        <v>95</v>
      </c>
      <c r="Y53" s="24"/>
      <c r="Z53" s="25"/>
      <c r="AA53" s="24">
        <v>95</v>
      </c>
      <c r="AB53" s="24"/>
      <c r="AC53" s="25"/>
      <c r="AD53" s="24">
        <v>95</v>
      </c>
      <c r="AE53" s="24"/>
      <c r="AF53" s="25"/>
      <c r="AG53" s="24">
        <f t="shared" si="4"/>
        <v>475</v>
      </c>
      <c r="AH53" s="24">
        <f t="shared" si="2"/>
        <v>95.4</v>
      </c>
      <c r="AI53" s="25">
        <f t="shared" si="3"/>
        <v>0.20084210526315791</v>
      </c>
    </row>
    <row r="54" spans="1:35" ht="24.95" customHeight="1" x14ac:dyDescent="0.25">
      <c r="A54" s="57"/>
      <c r="B54" s="57"/>
      <c r="C54" s="19"/>
      <c r="D54" s="57"/>
      <c r="E54" s="57"/>
      <c r="F54" s="20"/>
      <c r="G54" s="15"/>
      <c r="H54" s="27"/>
      <c r="I54" s="27"/>
      <c r="J54" s="28"/>
      <c r="K54" s="28"/>
      <c r="L54" s="28"/>
      <c r="M54" s="28"/>
      <c r="N54" s="28"/>
      <c r="O54" s="28"/>
      <c r="P54" s="28"/>
      <c r="Q54" s="26"/>
      <c r="R54" s="24"/>
      <c r="S54" s="24"/>
      <c r="T54" s="25"/>
      <c r="U54" s="24"/>
      <c r="V54" s="24"/>
      <c r="W54" s="25"/>
      <c r="X54" s="24"/>
      <c r="Y54" s="24"/>
      <c r="Z54" s="25"/>
      <c r="AA54" s="24"/>
      <c r="AB54" s="24"/>
      <c r="AC54" s="25"/>
      <c r="AD54" s="24"/>
      <c r="AE54" s="24"/>
      <c r="AF54" s="25"/>
      <c r="AG54" s="24">
        <f t="shared" si="4"/>
        <v>0</v>
      </c>
      <c r="AH54" s="24">
        <f t="shared" si="2"/>
        <v>0</v>
      </c>
      <c r="AI54" s="25" t="e">
        <f t="shared" si="3"/>
        <v>#DIV/0!</v>
      </c>
    </row>
    <row r="55" spans="1:35" ht="24.95" customHeight="1" x14ac:dyDescent="0.25">
      <c r="A55" s="19"/>
      <c r="B55" s="19"/>
      <c r="C55" s="19"/>
      <c r="D55" s="19"/>
      <c r="E55" s="19"/>
      <c r="F55" s="20"/>
      <c r="G55" s="30"/>
      <c r="H55" s="31"/>
      <c r="I55" s="31"/>
      <c r="J55" s="32"/>
      <c r="K55" s="32"/>
      <c r="L55" s="32"/>
      <c r="M55" s="32"/>
      <c r="N55" s="32"/>
      <c r="O55" s="32"/>
      <c r="P55" s="32"/>
      <c r="Q55" s="33"/>
      <c r="R55" s="34"/>
      <c r="S55" s="34"/>
      <c r="T55" s="35"/>
      <c r="U55" s="34"/>
      <c r="V55" s="34"/>
      <c r="W55" s="35"/>
      <c r="X55" s="34"/>
      <c r="Y55" s="34"/>
      <c r="Z55" s="35"/>
      <c r="AA55" s="34"/>
      <c r="AB55" s="34"/>
      <c r="AC55" s="35"/>
      <c r="AD55" s="34"/>
      <c r="AE55" s="34"/>
      <c r="AF55" s="35"/>
      <c r="AG55" s="24"/>
      <c r="AH55" s="24"/>
      <c r="AI55" s="25"/>
    </row>
    <row r="56" spans="1:35" ht="24.95" customHeight="1" x14ac:dyDescent="0.25">
      <c r="A56" s="19"/>
      <c r="B56" s="19"/>
      <c r="C56" s="19"/>
      <c r="D56" s="19"/>
      <c r="E56" s="19"/>
      <c r="F56" s="20"/>
      <c r="G56" s="30"/>
      <c r="H56" s="31"/>
      <c r="I56" s="31"/>
      <c r="J56" s="32"/>
      <c r="K56" s="32"/>
      <c r="L56" s="32"/>
      <c r="M56" s="32"/>
      <c r="N56" s="32"/>
      <c r="O56" s="32"/>
      <c r="P56" s="32"/>
      <c r="Q56" s="33"/>
      <c r="R56" s="34"/>
      <c r="S56" s="34"/>
      <c r="T56" s="35"/>
      <c r="U56" s="34"/>
      <c r="V56" s="34"/>
      <c r="W56" s="35"/>
      <c r="X56" s="34"/>
      <c r="Y56" s="34"/>
      <c r="Z56" s="35"/>
      <c r="AA56" s="34"/>
      <c r="AB56" s="34"/>
      <c r="AC56" s="35"/>
      <c r="AD56" s="34"/>
      <c r="AE56" s="34"/>
      <c r="AF56" s="35"/>
      <c r="AG56" s="24"/>
      <c r="AH56" s="24"/>
      <c r="AI56" s="25"/>
    </row>
    <row r="57" spans="1:35" x14ac:dyDescent="0.25">
      <c r="B57" s="36"/>
    </row>
  </sheetData>
  <autoFilter ref="A6:I56">
    <filterColumn colId="7" showButton="0"/>
    <filterColumn colId="8" showButton="0"/>
  </autoFilter>
  <mergeCells count="46">
    <mergeCell ref="A44:A48"/>
    <mergeCell ref="B44:B48"/>
    <mergeCell ref="D44:D48"/>
    <mergeCell ref="E44:E48"/>
    <mergeCell ref="A49:A54"/>
    <mergeCell ref="B49:B54"/>
    <mergeCell ref="D49:D54"/>
    <mergeCell ref="E49:E54"/>
    <mergeCell ref="A32:A36"/>
    <mergeCell ref="B32:B36"/>
    <mergeCell ref="D32:D36"/>
    <mergeCell ref="E32:E36"/>
    <mergeCell ref="A37:A43"/>
    <mergeCell ref="B37:B43"/>
    <mergeCell ref="D37:D43"/>
    <mergeCell ref="E37:E43"/>
    <mergeCell ref="AG6:AI6"/>
    <mergeCell ref="A21:A27"/>
    <mergeCell ref="B21:B27"/>
    <mergeCell ref="E21:E27"/>
    <mergeCell ref="A28:A31"/>
    <mergeCell ref="B28:B31"/>
    <mergeCell ref="D28:D31"/>
    <mergeCell ref="E28:E31"/>
    <mergeCell ref="P6:Q6"/>
    <mergeCell ref="R6:T6"/>
    <mergeCell ref="U6:W6"/>
    <mergeCell ref="X6:Z6"/>
    <mergeCell ref="AA6:AC6"/>
    <mergeCell ref="AD6:AF6"/>
    <mergeCell ref="F6:F7"/>
    <mergeCell ref="G6:G7"/>
    <mergeCell ref="H6:I6"/>
    <mergeCell ref="J6:K6"/>
    <mergeCell ref="L6:M6"/>
    <mergeCell ref="N6:O6"/>
    <mergeCell ref="A2:AF2"/>
    <mergeCell ref="A4:B4"/>
    <mergeCell ref="C4:D4"/>
    <mergeCell ref="H5:Q5"/>
    <mergeCell ref="R5:AF5"/>
    <mergeCell ref="A6:A7"/>
    <mergeCell ref="B6:B7"/>
    <mergeCell ref="C6:C7"/>
    <mergeCell ref="D6:D7"/>
    <mergeCell ref="E6:E7"/>
  </mergeCells>
  <pageMargins left="0.70866141732283472" right="0.70866141732283472" top="0.74803149606299213" bottom="0.74803149606299213" header="0.31496062992125984" footer="0.31496062992125984"/>
  <pageSetup scale="12" orientation="landscape" r:id="rId1"/>
  <headerFooter>
    <oddFooter>&amp;L&amp;"times,Normal"&amp;14PG01-FO465-V1&amp;C&amp;G&amp;R&amp;"times,Normal"&amp;14Página  &amp;P de &amp;N</oddFooter>
  </headerFooter>
  <colBreaks count="1" manualBreakCount="1">
    <brk id="32" max="58" man="1"/>
  </colBreaks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PS</vt:lpstr>
      <vt:lpstr>PS (2)</vt:lpstr>
      <vt:lpstr>PS!Área_de_impresión</vt:lpstr>
      <vt:lpstr>'PS (2)'!Área_de_impresión</vt:lpstr>
      <vt:lpstr>PS!Títulos_a_imprimir</vt:lpstr>
      <vt:lpstr>'PS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</dc:creator>
  <cp:lastModifiedBy>Liliana Andrea Hernandez Morena</cp:lastModifiedBy>
  <cp:lastPrinted>2016-12-17T04:30:52Z</cp:lastPrinted>
  <dcterms:created xsi:type="dcterms:W3CDTF">2016-06-11T18:49:54Z</dcterms:created>
  <dcterms:modified xsi:type="dcterms:W3CDTF">2018-03-05T20:37:27Z</dcterms:modified>
</cp:coreProperties>
</file>