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dht-my.sharepoint.com/personal/gheiner_cardenas_habitatbogota_gov_co/Documents/PLAN AUSTERIDAD/PLAN AUSTERIDAD DEC_492-2019/2023/II SEMESTRE/"/>
    </mc:Choice>
  </mc:AlternateContent>
  <xr:revisionPtr revIDLastSave="3336" documentId="8_{D4F4EC68-B936-40BB-8D30-542C974F44B9}" xr6:coauthVersionLast="47" xr6:coauthVersionMax="47" xr10:uidLastSave="{6A1620F7-8C57-4685-BC62-0EA8016A9A9C}"/>
  <bookViews>
    <workbookView xWindow="2355" yWindow="45" windowWidth="25845" windowHeight="15480" firstSheet="1" activeTab="1" xr2:uid="{00000000-000D-0000-FFFF-FFFF00000000}"/>
  </bookViews>
  <sheets>
    <sheet name="datos" sheetId="2" state="hidden" r:id="rId1"/>
    <sheet name="SDHT" sheetId="6" r:id="rId2"/>
    <sheet name="CVP" sheetId="10" r:id="rId3"/>
    <sheet name="EAAB" sheetId="11" r:id="rId4"/>
    <sheet name="RENOBO" sheetId="12" r:id="rId5"/>
    <sheet name="UAESP" sheetId="13" r:id="rId6"/>
    <sheet name="I semestre" sheetId="7" state="hidden" r:id="rId7"/>
  </sheets>
  <definedNames>
    <definedName name="_xlnm._FilterDatabase" localSheetId="3" hidden="1">EAAB!$A$11:$Y$35</definedName>
    <definedName name="_xlnm._FilterDatabase" localSheetId="4" hidden="1">RENOBO!$A$8:$Y$11</definedName>
    <definedName name="_xlnm._FilterDatabase" localSheetId="1" hidden="1">SDHT!$A$11:$Z$34</definedName>
    <definedName name="_xlnm._FilterDatabase" localSheetId="5" hidden="1">UAESP!$A$11:$Y$34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6" l="1"/>
  <c r="W18" i="6"/>
  <c r="X18" i="6"/>
  <c r="V32" i="13"/>
  <c r="X32" i="13" s="1"/>
  <c r="U32" i="13"/>
  <c r="W32" i="13" s="1"/>
  <c r="O32" i="13"/>
  <c r="Q32" i="13" s="1"/>
  <c r="N32" i="13"/>
  <c r="P32" i="13" s="1"/>
  <c r="V31" i="13"/>
  <c r="X31" i="13" s="1"/>
  <c r="U31" i="13"/>
  <c r="W31" i="13" s="1"/>
  <c r="P31" i="13"/>
  <c r="O31" i="13"/>
  <c r="Q31" i="13" s="1"/>
  <c r="N31" i="13"/>
  <c r="V30" i="13"/>
  <c r="X30" i="13" s="1"/>
  <c r="U30" i="13"/>
  <c r="W30" i="13" s="1"/>
  <c r="O30" i="13"/>
  <c r="Q30" i="13" s="1"/>
  <c r="N30" i="13"/>
  <c r="P30" i="13" s="1"/>
  <c r="V29" i="13"/>
  <c r="X29" i="13" s="1"/>
  <c r="U29" i="13"/>
  <c r="W29" i="13" s="1"/>
  <c r="O29" i="13"/>
  <c r="Q29" i="13" s="1"/>
  <c r="N29" i="13"/>
  <c r="P29" i="13" s="1"/>
  <c r="V28" i="13"/>
  <c r="X28" i="13" s="1"/>
  <c r="U28" i="13"/>
  <c r="W28" i="13" s="1"/>
  <c r="O28" i="13"/>
  <c r="Q28" i="13" s="1"/>
  <c r="N28" i="13"/>
  <c r="P28" i="13" s="1"/>
  <c r="V27" i="13"/>
  <c r="X27" i="13" s="1"/>
  <c r="U27" i="13"/>
  <c r="W27" i="13" s="1"/>
  <c r="O27" i="13"/>
  <c r="Q27" i="13" s="1"/>
  <c r="N27" i="13"/>
  <c r="P27" i="13" s="1"/>
  <c r="V26" i="13"/>
  <c r="X26" i="13" s="1"/>
  <c r="U26" i="13"/>
  <c r="W26" i="13" s="1"/>
  <c r="O26" i="13"/>
  <c r="Q26" i="13" s="1"/>
  <c r="N26" i="13"/>
  <c r="P26" i="13" s="1"/>
  <c r="V25" i="13"/>
  <c r="X25" i="13" s="1"/>
  <c r="U25" i="13"/>
  <c r="W25" i="13" s="1"/>
  <c r="O25" i="13"/>
  <c r="Q25" i="13" s="1"/>
  <c r="N25" i="13"/>
  <c r="P25" i="13" s="1"/>
  <c r="V24" i="13"/>
  <c r="X24" i="13" s="1"/>
  <c r="U24" i="13"/>
  <c r="W24" i="13" s="1"/>
  <c r="O24" i="13"/>
  <c r="Q24" i="13" s="1"/>
  <c r="N24" i="13"/>
  <c r="P24" i="13" s="1"/>
  <c r="V23" i="13"/>
  <c r="X23" i="13" s="1"/>
  <c r="U23" i="13"/>
  <c r="W23" i="13" s="1"/>
  <c r="O23" i="13"/>
  <c r="Q23" i="13" s="1"/>
  <c r="N23" i="13"/>
  <c r="P23" i="13" s="1"/>
  <c r="V22" i="13"/>
  <c r="X22" i="13" s="1"/>
  <c r="U22" i="13"/>
  <c r="W22" i="13" s="1"/>
  <c r="P22" i="13"/>
  <c r="O22" i="13"/>
  <c r="Q22" i="13" s="1"/>
  <c r="N22" i="13"/>
  <c r="V21" i="13"/>
  <c r="X21" i="13" s="1"/>
  <c r="U21" i="13"/>
  <c r="W21" i="13" s="1"/>
  <c r="O21" i="13"/>
  <c r="Q21" i="13" s="1"/>
  <c r="N21" i="13"/>
  <c r="P21" i="13" s="1"/>
  <c r="V20" i="13"/>
  <c r="X20" i="13" s="1"/>
  <c r="U20" i="13"/>
  <c r="W20" i="13" s="1"/>
  <c r="O20" i="13"/>
  <c r="Q20" i="13" s="1"/>
  <c r="N20" i="13"/>
  <c r="P20" i="13" s="1"/>
  <c r="V19" i="13"/>
  <c r="X19" i="13" s="1"/>
  <c r="U19" i="13"/>
  <c r="W19" i="13" s="1"/>
  <c r="O19" i="13"/>
  <c r="Q19" i="13" s="1"/>
  <c r="N19" i="13"/>
  <c r="P19" i="13" s="1"/>
  <c r="V18" i="13"/>
  <c r="X18" i="13" s="1"/>
  <c r="U18" i="13"/>
  <c r="W18" i="13" s="1"/>
  <c r="P18" i="13"/>
  <c r="O18" i="13"/>
  <c r="Q18" i="13" s="1"/>
  <c r="N18" i="13"/>
  <c r="V17" i="13"/>
  <c r="X17" i="13" s="1"/>
  <c r="U17" i="13"/>
  <c r="W17" i="13" s="1"/>
  <c r="O17" i="13"/>
  <c r="Q17" i="13" s="1"/>
  <c r="N17" i="13"/>
  <c r="P17" i="13" s="1"/>
  <c r="V16" i="13"/>
  <c r="X16" i="13" s="1"/>
  <c r="U16" i="13"/>
  <c r="W16" i="13" s="1"/>
  <c r="O16" i="13"/>
  <c r="Q16" i="13" s="1"/>
  <c r="N16" i="13"/>
  <c r="P16" i="13" s="1"/>
  <c r="V15" i="13"/>
  <c r="X15" i="13" s="1"/>
  <c r="U15" i="13"/>
  <c r="W15" i="13" s="1"/>
  <c r="O15" i="13"/>
  <c r="Q15" i="13" s="1"/>
  <c r="N15" i="13"/>
  <c r="P15" i="13" s="1"/>
  <c r="V14" i="13"/>
  <c r="X14" i="13" s="1"/>
  <c r="U14" i="13"/>
  <c r="W14" i="13" s="1"/>
  <c r="O14" i="13"/>
  <c r="Q14" i="13" s="1"/>
  <c r="N14" i="13"/>
  <c r="P14" i="13" s="1"/>
  <c r="V13" i="13"/>
  <c r="X13" i="13" s="1"/>
  <c r="U13" i="13"/>
  <c r="W13" i="13" s="1"/>
  <c r="O13" i="13"/>
  <c r="Q13" i="13" s="1"/>
  <c r="N13" i="13"/>
  <c r="P13" i="13" s="1"/>
  <c r="V12" i="13"/>
  <c r="X12" i="13" s="1"/>
  <c r="U12" i="13"/>
  <c r="W12" i="13" s="1"/>
  <c r="O12" i="13"/>
  <c r="Q12" i="13" s="1"/>
  <c r="N12" i="13"/>
  <c r="P12" i="13" s="1"/>
  <c r="AB34" i="12" l="1"/>
  <c r="V34" i="12"/>
  <c r="X34" i="12" s="1"/>
  <c r="U34" i="12"/>
  <c r="W34" i="12" s="1"/>
  <c r="O34" i="12"/>
  <c r="Q34" i="12" s="1"/>
  <c r="N34" i="12"/>
  <c r="P34" i="12" s="1"/>
  <c r="V32" i="12"/>
  <c r="X32" i="12" s="1"/>
  <c r="U32" i="12"/>
  <c r="W32" i="12" s="1"/>
  <c r="O32" i="12"/>
  <c r="Q32" i="12" s="1"/>
  <c r="N32" i="12"/>
  <c r="P32" i="12" s="1"/>
  <c r="V31" i="12"/>
  <c r="X31" i="12" s="1"/>
  <c r="U31" i="12"/>
  <c r="W31" i="12" s="1"/>
  <c r="O31" i="12"/>
  <c r="Q31" i="12" s="1"/>
  <c r="N31" i="12"/>
  <c r="P31" i="12" s="1"/>
  <c r="V30" i="12"/>
  <c r="X30" i="12" s="1"/>
  <c r="U30" i="12"/>
  <c r="W30" i="12" s="1"/>
  <c r="O30" i="12"/>
  <c r="Q30" i="12" s="1"/>
  <c r="N30" i="12"/>
  <c r="P30" i="12" s="1"/>
  <c r="V29" i="12"/>
  <c r="X29" i="12" s="1"/>
  <c r="U29" i="12"/>
  <c r="W29" i="12" s="1"/>
  <c r="P29" i="12"/>
  <c r="O29" i="12"/>
  <c r="Q29" i="12" s="1"/>
  <c r="N29" i="12"/>
  <c r="V28" i="12"/>
  <c r="X28" i="12" s="1"/>
  <c r="U28" i="12"/>
  <c r="W28" i="12" s="1"/>
  <c r="O28" i="12"/>
  <c r="Q28" i="12" s="1"/>
  <c r="N28" i="12"/>
  <c r="P28" i="12" s="1"/>
  <c r="V27" i="12"/>
  <c r="X27" i="12" s="1"/>
  <c r="U27" i="12"/>
  <c r="W27" i="12" s="1"/>
  <c r="O27" i="12"/>
  <c r="Q27" i="12" s="1"/>
  <c r="N27" i="12"/>
  <c r="P27" i="12" s="1"/>
  <c r="V26" i="12"/>
  <c r="X26" i="12" s="1"/>
  <c r="U26" i="12"/>
  <c r="W26" i="12" s="1"/>
  <c r="P26" i="12"/>
  <c r="O26" i="12"/>
  <c r="Q26" i="12" s="1"/>
  <c r="N26" i="12"/>
  <c r="V25" i="12"/>
  <c r="X25" i="12" s="1"/>
  <c r="U25" i="12"/>
  <c r="W25" i="12" s="1"/>
  <c r="O25" i="12"/>
  <c r="Q25" i="12" s="1"/>
  <c r="N25" i="12"/>
  <c r="P25" i="12" s="1"/>
  <c r="V24" i="12"/>
  <c r="X24" i="12" s="1"/>
  <c r="U24" i="12"/>
  <c r="W24" i="12" s="1"/>
  <c r="P24" i="12"/>
  <c r="O24" i="12"/>
  <c r="Q24" i="12" s="1"/>
  <c r="N24" i="12"/>
  <c r="V23" i="12"/>
  <c r="X23" i="12" s="1"/>
  <c r="U23" i="12"/>
  <c r="W23" i="12" s="1"/>
  <c r="O23" i="12"/>
  <c r="Q23" i="12" s="1"/>
  <c r="N23" i="12"/>
  <c r="P23" i="12" s="1"/>
  <c r="V22" i="12"/>
  <c r="X22" i="12" s="1"/>
  <c r="U22" i="12"/>
  <c r="W22" i="12" s="1"/>
  <c r="O22" i="12"/>
  <c r="Q22" i="12" s="1"/>
  <c r="N22" i="12"/>
  <c r="P22" i="12" s="1"/>
  <c r="V21" i="12"/>
  <c r="X21" i="12" s="1"/>
  <c r="U21" i="12"/>
  <c r="W21" i="12" s="1"/>
  <c r="P21" i="12"/>
  <c r="O21" i="12"/>
  <c r="Q21" i="12" s="1"/>
  <c r="N21" i="12"/>
  <c r="V20" i="12"/>
  <c r="X20" i="12" s="1"/>
  <c r="U20" i="12"/>
  <c r="W20" i="12" s="1"/>
  <c r="Q20" i="12"/>
  <c r="P20" i="12"/>
  <c r="X19" i="12"/>
  <c r="W19" i="12"/>
  <c r="V19" i="12"/>
  <c r="U19" i="12"/>
  <c r="Q19" i="12"/>
  <c r="P19" i="12"/>
  <c r="V18" i="12"/>
  <c r="X18" i="12" s="1"/>
  <c r="U18" i="12"/>
  <c r="W18" i="12" s="1"/>
  <c r="O18" i="12"/>
  <c r="Q18" i="12" s="1"/>
  <c r="N18" i="12"/>
  <c r="P18" i="12" s="1"/>
  <c r="V17" i="12"/>
  <c r="X17" i="12" s="1"/>
  <c r="U17" i="12"/>
  <c r="W17" i="12" s="1"/>
  <c r="O17" i="12"/>
  <c r="Q17" i="12" s="1"/>
  <c r="N17" i="12"/>
  <c r="P17" i="12" s="1"/>
  <c r="V16" i="12"/>
  <c r="X16" i="12" s="1"/>
  <c r="U16" i="12"/>
  <c r="W16" i="12" s="1"/>
  <c r="O16" i="12"/>
  <c r="Q16" i="12" s="1"/>
  <c r="N16" i="12"/>
  <c r="P16" i="12" s="1"/>
  <c r="V15" i="12"/>
  <c r="X15" i="12" s="1"/>
  <c r="U15" i="12"/>
  <c r="W15" i="12" s="1"/>
  <c r="O15" i="12"/>
  <c r="Q15" i="12" s="1"/>
  <c r="N15" i="12"/>
  <c r="P15" i="12" s="1"/>
  <c r="V14" i="12"/>
  <c r="X14" i="12" s="1"/>
  <c r="U14" i="12"/>
  <c r="W14" i="12" s="1"/>
  <c r="O14" i="12"/>
  <c r="Q14" i="12" s="1"/>
  <c r="N14" i="12"/>
  <c r="P14" i="12" s="1"/>
  <c r="V13" i="12"/>
  <c r="X13" i="12" s="1"/>
  <c r="U13" i="12"/>
  <c r="W13" i="12" s="1"/>
  <c r="O13" i="12"/>
  <c r="Q13" i="12" s="1"/>
  <c r="N13" i="12"/>
  <c r="P13" i="12" s="1"/>
  <c r="V12" i="12"/>
  <c r="X12" i="12" s="1"/>
  <c r="U12" i="12"/>
  <c r="W12" i="12" s="1"/>
  <c r="O12" i="12"/>
  <c r="Q12" i="12" s="1"/>
  <c r="N12" i="12"/>
  <c r="P12" i="12" s="1"/>
  <c r="R35" i="11" l="1"/>
  <c r="T35" i="11" s="1"/>
  <c r="Q35" i="11"/>
  <c r="S35" i="11" s="1"/>
  <c r="R34" i="11"/>
  <c r="T34" i="11" s="1"/>
  <c r="Q34" i="11"/>
  <c r="S34" i="11" s="1"/>
  <c r="M34" i="11"/>
  <c r="R33" i="11"/>
  <c r="T33" i="11" s="1"/>
  <c r="Q33" i="11"/>
  <c r="S33" i="11" s="1"/>
  <c r="R32" i="11"/>
  <c r="T32" i="11" s="1"/>
  <c r="Q32" i="11"/>
  <c r="S32" i="11" s="1"/>
  <c r="R31" i="11"/>
  <c r="T31" i="11" s="1"/>
  <c r="Q31" i="11"/>
  <c r="S31" i="11" s="1"/>
  <c r="R30" i="11"/>
  <c r="T30" i="11" s="1"/>
  <c r="Q30" i="11"/>
  <c r="S30" i="11" s="1"/>
  <c r="R29" i="11"/>
  <c r="T29" i="11" s="1"/>
  <c r="Q29" i="11"/>
  <c r="S29" i="11" s="1"/>
  <c r="S28" i="11"/>
  <c r="R28" i="11"/>
  <c r="T28" i="11" s="1"/>
  <c r="Q28" i="11"/>
  <c r="R27" i="11"/>
  <c r="T27" i="11" s="1"/>
  <c r="Q27" i="11"/>
  <c r="S27" i="11" s="1"/>
  <c r="R26" i="11"/>
  <c r="T26" i="11" s="1"/>
  <c r="Q26" i="11"/>
  <c r="S26" i="11" s="1"/>
  <c r="R25" i="11"/>
  <c r="T25" i="11" s="1"/>
  <c r="Q25" i="11"/>
  <c r="S25" i="11" s="1"/>
  <c r="S24" i="11"/>
  <c r="R24" i="11"/>
  <c r="T24" i="11" s="1"/>
  <c r="Q24" i="11"/>
  <c r="R23" i="11"/>
  <c r="T23" i="11" s="1"/>
  <c r="Q23" i="11"/>
  <c r="S23" i="11" s="1"/>
  <c r="S22" i="11"/>
  <c r="R22" i="11"/>
  <c r="T22" i="11" s="1"/>
  <c r="Q22" i="11"/>
  <c r="R21" i="11"/>
  <c r="T21" i="11" s="1"/>
  <c r="Q21" i="11"/>
  <c r="S21" i="11" s="1"/>
  <c r="R20" i="11"/>
  <c r="T20" i="11" s="1"/>
  <c r="Q20" i="11"/>
  <c r="S20" i="11" s="1"/>
  <c r="R19" i="11"/>
  <c r="T19" i="11" s="1"/>
  <c r="Q19" i="11"/>
  <c r="S19" i="11" s="1"/>
  <c r="R18" i="11"/>
  <c r="T18" i="11" s="1"/>
  <c r="Q18" i="11"/>
  <c r="S18" i="11" s="1"/>
  <c r="R17" i="11"/>
  <c r="T17" i="11" s="1"/>
  <c r="Q17" i="11"/>
  <c r="S17" i="11" s="1"/>
  <c r="R16" i="11"/>
  <c r="T16" i="11" s="1"/>
  <c r="Q16" i="11"/>
  <c r="S16" i="11" s="1"/>
  <c r="R15" i="11"/>
  <c r="T15" i="11" s="1"/>
  <c r="Q15" i="11"/>
  <c r="S15" i="11" s="1"/>
  <c r="R14" i="11"/>
  <c r="T14" i="11" s="1"/>
  <c r="Q14" i="11"/>
  <c r="S14" i="11" s="1"/>
  <c r="R13" i="11"/>
  <c r="T13" i="11" s="1"/>
  <c r="Q13" i="11"/>
  <c r="S13" i="11" s="1"/>
  <c r="R12" i="11"/>
  <c r="T12" i="11" s="1"/>
  <c r="Q12" i="11"/>
  <c r="S12" i="11" s="1"/>
  <c r="V32" i="10" l="1"/>
  <c r="X32" i="10" s="1"/>
  <c r="U32" i="10"/>
  <c r="W32" i="10" s="1"/>
  <c r="O32" i="10"/>
  <c r="Q32" i="10" s="1"/>
  <c r="N32" i="10"/>
  <c r="P32" i="10" s="1"/>
  <c r="V31" i="10"/>
  <c r="X31" i="10" s="1"/>
  <c r="U31" i="10"/>
  <c r="W31" i="10" s="1"/>
  <c r="O31" i="10"/>
  <c r="Q31" i="10" s="1"/>
  <c r="N31" i="10"/>
  <c r="P31" i="10" s="1"/>
  <c r="V30" i="10"/>
  <c r="X30" i="10" s="1"/>
  <c r="U30" i="10"/>
  <c r="W30" i="10" s="1"/>
  <c r="O30" i="10"/>
  <c r="Q30" i="10" s="1"/>
  <c r="N30" i="10"/>
  <c r="P30" i="10" s="1"/>
  <c r="V29" i="10"/>
  <c r="X29" i="10" s="1"/>
  <c r="U29" i="10"/>
  <c r="W29" i="10" s="1"/>
  <c r="O29" i="10"/>
  <c r="Q29" i="10" s="1"/>
  <c r="N29" i="10"/>
  <c r="P29" i="10" s="1"/>
  <c r="V28" i="10"/>
  <c r="X28" i="10" s="1"/>
  <c r="U28" i="10"/>
  <c r="W28" i="10" s="1"/>
  <c r="O28" i="10"/>
  <c r="Q28" i="10" s="1"/>
  <c r="N28" i="10"/>
  <c r="P28" i="10" s="1"/>
  <c r="V27" i="10"/>
  <c r="X27" i="10" s="1"/>
  <c r="U27" i="10"/>
  <c r="W27" i="10" s="1"/>
  <c r="O27" i="10"/>
  <c r="Q27" i="10" s="1"/>
  <c r="N27" i="10"/>
  <c r="P27" i="10" s="1"/>
  <c r="V26" i="10"/>
  <c r="X26" i="10" s="1"/>
  <c r="U26" i="10"/>
  <c r="W26" i="10" s="1"/>
  <c r="O26" i="10"/>
  <c r="Q26" i="10" s="1"/>
  <c r="N26" i="10"/>
  <c r="P26" i="10" s="1"/>
  <c r="V25" i="10"/>
  <c r="X25" i="10" s="1"/>
  <c r="U25" i="10"/>
  <c r="W25" i="10" s="1"/>
  <c r="O25" i="10"/>
  <c r="Q25" i="10" s="1"/>
  <c r="N25" i="10"/>
  <c r="P25" i="10" s="1"/>
  <c r="V24" i="10"/>
  <c r="X24" i="10" s="1"/>
  <c r="U24" i="10"/>
  <c r="W24" i="10" s="1"/>
  <c r="O24" i="10"/>
  <c r="Q24" i="10" s="1"/>
  <c r="N24" i="10"/>
  <c r="P24" i="10" s="1"/>
  <c r="V23" i="10"/>
  <c r="X23" i="10" s="1"/>
  <c r="U23" i="10"/>
  <c r="W23" i="10" s="1"/>
  <c r="O23" i="10"/>
  <c r="Q23" i="10" s="1"/>
  <c r="N23" i="10"/>
  <c r="P23" i="10" s="1"/>
  <c r="V22" i="10"/>
  <c r="X22" i="10" s="1"/>
  <c r="U22" i="10"/>
  <c r="W22" i="10" s="1"/>
  <c r="O22" i="10"/>
  <c r="Q22" i="10" s="1"/>
  <c r="N22" i="10"/>
  <c r="P22" i="10" s="1"/>
  <c r="V21" i="10"/>
  <c r="X21" i="10" s="1"/>
  <c r="U21" i="10"/>
  <c r="W21" i="10" s="1"/>
  <c r="O21" i="10"/>
  <c r="Q21" i="10" s="1"/>
  <c r="N21" i="10"/>
  <c r="P21" i="10" s="1"/>
  <c r="V20" i="10"/>
  <c r="X20" i="10" s="1"/>
  <c r="U20" i="10"/>
  <c r="W20" i="10" s="1"/>
  <c r="O20" i="10"/>
  <c r="Q20" i="10" s="1"/>
  <c r="N20" i="10"/>
  <c r="P20" i="10" s="1"/>
  <c r="V19" i="10"/>
  <c r="X19" i="10" s="1"/>
  <c r="U19" i="10"/>
  <c r="W19" i="10" s="1"/>
  <c r="O19" i="10"/>
  <c r="Q19" i="10" s="1"/>
  <c r="N19" i="10"/>
  <c r="P19" i="10" s="1"/>
  <c r="V18" i="10"/>
  <c r="X18" i="10" s="1"/>
  <c r="U18" i="10"/>
  <c r="W18" i="10" s="1"/>
  <c r="O18" i="10"/>
  <c r="Q18" i="10" s="1"/>
  <c r="N18" i="10"/>
  <c r="P18" i="10" s="1"/>
  <c r="V17" i="10"/>
  <c r="X17" i="10" s="1"/>
  <c r="U17" i="10"/>
  <c r="W17" i="10" s="1"/>
  <c r="O17" i="10"/>
  <c r="Q17" i="10" s="1"/>
  <c r="N17" i="10"/>
  <c r="P17" i="10" s="1"/>
  <c r="V16" i="10"/>
  <c r="X16" i="10" s="1"/>
  <c r="U16" i="10"/>
  <c r="W16" i="10" s="1"/>
  <c r="O16" i="10"/>
  <c r="Q16" i="10" s="1"/>
  <c r="N16" i="10"/>
  <c r="P16" i="10" s="1"/>
  <c r="V15" i="10"/>
  <c r="X15" i="10" s="1"/>
  <c r="U15" i="10"/>
  <c r="W15" i="10" s="1"/>
  <c r="O15" i="10"/>
  <c r="Q15" i="10" s="1"/>
  <c r="N15" i="10"/>
  <c r="P15" i="10" s="1"/>
  <c r="V14" i="10"/>
  <c r="X14" i="10" s="1"/>
  <c r="U14" i="10"/>
  <c r="W14" i="10" s="1"/>
  <c r="O14" i="10"/>
  <c r="Q14" i="10" s="1"/>
  <c r="N14" i="10"/>
  <c r="P14" i="10" s="1"/>
  <c r="V13" i="10"/>
  <c r="X13" i="10" s="1"/>
  <c r="U13" i="10"/>
  <c r="W13" i="10" s="1"/>
  <c r="O13" i="10"/>
  <c r="Q13" i="10" s="1"/>
  <c r="N13" i="10"/>
  <c r="P13" i="10" s="1"/>
  <c r="V12" i="10"/>
  <c r="X12" i="10" s="1"/>
  <c r="U12" i="10"/>
  <c r="W12" i="10" s="1"/>
  <c r="O12" i="10"/>
  <c r="Q12" i="10" s="1"/>
  <c r="N12" i="10"/>
  <c r="P12" i="10" s="1"/>
  <c r="W46" i="6" l="1"/>
  <c r="Y46" i="6" s="1"/>
  <c r="P46" i="6"/>
  <c r="R46" i="6" s="1"/>
  <c r="V46" i="6"/>
  <c r="X46" i="6" s="1"/>
  <c r="O46" i="6"/>
  <c r="Q46" i="6" s="1"/>
  <c r="W16" i="6"/>
  <c r="K41" i="6"/>
  <c r="T38" i="6" l="1"/>
  <c r="R12" i="6"/>
  <c r="Q12" i="6"/>
  <c r="P12" i="6"/>
  <c r="O12" i="6"/>
  <c r="W49" i="6"/>
  <c r="Y49" i="6" s="1"/>
  <c r="V49" i="6"/>
  <c r="X49" i="6" s="1"/>
  <c r="P49" i="6"/>
  <c r="R49" i="6" s="1"/>
  <c r="O49" i="6"/>
  <c r="Q49" i="6" s="1"/>
  <c r="P21" i="6" l="1"/>
  <c r="O23" i="6"/>
  <c r="W48" i="6"/>
  <c r="W24" i="6" l="1"/>
  <c r="W13" i="6"/>
  <c r="V13" i="6"/>
  <c r="O16" i="6" l="1"/>
  <c r="Q16" i="6" s="1"/>
  <c r="P22" i="6" l="1"/>
  <c r="R22" i="6" s="1"/>
  <c r="O22" i="6"/>
  <c r="Q22" i="6" s="1"/>
  <c r="W39" i="6"/>
  <c r="Y39" i="6" s="1"/>
  <c r="V39" i="6"/>
  <c r="X39" i="6" s="1"/>
  <c r="P39" i="6"/>
  <c r="R39" i="6" s="1"/>
  <c r="O39" i="6"/>
  <c r="Q39" i="6" s="1"/>
  <c r="W35" i="6"/>
  <c r="Y35" i="6" s="1"/>
  <c r="X35" i="6"/>
  <c r="P35" i="6"/>
  <c r="R35" i="6" s="1"/>
  <c r="O35" i="6"/>
  <c r="V38" i="6"/>
  <c r="X38" i="6" s="1"/>
  <c r="W38" i="6"/>
  <c r="Y38" i="6" s="1"/>
  <c r="P38" i="6"/>
  <c r="R38" i="6" s="1"/>
  <c r="O38" i="6"/>
  <c r="Q38" i="6" s="1"/>
  <c r="W37" i="6"/>
  <c r="Y37" i="6" s="1"/>
  <c r="V37" i="6"/>
  <c r="X37" i="6" s="1"/>
  <c r="O37" i="6"/>
  <c r="Q37" i="6" s="1"/>
  <c r="P37" i="6"/>
  <c r="R37" i="6" s="1"/>
  <c r="W36" i="6"/>
  <c r="Y36" i="6" s="1"/>
  <c r="V36" i="6"/>
  <c r="X36" i="6" s="1"/>
  <c r="P36" i="6"/>
  <c r="R36" i="6" s="1"/>
  <c r="O36" i="6"/>
  <c r="Q36" i="6" s="1"/>
  <c r="O21" i="6"/>
  <c r="P16" i="6"/>
  <c r="R16" i="6" s="1"/>
  <c r="P18" i="6"/>
  <c r="P17" i="6"/>
  <c r="O43" i="6"/>
  <c r="Q43" i="6" s="1"/>
  <c r="P43" i="6"/>
  <c r="R43" i="6" s="1"/>
  <c r="O41" i="6"/>
  <c r="Q41" i="6" s="1"/>
  <c r="Y48" i="6"/>
  <c r="V48" i="6"/>
  <c r="X48" i="6" s="1"/>
  <c r="P48" i="6"/>
  <c r="R48" i="6" s="1"/>
  <c r="O48" i="6"/>
  <c r="Q48" i="6" s="1"/>
  <c r="W47" i="6"/>
  <c r="Y47" i="6" s="1"/>
  <c r="V47" i="6"/>
  <c r="X47" i="6" s="1"/>
  <c r="P47" i="6"/>
  <c r="R47" i="6" s="1"/>
  <c r="O47" i="6"/>
  <c r="Q47" i="6" s="1"/>
  <c r="W45" i="6"/>
  <c r="Y45" i="6" s="1"/>
  <c r="V45" i="6"/>
  <c r="X45" i="6" s="1"/>
  <c r="P45" i="6"/>
  <c r="R45" i="6" s="1"/>
  <c r="O45" i="6"/>
  <c r="Q45" i="6" s="1"/>
  <c r="W44" i="6"/>
  <c r="Y44" i="6" s="1"/>
  <c r="V44" i="6"/>
  <c r="X44" i="6" s="1"/>
  <c r="P44" i="6"/>
  <c r="R44" i="6" s="1"/>
  <c r="O44" i="6"/>
  <c r="Q44" i="6" s="1"/>
  <c r="W43" i="6"/>
  <c r="Y43" i="6" s="1"/>
  <c r="V43" i="6"/>
  <c r="X43" i="6" s="1"/>
  <c r="V42" i="6"/>
  <c r="X42" i="6" s="1"/>
  <c r="W42" i="6"/>
  <c r="Y42" i="6" s="1"/>
  <c r="O42" i="6"/>
  <c r="Q42" i="6" s="1"/>
  <c r="P42" i="6"/>
  <c r="R42" i="6" s="1"/>
  <c r="P41" i="6"/>
  <c r="R41" i="6" s="1"/>
  <c r="V41" i="6" l="1"/>
  <c r="X41" i="6" s="1"/>
  <c r="W41" i="6"/>
  <c r="Y41" i="6" s="1"/>
  <c r="W40" i="6"/>
  <c r="Y40" i="6" s="1"/>
  <c r="V40" i="6"/>
  <c r="X40" i="6" s="1"/>
  <c r="P40" i="6"/>
  <c r="R40" i="6" s="1"/>
  <c r="O40" i="6"/>
  <c r="Q40" i="6" s="1"/>
  <c r="R17" i="6" l="1"/>
  <c r="W32" i="6"/>
  <c r="Y32" i="6" s="1"/>
  <c r="V32" i="6"/>
  <c r="X32" i="6" s="1"/>
  <c r="P32" i="6"/>
  <c r="R32" i="6" s="1"/>
  <c r="O32" i="6"/>
  <c r="Q32" i="6" s="1"/>
  <c r="W31" i="6"/>
  <c r="Y31" i="6" s="1"/>
  <c r="V31" i="6"/>
  <c r="X31" i="6" s="1"/>
  <c r="P31" i="6"/>
  <c r="R31" i="6" s="1"/>
  <c r="O31" i="6"/>
  <c r="Q31" i="6" s="1"/>
  <c r="W30" i="6"/>
  <c r="Y30" i="6" s="1"/>
  <c r="V30" i="6"/>
  <c r="X30" i="6" s="1"/>
  <c r="P30" i="6"/>
  <c r="R30" i="6" s="1"/>
  <c r="O30" i="6"/>
  <c r="Q30" i="6" s="1"/>
  <c r="W29" i="6"/>
  <c r="Y29" i="6" s="1"/>
  <c r="V29" i="6"/>
  <c r="X29" i="6" s="1"/>
  <c r="P29" i="6"/>
  <c r="R29" i="6" s="1"/>
  <c r="O29" i="6"/>
  <c r="Q29" i="6" s="1"/>
  <c r="W28" i="6"/>
  <c r="Y28" i="6" s="1"/>
  <c r="V28" i="6"/>
  <c r="X28" i="6" s="1"/>
  <c r="P28" i="6"/>
  <c r="R28" i="6" s="1"/>
  <c r="O28" i="6"/>
  <c r="Q28" i="6" s="1"/>
  <c r="W27" i="6"/>
  <c r="Y27" i="6" s="1"/>
  <c r="V27" i="6"/>
  <c r="X27" i="6" s="1"/>
  <c r="P27" i="6"/>
  <c r="R27" i="6" s="1"/>
  <c r="O27" i="6"/>
  <c r="Q27" i="6" s="1"/>
  <c r="W26" i="6"/>
  <c r="Y26" i="6" s="1"/>
  <c r="V26" i="6"/>
  <c r="X26" i="6" s="1"/>
  <c r="P26" i="6"/>
  <c r="R26" i="6" s="1"/>
  <c r="O26" i="6"/>
  <c r="Q26" i="6" s="1"/>
  <c r="W25" i="6"/>
  <c r="Y25" i="6" s="1"/>
  <c r="V25" i="6"/>
  <c r="X25" i="6" s="1"/>
  <c r="P25" i="6"/>
  <c r="R25" i="6" s="1"/>
  <c r="O25" i="6"/>
  <c r="Q25" i="6" s="1"/>
  <c r="Y24" i="6"/>
  <c r="V24" i="6"/>
  <c r="X24" i="6" s="1"/>
  <c r="P24" i="6"/>
  <c r="R24" i="6" s="1"/>
  <c r="O24" i="6"/>
  <c r="Q24" i="6" s="1"/>
  <c r="W23" i="6"/>
  <c r="Y23" i="6" s="1"/>
  <c r="V23" i="6"/>
  <c r="X23" i="6" s="1"/>
  <c r="P23" i="6"/>
  <c r="R23" i="6" s="1"/>
  <c r="Q23" i="6"/>
  <c r="W22" i="6"/>
  <c r="Y22" i="6" s="1"/>
  <c r="V22" i="6"/>
  <c r="X22" i="6" s="1"/>
  <c r="W21" i="6"/>
  <c r="Y21" i="6" s="1"/>
  <c r="V21" i="6"/>
  <c r="X21" i="6" s="1"/>
  <c r="R21" i="6"/>
  <c r="Q21" i="6"/>
  <c r="W20" i="6"/>
  <c r="Y20" i="6" s="1"/>
  <c r="V20" i="6"/>
  <c r="X20" i="6" s="1"/>
  <c r="P20" i="6"/>
  <c r="R20" i="6" s="1"/>
  <c r="O20" i="6"/>
  <c r="Q20" i="6" s="1"/>
  <c r="W19" i="6"/>
  <c r="Y19" i="6" s="1"/>
  <c r="V19" i="6"/>
  <c r="X19" i="6" s="1"/>
  <c r="P19" i="6"/>
  <c r="R19" i="6" s="1"/>
  <c r="O19" i="6"/>
  <c r="Q19" i="6" s="1"/>
  <c r="Y18" i="6"/>
  <c r="R18" i="6"/>
  <c r="O18" i="6"/>
  <c r="Q18" i="6" s="1"/>
  <c r="W17" i="6"/>
  <c r="Y17" i="6" s="1"/>
  <c r="V17" i="6"/>
  <c r="X17" i="6" s="1"/>
  <c r="O17" i="6"/>
  <c r="Q17" i="6" s="1"/>
  <c r="Y16" i="6"/>
  <c r="V16" i="6"/>
  <c r="X16" i="6" s="1"/>
  <c r="W15" i="6"/>
  <c r="Y15" i="6" s="1"/>
  <c r="V15" i="6"/>
  <c r="X15" i="6" s="1"/>
  <c r="P15" i="6"/>
  <c r="R15" i="6" s="1"/>
  <c r="O15" i="6"/>
  <c r="Q15" i="6" s="1"/>
  <c r="W14" i="6"/>
  <c r="Y14" i="6" s="1"/>
  <c r="V14" i="6"/>
  <c r="X14" i="6" s="1"/>
  <c r="P14" i="6"/>
  <c r="R14" i="6" s="1"/>
  <c r="O14" i="6"/>
  <c r="Q14" i="6" s="1"/>
  <c r="Y13" i="6"/>
  <c r="X13" i="6"/>
  <c r="P13" i="6"/>
  <c r="R13" i="6" s="1"/>
  <c r="O13" i="6"/>
  <c r="Q13" i="6" s="1"/>
  <c r="W12" i="6"/>
  <c r="Y12" i="6" s="1"/>
  <c r="V12" i="6"/>
  <c r="X1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G8" authorId="0" shapeId="0" xr:uid="{1951374B-CC67-44B0-803F-52F9CE2183FA}">
      <text>
        <r>
          <rPr>
            <b/>
            <sz val="9"/>
            <color indexed="81"/>
            <rFont val="Tahoma"/>
            <family val="2"/>
          </rPr>
          <t xml:space="preserve">Tener </t>
        </r>
      </text>
    </comment>
    <comment ref="J10" authorId="0" shapeId="0" xr:uid="{D0DE3F08-F52D-48D2-9DB8-F447ED981162}">
      <text>
        <r>
          <rPr>
            <b/>
            <sz val="9"/>
            <color indexed="81"/>
            <rFont val="Tahoma"/>
            <family val="2"/>
          </rPr>
          <t xml:space="preserve">Diligencie, Valores en pesos corrientes 
</t>
        </r>
      </text>
    </comment>
    <comment ref="L10" authorId="0" shapeId="0" xr:uid="{4B37F4B6-AF78-4E5C-A534-E6D9736EB0AB}">
      <text>
        <r>
          <rPr>
            <b/>
            <sz val="9"/>
            <color indexed="81"/>
            <rFont val="Tahoma"/>
            <family val="2"/>
          </rPr>
          <t>Diligencie este campo en pesos corrientes</t>
        </r>
      </text>
    </comment>
    <comment ref="E12" authorId="0" shapeId="0" xr:uid="{55710FD6-5C58-41E3-88BB-B9704D709F6E}">
      <text>
        <r>
          <rPr>
            <b/>
            <sz val="9"/>
            <color indexed="81"/>
            <rFont val="Tahoma"/>
            <family val="2"/>
          </rPr>
          <t xml:space="preserve">Ej: Las entidades deben diligenciar es por el numero de personas que estuvieron en la período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F3CCC80A-BAC0-4772-B1B2-F8806BDAD763}">
      <text>
        <r>
          <rPr>
            <b/>
            <sz val="9"/>
            <color indexed="81"/>
            <rFont val="Tahoma"/>
            <family val="2"/>
          </rPr>
          <t xml:space="preserve">Tener </t>
        </r>
      </text>
    </comment>
    <comment ref="I10" authorId="0" shapeId="0" xr:uid="{4FABCACA-C4C5-497C-B67B-CF77B4942D47}">
      <text>
        <r>
          <rPr>
            <b/>
            <sz val="9"/>
            <color indexed="81"/>
            <rFont val="Tahoma"/>
            <family val="2"/>
          </rPr>
          <t xml:space="preserve">Diligencie, Valores en pesos corrientes 
</t>
        </r>
      </text>
    </comment>
    <comment ref="K10" authorId="0" shapeId="0" xr:uid="{3F641707-0AB7-4087-8E1E-1D3CFE50CB94}">
      <text>
        <r>
          <rPr>
            <b/>
            <sz val="9"/>
            <color indexed="81"/>
            <rFont val="Tahoma"/>
            <family val="2"/>
          </rPr>
          <t>Diligencie este campo en pesos corrientes</t>
        </r>
      </text>
    </comment>
    <comment ref="D12" authorId="0" shapeId="0" xr:uid="{200AE3F3-9303-421F-804E-6E18FB7BAB65}">
      <text>
        <r>
          <rPr>
            <b/>
            <sz val="9"/>
            <color indexed="81"/>
            <rFont val="Tahoma"/>
            <family val="2"/>
          </rPr>
          <t xml:space="preserve">Ej: Las entidades deben diligenciar es por el numero de personas que estuvieron en la período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I8" authorId="0" shapeId="0" xr:uid="{CD0854C4-18DD-4195-A8C9-98C945E9128C}">
      <text>
        <r>
          <rPr>
            <b/>
            <sz val="9"/>
            <color indexed="81"/>
            <rFont val="Tahoma"/>
            <family val="2"/>
          </rPr>
          <t xml:space="preserve">Tener </t>
        </r>
      </text>
    </comment>
    <comment ref="L10" authorId="0" shapeId="0" xr:uid="{E5867C5A-9D49-4B29-95ED-3B6F67814160}">
      <text>
        <r>
          <rPr>
            <b/>
            <sz val="9"/>
            <color indexed="81"/>
            <rFont val="Tahoma"/>
            <family val="2"/>
          </rPr>
          <t xml:space="preserve">Diligencie, Valores en pesos corrientes 
</t>
        </r>
      </text>
    </comment>
    <comment ref="N10" authorId="0" shapeId="0" xr:uid="{00980FED-8B20-4F4F-B861-9D55B171B048}">
      <text>
        <r>
          <rPr>
            <b/>
            <sz val="9"/>
            <color indexed="81"/>
            <rFont val="Tahoma"/>
            <family val="2"/>
          </rPr>
          <t>Diligencie este campo en pesos corrientes</t>
        </r>
      </text>
    </comment>
    <comment ref="G12" authorId="0" shapeId="0" xr:uid="{0190E482-0C26-48A4-9FA1-8BE3D0D9FAA5}">
      <text>
        <r>
          <rPr>
            <b/>
            <sz val="9"/>
            <color indexed="81"/>
            <rFont val="Tahoma"/>
            <family val="2"/>
          </rPr>
          <t xml:space="preserve">Ej: Las entidades deben diligenciar es por el numero de personas que estuvieron en la período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E915E436-3E2B-45D1-81EA-D46EC0F962F9}">
      <text>
        <r>
          <rPr>
            <b/>
            <sz val="9"/>
            <color indexed="81"/>
            <rFont val="Tahoma"/>
            <family val="2"/>
          </rPr>
          <t xml:space="preserve">Tener </t>
        </r>
      </text>
    </comment>
    <comment ref="I10" authorId="0" shapeId="0" xr:uid="{53B5CDF7-43FB-4E7B-9956-BB5647395894}">
      <text>
        <r>
          <rPr>
            <b/>
            <sz val="9"/>
            <color indexed="81"/>
            <rFont val="Tahoma"/>
            <family val="2"/>
          </rPr>
          <t xml:space="preserve">Diligencie, Valores en pesos corrientes 
</t>
        </r>
      </text>
    </comment>
    <comment ref="K10" authorId="0" shapeId="0" xr:uid="{353F341D-0F97-4C35-8BAE-631F50B0AEB0}">
      <text>
        <r>
          <rPr>
            <b/>
            <sz val="9"/>
            <color indexed="81"/>
            <rFont val="Tahoma"/>
            <family val="2"/>
          </rPr>
          <t>Diligencie este campo en pesos corrientes</t>
        </r>
      </text>
    </comment>
    <comment ref="D12" authorId="0" shapeId="0" xr:uid="{26CB9876-15ED-4C29-AF59-6771A592AD5D}">
      <text>
        <r>
          <rPr>
            <b/>
            <sz val="9"/>
            <color indexed="81"/>
            <rFont val="Tahoma"/>
            <family val="2"/>
          </rPr>
          <t xml:space="preserve">Ej: Las entidades deben diligenciar es por el numero de personas que estuvieron en la período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011557A9-1376-4112-9DE0-2E6C24C840BF}">
      <text>
        <r>
          <rPr>
            <b/>
            <sz val="9"/>
            <color indexed="81"/>
            <rFont val="Tahoma"/>
            <family val="2"/>
          </rPr>
          <t xml:space="preserve">Tener </t>
        </r>
      </text>
    </comment>
    <comment ref="I10" authorId="0" shapeId="0" xr:uid="{B90EF293-FA0D-4FDB-B82A-37822A40A25F}">
      <text>
        <r>
          <rPr>
            <b/>
            <sz val="9"/>
            <color indexed="81"/>
            <rFont val="Tahoma"/>
            <family val="2"/>
          </rPr>
          <t xml:space="preserve">Diligencie, Valores en pesos corrientes 
</t>
        </r>
      </text>
    </comment>
    <comment ref="K10" authorId="0" shapeId="0" xr:uid="{66DE3299-40A9-49AD-B283-466859718CB5}">
      <text>
        <r>
          <rPr>
            <b/>
            <sz val="9"/>
            <color indexed="81"/>
            <rFont val="Tahoma"/>
            <family val="2"/>
          </rPr>
          <t>Diligencie este campo en pesos corrientes</t>
        </r>
      </text>
    </comment>
    <comment ref="D12" authorId="0" shapeId="0" xr:uid="{F47ECA7C-D957-4D71-878F-C7776FFE58D3}">
      <text>
        <r>
          <rPr>
            <b/>
            <sz val="9"/>
            <color indexed="81"/>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<sst xmlns="http://schemas.openxmlformats.org/spreadsheetml/2006/main" count="1109" uniqueCount="306">
  <si>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</si>
  <si>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</si>
  <si>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</si>
  <si>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</si>
  <si>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</si>
  <si>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</si>
  <si>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</si>
  <si>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</si>
  <si>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</si>
  <si>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</si>
  <si>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</si>
  <si>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</si>
  <si>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</si>
  <si>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</si>
  <si>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</si>
  <si>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</si>
  <si>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</si>
  <si>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</si>
  <si>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</si>
  <si>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</si>
  <si>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</si>
  <si>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</si>
  <si>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</si>
  <si>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</si>
  <si>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</si>
  <si>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</si>
  <si>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</si>
  <si>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</si>
  <si>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</si>
  <si>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</si>
  <si>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</si>
  <si>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</si>
  <si>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</si>
  <si>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</si>
  <si>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</si>
  <si>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</si>
  <si>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</si>
  <si>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</si>
  <si>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</si>
  <si>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</si>
  <si>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</si>
  <si>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</si>
  <si>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</si>
  <si>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</si>
  <si>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</si>
  <si>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</si>
  <si>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</si>
  <si>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</si>
  <si>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</si>
  <si>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</si>
  <si>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</si>
  <si>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</si>
  <si>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</si>
  <si>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</si>
  <si>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</si>
  <si>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</si>
  <si>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</si>
  <si>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</si>
  <si>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</si>
  <si>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</si>
  <si>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</si>
  <si>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</si>
  <si>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</si>
  <si>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</si>
  <si>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</si>
  <si>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</si>
  <si>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</si>
  <si>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</si>
  <si>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</si>
  <si>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</si>
  <si>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</si>
  <si>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</si>
  <si>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</si>
  <si>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</si>
  <si>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</si>
  <si>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</si>
  <si>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</si>
  <si>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</si>
  <si>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</si>
  <si>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</si>
  <si>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</si>
  <si>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</si>
  <si>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</si>
  <si>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</si>
  <si>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</si>
  <si>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</si>
  <si>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</si>
  <si>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</si>
  <si>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</si>
  <si>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</si>
  <si>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</si>
  <si>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</si>
  <si>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</si>
  <si>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</si>
  <si>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</si>
  <si>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</si>
  <si>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</si>
  <si>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</si>
  <si>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</si>
  <si>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</si>
  <si>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</si>
  <si>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</si>
  <si>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</si>
  <si>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</si>
  <si>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</si>
  <si>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</si>
  <si>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</si>
  <si>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</si>
  <si>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</si>
  <si>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</si>
  <si>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</si>
  <si>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</si>
  <si>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</si>
  <si>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</si>
  <si>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</si>
  <si>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</si>
  <si>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</si>
  <si>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</si>
  <si>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</si>
  <si>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 2022</t>
  </si>
  <si>
    <t>LINEA BASE DEL 1 DE ENERO AL 31 DE DICIEMBRE 2022</t>
  </si>
  <si>
    <t>SEGUIMIENTO DEL 1 DE ENERO AL 30 DE JUNIO 2023</t>
  </si>
  <si>
    <t>SEGUIMIENTO DEL 1 DE ENERO AL 31 DE DICIEMBRE 2023</t>
  </si>
  <si>
    <t>CANTIDAD UNIDAD DE MEDIDA</t>
  </si>
  <si>
    <t>GIROS</t>
  </si>
  <si>
    <t>Ejecución</t>
  </si>
  <si>
    <t>PROCESO</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</si>
  <si>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</si>
  <si>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</si>
  <si>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</si>
  <si>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</si>
  <si>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</si>
  <si>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</si>
  <si>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</si>
  <si>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CONTRATACION</t>
  </si>
  <si>
    <t>Contratos de prestación de servicios y administración de personal FUNCIONAMIENTO</t>
  </si>
  <si>
    <t>Contratos de prestación de servicios profesionales y de apoyo a la gestión</t>
  </si>
  <si>
    <t>Número de personas contratadas (Sin incluir Cesiones).</t>
  </si>
  <si>
    <t>TALENTO HUMANO</t>
  </si>
  <si>
    <t>Horas extras, dominicales y festivos</t>
  </si>
  <si>
    <t>Horas extras diurnas, nocturnas, dominicales y festivas</t>
  </si>
  <si>
    <t>Número de horas liquidadas y pagadas.</t>
  </si>
  <si>
    <t>SUBSECRETARIA CORPORATIVA</t>
  </si>
  <si>
    <t>Viáticos y Gastos de Viaje</t>
  </si>
  <si>
    <t>Viáticos y gastos de viaje</t>
  </si>
  <si>
    <t>Tiquetes</t>
  </si>
  <si>
    <t>Cantidad de Tiquetes expedidos y utilizados.</t>
  </si>
  <si>
    <t>Gastos de viajes y viáticos</t>
  </si>
  <si>
    <t>No Aplica</t>
  </si>
  <si>
    <t>BIENES, SERVICIOS E INFRAESTRUCTURA</t>
  </si>
  <si>
    <t>Administración de Servicios</t>
  </si>
  <si>
    <t>Telefonía celular</t>
  </si>
  <si>
    <t xml:space="preserve">Planes de telefonía móvil </t>
  </si>
  <si>
    <t>Número de líneas activas.</t>
  </si>
  <si>
    <t>Equipos Celular</t>
  </si>
  <si>
    <t>Número de Equipos Adquiridos.</t>
  </si>
  <si>
    <t>Telefonía fija</t>
  </si>
  <si>
    <t>Líneas de telefonía fija</t>
  </si>
  <si>
    <t>Vehículos oficiales</t>
  </si>
  <si>
    <t>Servicio contratado de alquiler de vehículos</t>
  </si>
  <si>
    <t>No se tiene contratado este tipo de servicio</t>
  </si>
  <si>
    <t>Parque automotor</t>
  </si>
  <si>
    <t>Número de vehículos que componen el parque automotor.</t>
  </si>
  <si>
    <t>Los vehiculos se adquirieron en 2010 y 2014</t>
  </si>
  <si>
    <t>Se adquirio un vehiculo hibrido en el mes de octubre</t>
  </si>
  <si>
    <t>Mantenimiento preventivo de vehículos</t>
  </si>
  <si>
    <t xml:space="preserve">un contrato para el servicio de mantenimiento y taller para 4 vehiculos </t>
  </si>
  <si>
    <t>Combustible</t>
  </si>
  <si>
    <t xml:space="preserve">Número de Galones de Combustible consumidos. </t>
  </si>
  <si>
    <t>Fotocopiado, multicopiado e impresión</t>
  </si>
  <si>
    <t xml:space="preserve">Impresión </t>
  </si>
  <si>
    <t>Número de folios impresos.</t>
  </si>
  <si>
    <t>Los valores registrados corresponden a recursos de inversion</t>
  </si>
  <si>
    <t>Fotocopiado</t>
  </si>
  <si>
    <t xml:space="preserve">Número de fotocopias tomadas. </t>
  </si>
  <si>
    <t>CORPORATIVA</t>
  </si>
  <si>
    <t>Edición, impresión, reproducción, publicación de avisos (publicidad)</t>
  </si>
  <si>
    <t>Edición, impresión, reproducción o publicación de avisos, informes, folletos o textos institucionales, piezas de comunicación, tales como avisos, folletos, cuadernillos, entre otros</t>
  </si>
  <si>
    <t>COMUNICACIONES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</si>
  <si>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</si>
  <si>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</si>
  <si>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</si>
  <si>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</si>
  <si>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Suscripción electrónica</t>
  </si>
  <si>
    <t>Eventos y conmemoraciones</t>
  </si>
  <si>
    <t>realización o programación de recepciones, fiestas, agasajos o conmemoraciones, y que además incluyan el servicio o suministro de alimentos, que impliquen en todo caso erogaciones con cargo al presupuesto asignado</t>
  </si>
  <si>
    <t xml:space="preserve">Cantidad de Actividades y/o eventos realizados. </t>
  </si>
  <si>
    <t xml:space="preserve">Son actividades sin costo ya que se acogen a la oferta realizada por el DASCD y la caja de compensación familiar  </t>
  </si>
  <si>
    <t>Control del Consumo de los Recursos Naturales y Sostenibilidad Ambiental</t>
  </si>
  <si>
    <t>Servicios públicos</t>
  </si>
  <si>
    <t>Agua</t>
  </si>
  <si>
    <t>Cantidad de Metros cúbicos</t>
  </si>
  <si>
    <t>El aumento del consumo en unidad de medida se ve reflejado por una mayor presencialidad de personal en la entidad</t>
  </si>
  <si>
    <t xml:space="preserve">Gas </t>
  </si>
  <si>
    <t>Energía</t>
  </si>
  <si>
    <t>Cantidad de KWH.</t>
  </si>
  <si>
    <t>El aumento del consumo en unidad de medida se ve reflejado por una mayor presencialidad de personal en la entidad, adicionalmente para la energia el precio de Kws aumento durante esta vigencia.</t>
  </si>
  <si>
    <t>CONTRATACION
SUBDIRECCION FINANCIERA</t>
  </si>
  <si>
    <t>Contratos de prestación de servicios y administración de personal INVERSIÓN*</t>
  </si>
  <si>
    <t xml:space="preserve">No Aplica </t>
  </si>
  <si>
    <t xml:space="preserve">* Esta informacion de Inversion solo sera remitida a la Secretaria Distrital de Hacienda, para analisis interno de la DDP </t>
  </si>
  <si>
    <t>Actividades de Bienestar</t>
  </si>
  <si>
    <t>Numero Actividades </t>
  </si>
  <si>
    <t>El valor del giro por valor de $20.072.683, relacionado entre el 1 enero y el 31 de junio de 2022, corresponde al plan de bienestar de la vigencia 2021, el valor de $ 8.449.476 corresponde a la vigencia plan de bienestar 2022</t>
  </si>
  <si>
    <t>El consumo en giros para la vigencia 2023 está por un valor total de $193.084.411, cifra que se discrimina de la siguiente manera:  giro por valor de $ 8.449.638, relacionado de enero a abril de 2023, corresponde al plan de bienestar de la vigencia 2022. Los giros realizados de julio y diciembre por valor de $184.634.773 corresponden a la vigencia 2023, con un saldo pendiente por pagar en la vigencia 2024 por valor de $7.864.935 (cifra que aún no se ve reflejada en la relación de costos). </t>
  </si>
  <si>
    <t xml:space="preserve">Compensación por vacaciones </t>
  </si>
  <si>
    <t>Numero Vacaciones Pagadas</t>
  </si>
  <si>
    <t>La compensación de vacaciones es liquidada y pagada unicamente cuando se presenta un retiro de un funcionario.</t>
  </si>
  <si>
    <t xml:space="preserve">Bonos navideños </t>
  </si>
  <si>
    <t>Numero de Bonos</t>
  </si>
  <si>
    <t>Los bonos de navidad aplica unicamente para los meses de noviembre o diciembre, por lo cual no se genera reporte para este primer semestre.</t>
  </si>
  <si>
    <t> Capacitación</t>
  </si>
  <si>
    <t> Numero de Capacitaciones</t>
  </si>
  <si>
    <t xml:space="preserve">En el primer semestre de 2022 se canceló el valor de $ 39.960.000 durante el mes de enero, valor que corresponde al Plan Institucional de capacitación-PIC ejecutado durante el año 2021. 
Los Giros realizado durante el primer semestre de 2023 por $20.800.000 en el mes de enero del 2023 y  por $31.200.000 en junio de 2023, corresponde al contrato del Plan Institucional de Capacitacion - PIC-2022.
</t>
  </si>
  <si>
    <t xml:space="preserve">
Los Giros realizados durante el primer semestre  fue de $52.000.000  corresponde al contrato del Plan Institucional de Capacitacion - PIC-2022 y para el segundo semestre se realizo giro por $31.977.100,00 corresponde al contrato del Plan Institucional de Capacitacion - PIC-2023, para un total de $83.977.100 
</t>
  </si>
  <si>
    <t xml:space="preserve">Estudios Técnicos de Rediseño institucional </t>
  </si>
  <si>
    <t> Numero de Estudios</t>
  </si>
  <si>
    <t xml:space="preserve">De acuerdo con la justificación técnica y los alcances de la propuesta de reingeniería, se elaboró, presentó y obtuvo la viabilidad técnica por parte del DASCD respecto de la modificación de la estructura, planta y manual de funciones, este último consolida las resoluciones anteriores, dejando constancia de aprobación con el radicado DASCD No 2-2023-17289, pendiente la viabilidad por parte de la Secretaría Distrital de Hacienda. </t>
  </si>
  <si>
    <t>SUBSECRETARIA DE INSPECCION Y VIGILANCIA</t>
  </si>
  <si>
    <t>Cajas menores</t>
  </si>
  <si>
    <t>No aplica unidad de medida toda vez que no se puede
 cuantificar la caja menor, no se trata de recursos fisicos.</t>
  </si>
  <si>
    <t>TECNOLOGIAS</t>
  </si>
  <si>
    <t>Contratación servicios administrativos/equipos de cómputo, impresión y fotocopiado</t>
  </si>
  <si>
    <t>Licencias</t>
  </si>
  <si>
    <t>Numero de licencias adquiridas</t>
  </si>
  <si>
    <t>Para el año 2023, se realizó la adquisición de licenciamiento solo por inversión.</t>
  </si>
  <si>
    <t>BIENES Y SERVICIOS
TECNOLOGIAS</t>
  </si>
  <si>
    <t>suministro servicio de internet</t>
  </si>
  <si>
    <t>Debido a inconvenientes en la presentación de facturas por parte de proveedor, solo se ha podido realizar el pago del mes de enero de 2023, sin embargo, ya se prestó el servicio de conectividad para los meses de febrero, marzo, abril, mayo y junio, lo que suma aproximadamente $39.787.650.</t>
  </si>
  <si>
    <t>BIENES Y SERVICIOS</t>
  </si>
  <si>
    <t>Contratación de bienes y servicios</t>
  </si>
  <si>
    <t xml:space="preserve">ASEO Y CAFETERIA </t>
  </si>
  <si>
    <t>ASEO Y CAFETERIA </t>
  </si>
  <si>
    <t xml:space="preserve">VIGILANCIA </t>
  </si>
  <si>
    <t>Servicio de Transporte</t>
  </si>
  <si>
    <t>Los valores registrados corresponden a recursos de inversion. Rubro 023011605560000007754. Fortalecimiento Institucional de la Secretaría del Hábitat Bogotá</t>
  </si>
  <si>
    <t>ARRIENDOS</t>
  </si>
  <si>
    <t>Sedes Arrendadas</t>
  </si>
  <si>
    <t>PAPELERIA Y FERRETERIA</t>
  </si>
  <si>
    <t xml:space="preserve">Adquisición, mantenimiento o reparación de bienes inmuebles o muebles  </t>
  </si>
  <si>
    <t>Servicio de Mensajeria</t>
  </si>
  <si>
    <t>N/A</t>
  </si>
  <si>
    <t>3. enero a diciembre</t>
  </si>
  <si>
    <t>LINEA BASE DEL 1 DE ENERO AL 30 DE JUNIO</t>
  </si>
  <si>
    <t>LINEA BASE DEL 1 DE ENERO AL 31 DE DICIEMBRE</t>
  </si>
  <si>
    <t>SEGUIMIENTO DEL 1 DE ENERO AL 30 DE JUNIO</t>
  </si>
  <si>
    <t>SEGUIMIENTO DEL 1 DE ENERO AL 31 DE DICIEMBRE</t>
  </si>
  <si>
    <t>NINGUNA</t>
  </si>
  <si>
    <t xml:space="preserve">N/A </t>
  </si>
  <si>
    <t xml:space="preserve">SE CUMPLE CON LA META </t>
  </si>
  <si>
    <t>NO SE ADQUIRIERON EQUIPOS</t>
  </si>
  <si>
    <t>El valor es 0 porque durante el primer semestre del año el pago de este rubro se hizo con presupuesto asignado del 2022.</t>
  </si>
  <si>
    <t>La información no cuenta con valor numérico debido a que no se propone generar una meta de austeridad frente a este gasto.</t>
  </si>
  <si>
    <t xml:space="preserve">Actividades definidas en los planes y programas de bienestar e incentivos para servidores públicos o actos protocolarios que deben atenderse misionalmente. </t>
  </si>
  <si>
    <t>Metros Cubicos facturados en el periodo</t>
  </si>
  <si>
    <t xml:space="preserve">El incremento obedece a reglamentación del gobierno y factores internos como incremento en contratación. </t>
  </si>
  <si>
    <t xml:space="preserve">No se generan gastos en este servicio. </t>
  </si>
  <si>
    <t xml:space="preserve">Kilovatios por hora facturados en el periodo. </t>
  </si>
  <si>
    <t>OBSERVACIONES</t>
  </si>
  <si>
    <t>POSPRES a Tener en cuenta</t>
  </si>
  <si>
    <t>Se debe revisar a detalle que es "Contrato de Prestación de Servicios". Para cada una de las POSPRE se miró los que corresponde a contratos de prestación de servicios.</t>
  </si>
  <si>
    <r>
      <rPr>
        <sz val="11"/>
        <color rgb="FF7030A0"/>
        <rFont val="Calibri"/>
        <family val="2"/>
        <scheme val="minor"/>
      </rPr>
      <t xml:space="preserve">311020301000300 - Servicios Ing.Arqui.OtrosServ.Prof.yTéc.
311020301000200 - Servicios Consultoria Invest. y Desarr.
</t>
    </r>
    <r>
      <rPr>
        <sz val="11"/>
        <rFont val="Calibri"/>
        <family val="2"/>
        <scheme val="minor"/>
      </rPr>
      <t xml:space="preserve">312019901001800 - Serv. Juridicos, Contables y Trib
314020199011800 - CXP-Serv. Juridicos, Contables y Tributarios
311020301000100 - Honorarios
314010203010100 - CXP - Honorarios
311020401000100 - Remuneración Servici
314010204010100 - CXP - Remuneración S
312019901000100 - Serv.Gest.Cartera
314020199010100 - CXP - Otros Gastos Generales
314020199011200 - CXP - COSTOS AMBIENTALES
</t>
    </r>
    <r>
      <rPr>
        <sz val="11"/>
        <color rgb="FF7030A0"/>
        <rFont val="Calibri"/>
        <family val="2"/>
        <scheme val="minor"/>
      </rPr>
      <t>321020101000600 - Otros Servicios Profesionales Cientificos y Técnic
321020101000700 - Serv Profesionales,Tecnicos y Empresariales</t>
    </r>
  </si>
  <si>
    <t>Aplica para la planta de personal (Permanente y Temporal)</t>
  </si>
  <si>
    <t>311010301000100 - Horas Extras
314010103010100 - CXP - Horas Extras
311010301000200 - Festivos Y Dominical
311010301000300 - CXP - Festivos Y Dom
314010103010200 - Recargo Nocturno
314010103010300 - CXP - Recargo Noctur
311010301000101 - Horas Extras-PT
311010301000201 - Festivos Y Dominical - PT
311010301000301 - Recargo Nocturno - PT</t>
  </si>
  <si>
    <t>NA</t>
  </si>
  <si>
    <t>Los Tiquetes se incluyen en la POSPRE de Gastos de Viaje</t>
  </si>
  <si>
    <t>312010501000200 - Gastos De Viaje
314020105010200 - CXP - Gastos De Viaj</t>
  </si>
  <si>
    <t>312010501000101 - Viaticos Comisiones</t>
  </si>
  <si>
    <t>312010601000400 - Serv.Pub.Celulares Y
314020106010400 - CXP - Serv.Pub.Celul</t>
  </si>
  <si>
    <t>Aplica para la compra de equipos</t>
  </si>
  <si>
    <t>312011301000400 - Serv.Pub.Tel.Fijo
314020113010400 - CXP - Serv.Pub.Tel.F</t>
  </si>
  <si>
    <t>312010301000700 - Arrend Eq.Transporte
314020103010700 - CXP - Arrend Eq.Tran</t>
  </si>
  <si>
    <t>Servicio contratado de alquiler de vehículos (Para la operación)</t>
  </si>
  <si>
    <t>341160000000500 - Maq.Equip. Y Suminis
343011500000500 - CXP -BMPT-Maq.Equip. Y Suminis
343011600000500 - Cxp -NCSA-Maq E. Y Suminis</t>
  </si>
  <si>
    <t>Parque automotor (giros por adquisición)</t>
  </si>
  <si>
    <t>,</t>
  </si>
  <si>
    <t>El Mantenimiento no se encuentra discriminado por preventivo y correctivo.</t>
  </si>
  <si>
    <t>312010901001000 - Mantenimiento y Reparación Equipo de Tran Trac El
314020109011000 - CXP - Mtto. Y Rep. Eq.Tran.Trac.El</t>
  </si>
  <si>
    <t>312011001000100 - Combustibles
314020110010100 - CXP - Combustibles</t>
  </si>
  <si>
    <t>El giro  corresponde a pagos de  todo el combustible consumido por vehículos de la EAAB-ESP y arrendados, plantas, equipos y motos. El consumo en galones para los vehículos oficiales de enero a junio del año 2021 fue de 101.213 para el mismo periodo del 2022 fue de 130.089</t>
  </si>
  <si>
    <t>La POSPRE de Copia y Reproducción aplica para las fotocopias y las impresiones.</t>
  </si>
  <si>
    <t>312010601000203 - Copia y Reproducción</t>
  </si>
  <si>
    <t xml:space="preserve">Se reviso el Detalle de la POSPRE de Promoción Institucional </t>
  </si>
  <si>
    <r>
      <t xml:space="preserve">312010701000100 - Impresos , Publicaci
314020107010100 - CXP - Impresos Y Pub
</t>
    </r>
    <r>
      <rPr>
        <sz val="11"/>
        <color rgb="FFC00000"/>
        <rFont val="Calibri"/>
        <family val="2"/>
        <scheme val="minor"/>
      </rPr>
      <t>312011601000100 - Promoción Institucio (Avisos de Ley)</t>
    </r>
  </si>
  <si>
    <t>En este componente se contempla los avisos de ley para informar a la ciudadanía los cortes de agua, cambio tarifas entre otros, en general la información de debe llegar a toda la ciudadanía a través de un medio masivo de comunicación. Adicionalmente publicación de licitaciones, publicación de ley por fallecimieto de trabajadores y pensionados que también es requerido por ley.</t>
  </si>
  <si>
    <t>No todo lo que esta en la POSPRE de Promoción Institucional aplica en el concepto solicitado. Se revisaron los objetos asociados al concepto.</t>
  </si>
  <si>
    <t>312011601000100 - Promoción Institucio</t>
  </si>
  <si>
    <t>Por este componente se contratan las campañas pedagógicas</t>
  </si>
  <si>
    <t>312011601000100 - Promoción Institucio (Suscripciones)</t>
  </si>
  <si>
    <t>312011501000100 - Bienestar Social
314020115010100 - CXP - Bienestar Soci</t>
  </si>
  <si>
    <t>El plan de  bienestar es aprobado cada 4 años por la administración y anualmente las actividades de la vigencia son acordados con las organizaciones sindicales. La Empresa se acoge siempre a las conmeoraciones organizadas por el Departamento Administrativo del Servicio Civil</t>
  </si>
  <si>
    <t>312011301000100 - Serv Pub. Acueducto
314020113010100 - CXP - Serv.Pub.Acued</t>
  </si>
  <si>
    <t>312011301000500 - Serv.Pub.Gas Combust
314020113010500 - CXP - Serv.Pub.Gas C</t>
  </si>
  <si>
    <t>312011301000300 - Serv.Publico Energia
314020113010300 - CXP - Serv.Publico E</t>
  </si>
  <si>
    <t>Se debe verificar dentro de la POSPRE de Gastos Generales que aplica para prestación de Servicios.</t>
  </si>
  <si>
    <t>341160000002100 - Otros servicios Técnicos y Profesionales
341160000000100 - Gastos Generales</t>
  </si>
  <si>
    <t>.</t>
  </si>
  <si>
    <t>312010201000100 - Papelería
314020102010100 - CXP Papelería</t>
  </si>
  <si>
    <t>papelería</t>
  </si>
  <si>
    <t>Número de resmas de papel consumidas en el periodo</t>
  </si>
  <si>
    <t>Centro Gestor: 14597 y 25397</t>
  </si>
  <si>
    <t>SEGUIMIENTO DEL 1 DE JULIO AL 31 DE DICIEMBRE 2023</t>
  </si>
  <si>
    <t xml:space="preserve">Número de líneas activas. </t>
  </si>
  <si>
    <r>
      <t>Número de líneas activas.</t>
    </r>
    <r>
      <rPr>
        <sz val="11"/>
        <color rgb="FF7030A0"/>
        <rFont val="Calibri"/>
        <family val="2"/>
        <scheme val="minor"/>
      </rPr>
      <t xml:space="preserve"> (PBX)</t>
    </r>
  </si>
  <si>
    <r>
      <t>Parque automotor</t>
    </r>
    <r>
      <rPr>
        <sz val="11"/>
        <color rgb="FF7030A0"/>
        <rFont val="Calibri"/>
        <family val="2"/>
        <scheme val="minor"/>
      </rPr>
      <t xml:space="preserve"> (No se adquirieron vehiculos para la vigencia 2023)</t>
    </r>
  </si>
  <si>
    <t xml:space="preserve">Capacitación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</si>
</sst>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 #,##0_-;\-* #,##0_-;_-* &quot;-&quot;??_-;_-@_-"/>
    <numFmt numFmtId="165" formatCode="0.0%"/>
    <numFmt numFmtId="167" formatCode="&quot;$&quot;\ #,##0"/>
    <numFmt numFmtId="168" formatCode="_-[$$-240A]\ * #,##0_-;\-[$$-240A]\ * #,##0_-;_-[$$-240A]\ * &quot;-&quot;??_-;_-@_-"/>
    <numFmt numFmtId="169" formatCode="_-&quot;$&quot;\ * #,##0_-;\-&quot;$&quot;\ * #,##0_-;_-&quot;$&quot;\ * &quot;-&quot;??_-;_-@_-"/>
  </numFmts>
  <fonts count="21"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
      <sz val="11"/>
      <color rgb="FF000000"/>
      <name val="Calibri"/>
      <family val="2"/>
      <scheme val="minor"/>
    </font>
    <font>
      <sz val="11"/>
      <color rgb="FF000000"/>
      <name val="Calibri"/>
      <family val="2"/>
    </font>
    <font>
      <sz val="11"/>
      <color rgb="FFFF0000"/>
      <name val="Calibri"/>
      <family val="2"/>
      <scheme val="minor"/>
    </font>
    <font>
      <b/>
      <sz val="9"/>
      <color theme="8" tint="-0.249977111117893"/>
      <name val="Calibri"/>
      <family val="2"/>
      <scheme val="minor"/>
    </font>
    <font>
      <sz val="9"/>
      <color theme="1"/>
      <name val="Calibri"/>
      <family val="2"/>
      <scheme val="minor"/>
    </font>
    <font>
      <b/>
      <sz val="11"/>
      <name val="Calibri"/>
      <family val="2"/>
      <scheme val="minor"/>
    </font>
    <font>
      <sz val="11"/>
      <color rgb="FF7030A0"/>
      <name val="Calibri"/>
      <family val="2"/>
      <scheme val="minor"/>
    </font>
    <font>
      <sz val="7"/>
      <color rgb="FF4D5156"/>
      <name val="Arial"/>
      <family val="2"/>
    </font>
    <font>
      <sz val="11"/>
      <color rgb="FFC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s>
  <borders count="79">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thin">
        <color indexed="64"/>
      </left>
      <right style="thin">
        <color indexed="64"/>
      </right>
      <top style="thin">
        <color indexed="64"/>
      </top>
      <bottom style="thin">
        <color indexed="64"/>
      </bottom>
      <diagonal/>
    </border>
    <border>
      <left/>
      <right style="thin">
        <color theme="4" tint="0.39994506668294322"/>
      </right>
      <top style="thin">
        <color theme="4" tint="0.39994506668294322"/>
      </top>
      <bottom style="medium">
        <color theme="4" tint="0.39988402966399123"/>
      </bottom>
      <diagonal/>
    </border>
    <border>
      <left/>
      <right style="thin">
        <color theme="4" tint="0.39994506668294322"/>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right style="thin">
        <color theme="4" tint="0.39994506668294322"/>
      </right>
      <top/>
      <bottom style="medium">
        <color theme="4" tint="0.39991454817346722"/>
      </bottom>
      <diagonal/>
    </border>
    <border>
      <left/>
      <right style="thin">
        <color theme="4" tint="0.39994506668294322"/>
      </right>
      <top style="medium">
        <color theme="4" tint="0.39991454817346722"/>
      </top>
      <bottom/>
      <diagonal/>
    </border>
    <border>
      <left style="medium">
        <color theme="4" tint="0.39988402966399123"/>
      </left>
      <right/>
      <top style="thin">
        <color theme="4" tint="0.39994506668294322"/>
      </top>
      <bottom style="thin">
        <color theme="4" tint="0.39994506668294322"/>
      </bottom>
      <diagonal/>
    </border>
    <border>
      <left/>
      <right style="medium">
        <color theme="4" tint="0.39988402966399123"/>
      </right>
      <top style="thin">
        <color theme="4" tint="0.39994506668294322"/>
      </top>
      <bottom style="thin">
        <color theme="4" tint="0.39994506668294322"/>
      </bottom>
      <diagonal/>
    </border>
    <border>
      <left style="thin">
        <color indexed="64"/>
      </left>
      <right/>
      <top style="thin">
        <color indexed="64"/>
      </top>
      <bottom style="thin">
        <color indexed="64"/>
      </bottom>
      <diagonal/>
    </border>
    <border>
      <left style="thin">
        <color theme="4" tint="0.39997558519241921"/>
      </left>
      <right style="medium">
        <color theme="4" tint="0.39988402966399123"/>
      </right>
      <top style="thin">
        <color theme="4" tint="0.39994506668294322"/>
      </top>
      <bottom style="thin">
        <color theme="4" tint="0.39994506668294322"/>
      </bottom>
      <diagonal/>
    </border>
    <border>
      <left style="medium">
        <color theme="4" tint="0.39988402966399123"/>
      </left>
      <right style="thin">
        <color theme="4" tint="0.39997558519241921"/>
      </right>
      <top style="thin">
        <color theme="4" tint="0.39994506668294322"/>
      </top>
      <bottom style="thin">
        <color theme="4" tint="0.39994506668294322"/>
      </bottom>
      <diagonal/>
    </border>
    <border>
      <left style="medium">
        <color theme="4" tint="0.39991454817346722"/>
      </left>
      <right/>
      <top/>
      <bottom style="thin">
        <color theme="4" tint="0.39994506668294322"/>
      </bottom>
      <diagonal/>
    </border>
    <border>
      <left/>
      <right style="medium">
        <color theme="4" tint="0.39991454817346722"/>
      </right>
      <top/>
      <bottom style="thin">
        <color theme="4" tint="0.39994506668294322"/>
      </bottom>
      <diagonal/>
    </border>
    <border>
      <left style="medium">
        <color theme="4" tint="0.39988402966399123"/>
      </left>
      <right/>
      <top style="thin">
        <color theme="4" tint="0.39994506668294322"/>
      </top>
      <bottom/>
      <diagonal/>
    </border>
    <border>
      <left style="thin">
        <color theme="4" tint="0.39997558519241921"/>
      </left>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medium">
        <color theme="4" tint="0.39991454817346722"/>
      </left>
      <right style="thin">
        <color theme="4" tint="0.39994506668294322"/>
      </right>
      <top style="medium">
        <color theme="4" tint="0.39991454817346722"/>
      </top>
      <bottom/>
      <diagonal/>
    </border>
    <border>
      <left style="thin">
        <color theme="4" tint="0.39994506668294322"/>
      </left>
      <right style="medium">
        <color theme="4" tint="0.39991454817346722"/>
      </right>
      <top style="thin">
        <color theme="4" tint="0.39994506668294322"/>
      </top>
      <bottom/>
      <diagonal/>
    </border>
    <border>
      <left style="thin">
        <color theme="4" tint="0.39994506668294322"/>
      </left>
      <right style="medium">
        <color theme="4" tint="0.39991454817346722"/>
      </right>
      <top/>
      <bottom style="thin">
        <color theme="4" tint="0.39994506668294322"/>
      </bottom>
      <diagonal/>
    </border>
    <border>
      <left style="thin">
        <color theme="4" tint="0.39997558519241921"/>
      </left>
      <right style="thin">
        <color theme="4" tint="0.39997558519241921"/>
      </right>
      <top style="thin">
        <color indexed="64"/>
      </top>
      <bottom/>
      <diagonal/>
    </border>
    <border>
      <left/>
      <right style="thin">
        <color theme="4" tint="0.39997558519241921"/>
      </right>
      <top style="thin">
        <color indexed="64"/>
      </top>
      <bottom/>
      <diagonal/>
    </border>
    <border>
      <left style="thin">
        <color theme="4" tint="0.39997558519241921"/>
      </left>
      <right style="thin">
        <color theme="4" tint="0.39997558519241921"/>
      </right>
      <top style="thin">
        <color theme="4" tint="0.39997558519241921"/>
      </top>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s>
  <cellStyleXfs count="8">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cellStyleXfs>
  <cellXfs count="302">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1" xfId="0" applyFill="1" applyBorder="1" applyAlignment="1">
      <alignment vertical="center"/>
    </xf>
    <xf numFmtId="0" fontId="0" fillId="2" borderId="21" xfId="0" applyFill="1" applyBorder="1" applyAlignment="1">
      <alignment vertical="center" wrapText="1"/>
    </xf>
    <xf numFmtId="9" fontId="0" fillId="2" borderId="11" xfId="2" applyFont="1" applyFill="1" applyBorder="1" applyAlignment="1" applyProtection="1">
      <alignment horizontal="center" vertical="center"/>
    </xf>
    <xf numFmtId="9" fontId="0" fillId="2" borderId="10"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1" xfId="0" applyFont="1" applyFill="1" applyBorder="1" applyAlignment="1" applyProtection="1">
      <alignment horizontal="right" vertical="center" wrapText="1"/>
      <protection locked="0"/>
    </xf>
    <xf numFmtId="0" fontId="1" fillId="2" borderId="24" xfId="0" applyFont="1" applyFill="1" applyBorder="1" applyAlignment="1" applyProtection="1">
      <alignment horizontal="center" vertical="center" wrapText="1"/>
      <protection locked="0"/>
    </xf>
    <xf numFmtId="0" fontId="1" fillId="10" borderId="34" xfId="0" applyFont="1" applyFill="1" applyBorder="1" applyAlignment="1" applyProtection="1">
      <alignment horizontal="center" vertical="center" wrapText="1"/>
      <protection locked="0"/>
    </xf>
    <xf numFmtId="0" fontId="1" fillId="7" borderId="34" xfId="0" applyFont="1" applyFill="1" applyBorder="1" applyAlignment="1" applyProtection="1">
      <alignment horizontal="center" vertical="center" wrapText="1"/>
      <protection locked="0"/>
    </xf>
    <xf numFmtId="0" fontId="1" fillId="8" borderId="24" xfId="0" applyFont="1" applyFill="1" applyBorder="1" applyAlignment="1" applyProtection="1">
      <alignment horizontal="center" vertical="center" wrapText="1"/>
      <protection locked="0"/>
    </xf>
    <xf numFmtId="9" fontId="4" fillId="0" borderId="11" xfId="2" applyFont="1" applyBorder="1" applyAlignment="1" applyProtection="1">
      <alignment horizontal="center" vertical="center" wrapText="1"/>
      <protection locked="0"/>
    </xf>
    <xf numFmtId="0" fontId="0" fillId="0" borderId="10" xfId="0" applyBorder="1" applyAlignment="1" applyProtection="1">
      <alignment horizontal="right" vertical="center"/>
      <protection locked="0"/>
    </xf>
    <xf numFmtId="42"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9" fontId="4" fillId="0" borderId="2" xfId="2" applyFont="1" applyBorder="1" applyAlignment="1" applyProtection="1">
      <alignment horizontal="center" vertical="center" wrapText="1"/>
      <protection locked="0"/>
    </xf>
    <xf numFmtId="0" fontId="0" fillId="0" borderId="12"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7" xfId="0" applyFont="1" applyBorder="1" applyAlignment="1" applyProtection="1">
      <alignment horizontal="left" vertical="center" wrapText="1"/>
      <protection locked="0"/>
    </xf>
    <xf numFmtId="42" fontId="0" fillId="0" borderId="7" xfId="1" applyFont="1" applyBorder="1" applyAlignment="1" applyProtection="1">
      <alignment horizontal="right" vertical="center"/>
      <protection locked="0"/>
    </xf>
    <xf numFmtId="0" fontId="0" fillId="0" borderId="0" xfId="0" applyAlignment="1" applyProtection="1">
      <alignment wrapText="1"/>
      <protection locked="0"/>
    </xf>
    <xf numFmtId="0" fontId="1" fillId="9" borderId="24" xfId="0" applyFont="1" applyFill="1" applyBorder="1" applyAlignment="1" applyProtection="1">
      <alignment horizontal="center" vertical="center" wrapText="1"/>
      <protection locked="0"/>
    </xf>
    <xf numFmtId="0" fontId="1" fillId="11" borderId="24"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164" fontId="1" fillId="5" borderId="0" xfId="4" applyNumberFormat="1" applyFont="1" applyFill="1" applyBorder="1" applyAlignment="1" applyProtection="1">
      <alignment horizontal="center" wrapText="1"/>
      <protection locked="0"/>
    </xf>
    <xf numFmtId="164" fontId="4" fillId="0" borderId="22" xfId="4" applyNumberFormat="1" applyFont="1" applyBorder="1" applyAlignment="1" applyProtection="1">
      <alignment horizontal="center" vertical="center" wrapText="1"/>
      <protection locked="0"/>
    </xf>
    <xf numFmtId="164" fontId="4" fillId="0" borderId="19" xfId="4" applyNumberFormat="1" applyFont="1" applyBorder="1" applyAlignment="1" applyProtection="1">
      <alignment horizontal="center" vertical="center" wrapText="1"/>
      <protection locked="0"/>
    </xf>
    <xf numFmtId="164" fontId="4" fillId="0" borderId="23" xfId="4" applyNumberFormat="1" applyFont="1" applyBorder="1" applyAlignment="1" applyProtection="1">
      <alignment horizontal="center" vertical="center" wrapText="1"/>
      <protection locked="0"/>
    </xf>
    <xf numFmtId="164" fontId="4" fillId="0" borderId="20" xfId="4" applyNumberFormat="1" applyFont="1" applyBorder="1" applyAlignment="1" applyProtection="1">
      <alignment horizontal="center" vertical="center" wrapText="1"/>
      <protection locked="0"/>
    </xf>
    <xf numFmtId="164" fontId="0" fillId="0" borderId="0" xfId="4" applyNumberFormat="1" applyFont="1" applyAlignment="1" applyProtection="1">
      <alignment horizontal="center"/>
      <protection locked="0"/>
    </xf>
    <xf numFmtId="9" fontId="0" fillId="0" borderId="0" xfId="2" applyFont="1" applyProtection="1">
      <protection locked="0"/>
    </xf>
    <xf numFmtId="164" fontId="1" fillId="4" borderId="45" xfId="4" applyNumberFormat="1" applyFont="1" applyFill="1" applyBorder="1" applyAlignment="1" applyProtection="1">
      <alignment horizontal="right" vertical="center" wrapText="1"/>
      <protection locked="0"/>
    </xf>
    <xf numFmtId="164" fontId="1" fillId="8" borderId="24" xfId="4" applyNumberFormat="1" applyFont="1" applyFill="1" applyBorder="1" applyAlignment="1" applyProtection="1">
      <alignment horizontal="center" vertical="center" wrapText="1"/>
      <protection locked="0"/>
    </xf>
    <xf numFmtId="164" fontId="0" fillId="0" borderId="10" xfId="4" applyNumberFormat="1" applyFont="1" applyBorder="1" applyAlignment="1" applyProtection="1">
      <alignment horizontal="right" vertical="center"/>
      <protection locked="0"/>
    </xf>
    <xf numFmtId="164" fontId="0" fillId="0" borderId="0" xfId="4" applyNumberFormat="1" applyFont="1" applyProtection="1">
      <protection locked="0"/>
    </xf>
    <xf numFmtId="164" fontId="1" fillId="4" borderId="46" xfId="4" applyNumberFormat="1" applyFont="1" applyFill="1" applyBorder="1" applyAlignment="1" applyProtection="1">
      <alignment horizontal="right" vertical="center" wrapText="1"/>
      <protection locked="0"/>
    </xf>
    <xf numFmtId="0" fontId="0" fillId="12" borderId="0" xfId="0" applyFill="1" applyAlignment="1" applyProtection="1">
      <alignment wrapText="1"/>
      <protection locked="0"/>
    </xf>
    <xf numFmtId="0" fontId="1" fillId="2" borderId="0" xfId="0" applyFont="1" applyFill="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 fillId="4" borderId="45" xfId="0" applyFont="1" applyFill="1" applyBorder="1" applyAlignment="1" applyProtection="1">
      <alignment horizontal="right" vertical="center" wrapText="1"/>
      <protection locked="0"/>
    </xf>
    <xf numFmtId="9" fontId="4" fillId="0" borderId="1" xfId="2" applyFont="1" applyBorder="1" applyAlignment="1" applyProtection="1">
      <alignment horizontal="center" vertical="center" wrapText="1"/>
      <protection locked="0"/>
    </xf>
    <xf numFmtId="9" fontId="4" fillId="0" borderId="3" xfId="2" applyFont="1" applyBorder="1" applyAlignment="1" applyProtection="1">
      <alignment horizontal="center" vertical="center" wrapText="1"/>
      <protection locked="0"/>
    </xf>
    <xf numFmtId="9" fontId="4" fillId="0" borderId="7" xfId="2" applyFont="1" applyBorder="1" applyAlignment="1" applyProtection="1">
      <alignment horizontal="center" vertical="center" wrapText="1"/>
      <protection locked="0"/>
    </xf>
    <xf numFmtId="42" fontId="0" fillId="0" borderId="1" xfId="1" applyFont="1" applyBorder="1" applyAlignment="1" applyProtection="1">
      <alignment horizontal="right" vertical="center" wrapText="1"/>
      <protection locked="0"/>
    </xf>
    <xf numFmtId="0" fontId="5" fillId="12" borderId="56" xfId="0" applyFont="1" applyFill="1" applyBorder="1" applyAlignment="1" applyProtection="1">
      <alignment horizontal="center" vertical="center" wrapText="1"/>
      <protection locked="0"/>
    </xf>
    <xf numFmtId="0" fontId="10" fillId="12" borderId="49"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42" fontId="0" fillId="0" borderId="5" xfId="1" applyFont="1" applyFill="1" applyBorder="1" applyAlignment="1" applyProtection="1">
      <alignment horizontal="right" vertical="center"/>
      <protection locked="0"/>
    </xf>
    <xf numFmtId="164" fontId="4" fillId="0" borderId="19" xfId="4" applyNumberFormat="1" applyFont="1" applyFill="1" applyBorder="1" applyAlignment="1" applyProtection="1">
      <alignment horizontal="center" vertical="center" wrapText="1"/>
      <protection locked="0"/>
    </xf>
    <xf numFmtId="0" fontId="0" fillId="12" borderId="0" xfId="0" applyFill="1"/>
    <xf numFmtId="9" fontId="0" fillId="2" borderId="11" xfId="2" applyFont="1" applyFill="1" applyBorder="1" applyAlignment="1">
      <alignment horizontal="center" vertical="center"/>
    </xf>
    <xf numFmtId="9" fontId="0" fillId="0" borderId="5" xfId="2"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64" fontId="0" fillId="0" borderId="0" xfId="4" applyNumberFormat="1" applyFont="1" applyAlignment="1" applyProtection="1">
      <alignment horizontal="center" vertical="center"/>
      <protection locked="0"/>
    </xf>
    <xf numFmtId="0" fontId="13" fillId="0" borderId="0" xfId="0" applyFont="1" applyAlignment="1">
      <alignment vertical="top" wrapText="1"/>
    </xf>
    <xf numFmtId="9" fontId="4" fillId="0" borderId="2" xfId="2" applyFont="1" applyFill="1" applyBorder="1" applyAlignment="1" applyProtection="1">
      <alignment horizontal="center" vertical="center" wrapText="1"/>
      <protection locked="0"/>
    </xf>
    <xf numFmtId="42" fontId="0" fillId="0" borderId="1" xfId="1" applyFont="1" applyFill="1" applyBorder="1" applyAlignment="1" applyProtection="1">
      <alignment horizontal="right" vertical="center"/>
      <protection locked="0"/>
    </xf>
    <xf numFmtId="164" fontId="0" fillId="0" borderId="10" xfId="4" applyNumberFormat="1" applyFont="1" applyFill="1" applyBorder="1" applyAlignment="1" applyProtection="1">
      <alignment horizontal="right" vertical="center"/>
      <protection locked="0"/>
    </xf>
    <xf numFmtId="164" fontId="0" fillId="0" borderId="10"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42" fontId="0" fillId="0" borderId="41" xfId="1" applyFont="1" applyBorder="1" applyAlignment="1" applyProtection="1">
      <alignment horizontal="left" vertical="center" wrapText="1"/>
      <protection locked="0"/>
    </xf>
    <xf numFmtId="10" fontId="0" fillId="2" borderId="11" xfId="2" applyNumberFormat="1" applyFont="1" applyFill="1" applyBorder="1" applyAlignment="1" applyProtection="1">
      <alignment horizontal="center" vertical="center"/>
    </xf>
    <xf numFmtId="164" fontId="4" fillId="0" borderId="57" xfId="4" applyNumberFormat="1" applyFont="1" applyBorder="1" applyAlignment="1" applyProtection="1">
      <alignment horizontal="center" vertical="center" wrapText="1"/>
      <protection locked="0"/>
    </xf>
    <xf numFmtId="164" fontId="4" fillId="0" borderId="58" xfId="4" applyNumberFormat="1" applyFont="1" applyBorder="1" applyAlignment="1" applyProtection="1">
      <alignment horizontal="center" vertical="center" wrapText="1"/>
      <protection locked="0"/>
    </xf>
    <xf numFmtId="164" fontId="4" fillId="0" borderId="61" xfId="4" applyNumberFormat="1"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4" fillId="0" borderId="52" xfId="0" applyFont="1" applyBorder="1" applyAlignment="1" applyProtection="1">
      <alignment horizontal="left" vertical="center" wrapText="1"/>
      <protection locked="0"/>
    </xf>
    <xf numFmtId="0" fontId="0" fillId="0" borderId="24" xfId="0" applyBorder="1" applyAlignment="1" applyProtection="1">
      <alignment vertical="center" wrapText="1"/>
      <protection locked="0"/>
    </xf>
    <xf numFmtId="164" fontId="4" fillId="0" borderId="57" xfId="4" applyNumberFormat="1" applyFont="1" applyFill="1" applyBorder="1" applyAlignment="1" applyProtection="1">
      <alignment horizontal="center" vertical="center" wrapText="1"/>
      <protection locked="0"/>
    </xf>
    <xf numFmtId="9" fontId="0" fillId="2" borderId="62" xfId="0" applyNumberFormat="1" applyFill="1" applyBorder="1" applyAlignment="1">
      <alignment horizontal="center" vertical="center"/>
    </xf>
    <xf numFmtId="164" fontId="0" fillId="0" borderId="63" xfId="4" applyNumberFormat="1" applyFont="1" applyBorder="1" applyAlignment="1" applyProtection="1">
      <alignment horizontal="right" vertical="center"/>
      <protection locked="0"/>
    </xf>
    <xf numFmtId="0" fontId="4" fillId="0" borderId="24"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42" fontId="0" fillId="0" borderId="41" xfId="1" applyFont="1" applyBorder="1" applyAlignment="1" applyProtection="1">
      <alignment horizontal="left" vertical="center"/>
      <protection locked="0"/>
    </xf>
    <xf numFmtId="164" fontId="4" fillId="0" borderId="64" xfId="4" applyNumberFormat="1" applyFont="1" applyBorder="1" applyAlignment="1" applyProtection="1">
      <alignment horizontal="left" vertical="center" wrapText="1"/>
      <protection locked="0"/>
    </xf>
    <xf numFmtId="164" fontId="4" fillId="0" borderId="24" xfId="4" applyNumberFormat="1"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43" fontId="0" fillId="0" borderId="0" xfId="4" applyFont="1" applyProtection="1">
      <protection locked="0"/>
    </xf>
    <xf numFmtId="164" fontId="0" fillId="0" borderId="10" xfId="4" applyNumberFormat="1" applyFont="1" applyBorder="1" applyAlignment="1" applyProtection="1">
      <alignment horizontal="center" vertical="center"/>
      <protection locked="0"/>
    </xf>
    <xf numFmtId="3" fontId="0" fillId="0" borderId="0" xfId="0" applyNumberFormat="1" applyProtection="1">
      <protection locked="0"/>
    </xf>
    <xf numFmtId="42" fontId="0" fillId="0" borderId="0" xfId="0" applyNumberFormat="1" applyProtection="1">
      <protection locked="0"/>
    </xf>
    <xf numFmtId="42" fontId="0" fillId="0" borderId="41" xfId="1" applyFont="1" applyBorder="1" applyAlignment="1" applyProtection="1">
      <alignment horizontal="center" vertical="center" wrapText="1"/>
      <protection locked="0"/>
    </xf>
    <xf numFmtId="6" fontId="0" fillId="0" borderId="1" xfId="1" applyNumberFormat="1" applyFont="1" applyBorder="1" applyAlignment="1" applyProtection="1">
      <alignment horizontal="right" vertical="center"/>
      <protection locked="0"/>
    </xf>
    <xf numFmtId="8" fontId="0" fillId="0" borderId="5" xfId="1" applyNumberFormat="1" applyFont="1" applyBorder="1" applyAlignment="1" applyProtection="1">
      <alignment horizontal="right" vertical="center"/>
      <protection locked="0"/>
    </xf>
    <xf numFmtId="164" fontId="0" fillId="0" borderId="12" xfId="0" applyNumberFormat="1" applyBorder="1" applyAlignment="1" applyProtection="1">
      <alignment horizontal="right"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0" fillId="0" borderId="10" xfId="0" applyBorder="1" applyAlignment="1" applyProtection="1">
      <alignment horizontal="left" vertical="top" wrapText="1"/>
      <protection locked="0"/>
    </xf>
    <xf numFmtId="164" fontId="0" fillId="0" borderId="12" xfId="4" applyNumberFormat="1" applyFont="1" applyBorder="1" applyAlignment="1" applyProtection="1">
      <alignment horizontal="right" vertical="center"/>
      <protection locked="0"/>
    </xf>
    <xf numFmtId="3" fontId="4" fillId="0" borderId="7" xfId="0" applyNumberFormat="1" applyFont="1" applyBorder="1" applyAlignment="1" applyProtection="1">
      <alignment horizontal="center" vertical="center" wrapText="1"/>
      <protection locked="0"/>
    </xf>
    <xf numFmtId="10" fontId="0" fillId="2" borderId="10" xfId="0" applyNumberFormat="1" applyFill="1" applyBorder="1" applyAlignment="1">
      <alignment horizontal="center" vertical="center"/>
    </xf>
    <xf numFmtId="0" fontId="4" fillId="0" borderId="64" xfId="4" applyNumberFormat="1" applyFont="1" applyBorder="1" applyAlignment="1" applyProtection="1">
      <alignment horizontal="left" vertical="top" wrapText="1"/>
      <protection locked="0"/>
    </xf>
    <xf numFmtId="42" fontId="4" fillId="0" borderId="5" xfId="1" applyFont="1" applyBorder="1" applyAlignment="1" applyProtection="1">
      <alignment horizontal="right" vertical="center"/>
      <protection locked="0"/>
    </xf>
    <xf numFmtId="42" fontId="4" fillId="0" borderId="1" xfId="1" applyFont="1" applyBorder="1" applyAlignment="1" applyProtection="1">
      <alignment horizontal="right" vertical="center"/>
      <protection locked="0"/>
    </xf>
    <xf numFmtId="6" fontId="4" fillId="0" borderId="1" xfId="1" applyNumberFormat="1" applyFont="1" applyFill="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164" fontId="4" fillId="0" borderId="60" xfId="4" applyNumberFormat="1" applyFont="1" applyFill="1" applyBorder="1" applyAlignment="1" applyProtection="1">
      <alignment horizontal="center" vertical="center" wrapText="1"/>
      <protection locked="0"/>
    </xf>
    <xf numFmtId="42" fontId="4" fillId="0" borderId="5" xfId="1" applyFont="1" applyFill="1" applyBorder="1" applyAlignment="1" applyProtection="1">
      <alignment horizontal="right" vertical="center"/>
      <protection locked="0"/>
    </xf>
    <xf numFmtId="164" fontId="4" fillId="0" borderId="58" xfId="4" applyNumberFormat="1" applyFont="1" applyFill="1" applyBorder="1" applyAlignment="1" applyProtection="1">
      <alignment horizontal="center" vertical="center" wrapText="1"/>
      <protection locked="0"/>
    </xf>
    <xf numFmtId="0" fontId="4" fillId="0" borderId="65" xfId="4" applyNumberFormat="1" applyFont="1" applyBorder="1" applyAlignment="1" applyProtection="1">
      <alignment horizontal="left" vertical="top" wrapText="1"/>
      <protection locked="0"/>
    </xf>
    <xf numFmtId="164" fontId="4" fillId="0" borderId="0" xfId="4" applyNumberFormat="1" applyFont="1" applyBorder="1" applyAlignment="1" applyProtection="1">
      <alignment horizontal="center" vertical="center" wrapText="1"/>
      <protection locked="0"/>
    </xf>
    <xf numFmtId="164" fontId="4" fillId="0" borderId="64" xfId="4" applyNumberFormat="1" applyFont="1" applyBorder="1" applyAlignment="1" applyProtection="1">
      <alignment horizontal="center" vertical="center" wrapText="1"/>
      <protection locked="0"/>
    </xf>
    <xf numFmtId="9" fontId="0" fillId="9" borderId="11" xfId="2" applyFont="1" applyFill="1" applyBorder="1" applyAlignment="1" applyProtection="1">
      <alignment horizontal="center" vertical="center"/>
      <protection locked="0"/>
    </xf>
    <xf numFmtId="9" fontId="0" fillId="9" borderId="10" xfId="0" applyNumberFormat="1" applyFill="1" applyBorder="1" applyAlignment="1" applyProtection="1">
      <alignment horizontal="center" vertical="center"/>
      <protection locked="0"/>
    </xf>
    <xf numFmtId="165" fontId="0" fillId="9" borderId="10" xfId="0" applyNumberFormat="1" applyFill="1" applyBorder="1" applyAlignment="1" applyProtection="1">
      <alignment horizontal="center" vertical="center"/>
      <protection locked="0"/>
    </xf>
    <xf numFmtId="10" fontId="0" fillId="9" borderId="10" xfId="0" applyNumberFormat="1" applyFill="1" applyBorder="1" applyAlignment="1" applyProtection="1">
      <alignment horizontal="center" vertical="center"/>
      <protection locked="0"/>
    </xf>
    <xf numFmtId="9" fontId="4" fillId="9" borderId="11" xfId="2" applyFont="1" applyFill="1" applyBorder="1" applyAlignment="1" applyProtection="1">
      <alignment horizontal="center" vertical="center" wrapText="1"/>
      <protection locked="0"/>
    </xf>
    <xf numFmtId="9" fontId="0" fillId="9" borderId="0" xfId="2" applyFont="1" applyFill="1" applyBorder="1" applyAlignment="1" applyProtection="1">
      <alignment horizontal="center" vertical="center"/>
      <protection locked="0"/>
    </xf>
    <xf numFmtId="9" fontId="0" fillId="9" borderId="66" xfId="2" applyFont="1" applyFill="1" applyBorder="1" applyAlignment="1" applyProtection="1">
      <alignment horizontal="center" vertical="center"/>
      <protection locked="0"/>
    </xf>
    <xf numFmtId="9" fontId="0" fillId="9" borderId="41" xfId="2" applyFont="1" applyFill="1" applyBorder="1" applyAlignment="1" applyProtection="1">
      <alignment horizontal="center" vertical="center"/>
      <protection locked="0"/>
    </xf>
    <xf numFmtId="0" fontId="0" fillId="9" borderId="0" xfId="0" applyFill="1" applyProtection="1">
      <protection locked="0"/>
    </xf>
    <xf numFmtId="9" fontId="0" fillId="0" borderId="5" xfId="2" applyFont="1" applyBorder="1" applyAlignment="1" applyProtection="1">
      <alignment horizontal="center" vertical="top" wrapText="1"/>
      <protection locked="0"/>
    </xf>
    <xf numFmtId="6" fontId="0" fillId="0" borderId="5" xfId="1" applyNumberFormat="1" applyFont="1" applyBorder="1" applyAlignment="1" applyProtection="1">
      <alignment horizontal="right" vertical="center"/>
      <protection locked="0"/>
    </xf>
    <xf numFmtId="0" fontId="13" fillId="0" borderId="0" xfId="0" applyFont="1" applyAlignment="1">
      <alignment wrapText="1"/>
    </xf>
    <xf numFmtId="164" fontId="4" fillId="0" borderId="22" xfId="4" applyNumberFormat="1" applyFont="1" applyBorder="1" applyAlignment="1" applyProtection="1">
      <alignment vertical="center" wrapText="1"/>
      <protection locked="0"/>
    </xf>
    <xf numFmtId="9" fontId="0" fillId="2" borderId="11" xfId="2" applyFont="1" applyFill="1" applyBorder="1" applyAlignment="1" applyProtection="1">
      <alignment horizontal="center" vertical="center"/>
      <protection locked="0"/>
    </xf>
    <xf numFmtId="9" fontId="0" fillId="2" borderId="10" xfId="0" applyNumberFormat="1" applyFill="1" applyBorder="1" applyAlignment="1" applyProtection="1">
      <alignment horizontal="center" vertical="center"/>
      <protection locked="0"/>
    </xf>
    <xf numFmtId="9" fontId="16" fillId="0" borderId="5" xfId="2" applyFont="1" applyBorder="1" applyAlignment="1" applyProtection="1">
      <alignment horizontal="center" vertical="center"/>
      <protection locked="0"/>
    </xf>
    <xf numFmtId="0" fontId="0" fillId="0" borderId="10" xfId="0" applyBorder="1" applyAlignment="1" applyProtection="1">
      <alignment horizontal="justify" vertical="center" wrapText="1"/>
      <protection locked="0"/>
    </xf>
    <xf numFmtId="0" fontId="0" fillId="0" borderId="71" xfId="0" applyBorder="1" applyAlignment="1" applyProtection="1">
      <alignment horizontal="right" vertical="center"/>
      <protection locked="0"/>
    </xf>
    <xf numFmtId="42" fontId="0" fillId="0" borderId="41" xfId="1" applyFont="1" applyBorder="1" applyAlignment="1" applyProtection="1">
      <alignment horizontal="right" vertical="center"/>
      <protection locked="0"/>
    </xf>
    <xf numFmtId="0" fontId="5" fillId="12" borderId="72" xfId="0" applyFont="1" applyFill="1" applyBorder="1" applyAlignment="1" applyProtection="1">
      <alignment horizontal="center" vertical="center" wrapText="1"/>
      <protection locked="0"/>
    </xf>
    <xf numFmtId="0" fontId="17" fillId="13" borderId="5" xfId="0" applyFont="1" applyFill="1" applyBorder="1" applyAlignment="1" applyProtection="1">
      <alignment horizontal="center" vertical="center" wrapText="1"/>
      <protection locked="0"/>
    </xf>
    <xf numFmtId="0" fontId="4" fillId="13" borderId="1" xfId="0" applyFont="1" applyFill="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4" fillId="13" borderId="5"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9" fillId="0" borderId="0" xfId="0" applyFont="1"/>
    <xf numFmtId="1" fontId="0" fillId="0" borderId="0" xfId="0" applyNumberFormat="1" applyProtection="1">
      <protection locked="0"/>
    </xf>
    <xf numFmtId="9" fontId="4" fillId="0" borderId="1" xfId="2"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165" fontId="0" fillId="0" borderId="1" xfId="2" applyNumberFormat="1" applyFont="1" applyFill="1" applyBorder="1" applyAlignment="1" applyProtection="1">
      <alignment horizontal="center" vertical="center" wrapText="1"/>
      <protection locked="0"/>
    </xf>
    <xf numFmtId="9" fontId="0" fillId="0" borderId="11" xfId="2" applyFont="1" applyBorder="1" applyAlignment="1" applyProtection="1">
      <alignment horizontal="center" vertical="center" wrapText="1"/>
      <protection locked="0"/>
    </xf>
    <xf numFmtId="164" fontId="0" fillId="0" borderId="19" xfId="4" applyNumberFormat="1"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4" fillId="0" borderId="10" xfId="0" applyFont="1" applyBorder="1" applyAlignment="1" applyProtection="1">
      <alignment horizontal="right" vertical="center"/>
      <protection locked="0"/>
    </xf>
    <xf numFmtId="164" fontId="0" fillId="0" borderId="19" xfId="4" applyNumberFormat="1" applyFont="1" applyFill="1" applyBorder="1" applyAlignment="1" applyProtection="1">
      <alignment horizontal="center" vertical="center" wrapText="1"/>
      <protection locked="0"/>
    </xf>
    <xf numFmtId="165" fontId="0" fillId="0" borderId="11" xfId="2" applyNumberFormat="1" applyFont="1" applyBorder="1" applyAlignment="1" applyProtection="1">
      <alignment horizontal="center" vertical="center" wrapText="1"/>
      <protection locked="0"/>
    </xf>
    <xf numFmtId="164" fontId="0" fillId="0" borderId="22" xfId="4" applyNumberFormat="1" applyFont="1" applyBorder="1" applyAlignment="1" applyProtection="1">
      <alignment horizontal="center" vertical="center" wrapText="1"/>
      <protection locked="0"/>
    </xf>
    <xf numFmtId="0" fontId="20" fillId="13" borderId="1" xfId="0" applyFont="1" applyFill="1" applyBorder="1" applyAlignment="1" applyProtection="1">
      <alignment horizontal="left" vertical="center" wrapText="1"/>
      <protection locked="0"/>
    </xf>
    <xf numFmtId="0" fontId="4" fillId="0" borderId="10" xfId="0" applyFont="1" applyBorder="1" applyAlignment="1" applyProtection="1">
      <alignment horizontal="center" vertical="center"/>
      <protection locked="0"/>
    </xf>
    <xf numFmtId="164" fontId="4" fillId="0" borderId="10" xfId="4" applyNumberFormat="1" applyFont="1" applyFill="1" applyBorder="1" applyAlignment="1" applyProtection="1">
      <alignment horizontal="right" vertical="center"/>
      <protection locked="0"/>
    </xf>
    <xf numFmtId="164" fontId="4" fillId="0" borderId="22" xfId="4" applyNumberFormat="1" applyFont="1" applyFill="1" applyBorder="1" applyAlignment="1" applyProtection="1">
      <alignment horizontal="center" vertical="center" wrapText="1"/>
      <protection locked="0"/>
    </xf>
    <xf numFmtId="164" fontId="4" fillId="0" borderId="10" xfId="4" applyNumberFormat="1" applyFont="1" applyFill="1" applyBorder="1" applyAlignment="1" applyProtection="1">
      <alignment horizontal="center" vertical="center"/>
      <protection locked="0"/>
    </xf>
    <xf numFmtId="42" fontId="0" fillId="0" borderId="68" xfId="1" applyFont="1" applyBorder="1" applyAlignment="1" applyProtection="1">
      <alignment vertical="center"/>
      <protection locked="0"/>
    </xf>
    <xf numFmtId="0" fontId="4" fillId="13" borderId="5" xfId="0" applyFont="1" applyFill="1" applyBorder="1" applyAlignment="1" applyProtection="1">
      <alignment vertical="center" wrapText="1"/>
      <protection locked="0"/>
    </xf>
    <xf numFmtId="0" fontId="4" fillId="13" borderId="3" xfId="0" applyFont="1" applyFill="1" applyBorder="1" applyAlignment="1" applyProtection="1">
      <alignment horizontal="left" vertical="center" wrapText="1"/>
      <protection locked="0"/>
    </xf>
    <xf numFmtId="0" fontId="4" fillId="13" borderId="7" xfId="0" applyFont="1" applyFill="1" applyBorder="1" applyAlignment="1" applyProtection="1">
      <alignment horizontal="left" vertical="center" wrapText="1"/>
      <protection locked="0"/>
    </xf>
    <xf numFmtId="164" fontId="10" fillId="0" borderId="10" xfId="4" applyNumberFormat="1" applyFont="1" applyBorder="1" applyAlignment="1" applyProtection="1">
      <alignment horizontal="left" vertical="center" wrapText="1"/>
      <protection locked="0"/>
    </xf>
    <xf numFmtId="0" fontId="18" fillId="0" borderId="0" xfId="0" applyFont="1" applyAlignment="1" applyProtection="1">
      <alignment wrapText="1"/>
      <protection locked="0"/>
    </xf>
    <xf numFmtId="0" fontId="10" fillId="0" borderId="5" xfId="0" applyFont="1" applyBorder="1" applyAlignment="1" applyProtection="1">
      <alignment horizontal="left" vertical="center" wrapText="1"/>
      <protection locked="0"/>
    </xf>
    <xf numFmtId="164" fontId="4" fillId="0" borderId="22" xfId="6" applyNumberFormat="1" applyFont="1" applyFill="1" applyBorder="1" applyAlignment="1" applyProtection="1">
      <alignment horizontal="center" vertical="center" wrapText="1"/>
      <protection locked="0"/>
    </xf>
    <xf numFmtId="42" fontId="4" fillId="0" borderId="5" xfId="7" applyFont="1" applyFill="1" applyBorder="1" applyAlignment="1" applyProtection="1">
      <alignment horizontal="right" vertical="center"/>
      <protection locked="0"/>
    </xf>
    <xf numFmtId="3" fontId="4" fillId="0" borderId="10" xfId="0" applyNumberFormat="1" applyFont="1" applyBorder="1" applyAlignment="1" applyProtection="1">
      <alignment horizontal="center" vertical="center"/>
      <protection locked="0"/>
    </xf>
    <xf numFmtId="164" fontId="0" fillId="0" borderId="22" xfId="6" applyNumberFormat="1" applyFont="1" applyBorder="1" applyAlignment="1" applyProtection="1">
      <alignment horizontal="center" vertical="center" wrapText="1"/>
      <protection locked="0"/>
    </xf>
    <xf numFmtId="42" fontId="0" fillId="0" borderId="5" xfId="7" applyFont="1" applyBorder="1" applyAlignment="1" applyProtection="1">
      <alignment horizontal="right" vertical="center"/>
      <protection locked="0"/>
    </xf>
    <xf numFmtId="43" fontId="0" fillId="0" borderId="0" xfId="4" applyFont="1" applyAlignment="1" applyProtection="1">
      <alignment horizontal="center"/>
      <protection locked="0"/>
    </xf>
    <xf numFmtId="164" fontId="0" fillId="0" borderId="0" xfId="4" applyNumberFormat="1" applyFont="1" applyBorder="1" applyAlignment="1" applyProtection="1">
      <alignment horizontal="center"/>
      <protection locked="0"/>
    </xf>
    <xf numFmtId="42" fontId="0" fillId="0" borderId="0" xfId="7" applyFont="1" applyBorder="1" applyAlignment="1" applyProtection="1">
      <alignment horizontal="right" vertical="center"/>
      <protection locked="0"/>
    </xf>
    <xf numFmtId="9" fontId="0" fillId="0" borderId="0" xfId="2" applyFont="1" applyFill="1" applyBorder="1" applyAlignment="1" applyProtection="1">
      <alignment horizontal="center" vertical="center"/>
    </xf>
    <xf numFmtId="9" fontId="0" fillId="0" borderId="0" xfId="0" applyNumberFormat="1" applyAlignment="1">
      <alignment horizontal="center" vertical="center"/>
    </xf>
    <xf numFmtId="164" fontId="1" fillId="4" borderId="45" xfId="4" applyNumberFormat="1" applyFont="1" applyFill="1" applyBorder="1" applyAlignment="1" applyProtection="1">
      <alignment horizontal="center" vertical="center" wrapText="1"/>
      <protection locked="0"/>
    </xf>
    <xf numFmtId="0" fontId="1" fillId="2" borderId="77" xfId="0" applyFont="1" applyFill="1" applyBorder="1" applyAlignment="1" applyProtection="1">
      <alignment horizontal="center" vertical="center" wrapText="1"/>
      <protection locked="0"/>
    </xf>
    <xf numFmtId="164" fontId="1" fillId="8" borderId="77" xfId="4" applyNumberFormat="1" applyFont="1" applyFill="1" applyBorder="1" applyAlignment="1" applyProtection="1">
      <alignment horizontal="center" vertical="center" wrapText="1"/>
      <protection locked="0"/>
    </xf>
    <xf numFmtId="0" fontId="1" fillId="8" borderId="77" xfId="0" applyFont="1" applyFill="1" applyBorder="1" applyAlignment="1" applyProtection="1">
      <alignment horizontal="center" vertical="center" wrapText="1"/>
      <protection locked="0"/>
    </xf>
    <xf numFmtId="0" fontId="1" fillId="9" borderId="77" xfId="0" applyFont="1" applyFill="1" applyBorder="1" applyAlignment="1" applyProtection="1">
      <alignment horizontal="center" vertical="center" wrapText="1"/>
      <protection locked="0"/>
    </xf>
    <xf numFmtId="0" fontId="1" fillId="11" borderId="77" xfId="0" applyFont="1" applyFill="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4" fillId="0" borderId="78" xfId="0" applyFont="1" applyBorder="1" applyAlignment="1" applyProtection="1">
      <alignment horizontal="left" vertical="center" wrapText="1"/>
      <protection locked="0"/>
    </xf>
    <xf numFmtId="9" fontId="4" fillId="0" borderId="78" xfId="2" applyFont="1" applyBorder="1" applyAlignment="1" applyProtection="1">
      <alignment horizontal="center" vertical="center" wrapText="1"/>
      <protection locked="0"/>
    </xf>
    <xf numFmtId="3" fontId="0" fillId="9" borderId="78" xfId="0" applyNumberFormat="1" applyFill="1" applyBorder="1" applyAlignment="1" applyProtection="1">
      <alignment horizontal="center" vertical="center"/>
      <protection locked="0"/>
    </xf>
    <xf numFmtId="42" fontId="0" fillId="9" borderId="78" xfId="1" applyFont="1" applyFill="1" applyBorder="1" applyAlignment="1" applyProtection="1">
      <alignment horizontal="right" vertical="center"/>
      <protection locked="0"/>
    </xf>
    <xf numFmtId="164" fontId="4" fillId="9" borderId="78" xfId="4" applyNumberFormat="1" applyFont="1" applyFill="1" applyBorder="1" applyAlignment="1" applyProtection="1">
      <alignment horizontal="center" vertical="center" wrapText="1"/>
      <protection locked="0"/>
    </xf>
    <xf numFmtId="9" fontId="0" fillId="2" borderId="78" xfId="2" applyFont="1" applyFill="1" applyBorder="1" applyAlignment="1" applyProtection="1">
      <alignment horizontal="center" vertical="center"/>
    </xf>
    <xf numFmtId="9" fontId="0" fillId="2" borderId="78" xfId="0" applyNumberFormat="1" applyFill="1" applyBorder="1" applyAlignment="1">
      <alignment horizontal="center" vertical="center"/>
    </xf>
    <xf numFmtId="0" fontId="0" fillId="0" borderId="78" xfId="0" applyBorder="1" applyAlignment="1" applyProtection="1">
      <alignment horizontal="right" vertical="center"/>
      <protection locked="0"/>
    </xf>
    <xf numFmtId="164" fontId="0" fillId="0" borderId="78" xfId="4" applyNumberFormat="1" applyFont="1" applyBorder="1" applyAlignment="1" applyProtection="1">
      <alignment horizontal="right" vertical="center"/>
      <protection locked="0"/>
    </xf>
    <xf numFmtId="42" fontId="0" fillId="0" borderId="78" xfId="1" applyFont="1" applyBorder="1" applyAlignment="1" applyProtection="1">
      <alignment horizontal="right" vertical="center"/>
      <protection locked="0"/>
    </xf>
    <xf numFmtId="9" fontId="0" fillId="2" borderId="78" xfId="2" applyFont="1" applyFill="1" applyBorder="1" applyAlignment="1" applyProtection="1">
      <alignment horizontal="center" vertical="center"/>
      <protection locked="0"/>
    </xf>
    <xf numFmtId="9" fontId="0" fillId="2" borderId="78" xfId="0" applyNumberFormat="1" applyFill="1" applyBorder="1" applyAlignment="1" applyProtection="1">
      <alignment horizontal="center" vertical="center"/>
      <protection locked="0"/>
    </xf>
    <xf numFmtId="9" fontId="0" fillId="0" borderId="78" xfId="2" applyFont="1" applyBorder="1" applyAlignment="1" applyProtection="1">
      <alignment horizontal="center" vertical="center"/>
      <protection locked="0"/>
    </xf>
    <xf numFmtId="164" fontId="0" fillId="0" borderId="78" xfId="4" applyNumberFormat="1" applyFont="1" applyFill="1" applyBorder="1" applyAlignment="1" applyProtection="1">
      <alignment horizontal="right" vertical="center"/>
      <protection locked="0"/>
    </xf>
    <xf numFmtId="164" fontId="0" fillId="0" borderId="0" xfId="0" applyNumberFormat="1" applyProtection="1">
      <protection locked="0"/>
    </xf>
    <xf numFmtId="164" fontId="0" fillId="0" borderId="78" xfId="4" applyNumberFormat="1" applyFont="1" applyBorder="1" applyAlignment="1" applyProtection="1">
      <alignment horizontal="center" vertical="center" wrapText="1"/>
      <protection locked="0"/>
    </xf>
    <xf numFmtId="164" fontId="4" fillId="0" borderId="78" xfId="4" applyNumberFormat="1" applyFont="1" applyBorder="1" applyAlignment="1" applyProtection="1">
      <alignment horizontal="right" vertical="center"/>
      <protection locked="0"/>
    </xf>
    <xf numFmtId="42" fontId="4" fillId="0" borderId="78" xfId="1" applyFont="1" applyBorder="1" applyAlignment="1" applyProtection="1">
      <alignment horizontal="right" vertical="center"/>
      <protection locked="0"/>
    </xf>
    <xf numFmtId="3" fontId="4" fillId="9" borderId="78" xfId="4" applyNumberFormat="1" applyFont="1" applyFill="1" applyBorder="1" applyAlignment="1" applyProtection="1">
      <alignment horizontal="center" vertical="center" wrapText="1"/>
      <protection locked="0"/>
    </xf>
    <xf numFmtId="164" fontId="4" fillId="2" borderId="78" xfId="4" applyNumberFormat="1" applyFont="1" applyFill="1" applyBorder="1" applyAlignment="1" applyProtection="1">
      <alignment horizontal="center" vertical="center" wrapText="1"/>
      <protection locked="0"/>
    </xf>
    <xf numFmtId="42" fontId="0" fillId="0" borderId="78" xfId="1" applyFont="1" applyFill="1" applyBorder="1" applyAlignment="1" applyProtection="1">
      <alignment horizontal="right" vertical="center"/>
      <protection locked="0"/>
    </xf>
    <xf numFmtId="3" fontId="0" fillId="9" borderId="78" xfId="4" applyNumberFormat="1" applyFont="1" applyFill="1" applyBorder="1" applyAlignment="1" applyProtection="1">
      <alignment horizontal="center" vertical="center"/>
      <protection locked="0"/>
    </xf>
    <xf numFmtId="167" fontId="4" fillId="9" borderId="78" xfId="2" applyNumberFormat="1" applyFont="1" applyFill="1" applyBorder="1" applyAlignment="1" applyProtection="1">
      <alignment horizontal="center" vertical="center" wrapText="1"/>
      <protection locked="0"/>
    </xf>
    <xf numFmtId="164" fontId="10" fillId="0" borderId="78" xfId="4" applyNumberFormat="1" applyFont="1" applyBorder="1" applyAlignment="1" applyProtection="1">
      <alignment horizontal="right" vertical="center"/>
      <protection locked="0"/>
    </xf>
    <xf numFmtId="168" fontId="2" fillId="9" borderId="78" xfId="6" applyNumberFormat="1" applyFont="1" applyFill="1" applyBorder="1" applyAlignment="1" applyProtection="1">
      <alignment horizontal="center" vertical="center" wrapText="1"/>
      <protection locked="0"/>
    </xf>
    <xf numFmtId="9" fontId="0" fillId="0" borderId="78" xfId="2" applyFont="1" applyFill="1" applyBorder="1" applyAlignment="1" applyProtection="1">
      <alignment horizontal="center" vertical="center"/>
      <protection locked="0"/>
    </xf>
    <xf numFmtId="168" fontId="0" fillId="0" borderId="0" xfId="0" applyNumberFormat="1" applyProtection="1">
      <protection locked="0"/>
    </xf>
    <xf numFmtId="169" fontId="4" fillId="0" borderId="19" xfId="5" applyNumberFormat="1" applyFont="1" applyBorder="1" applyAlignment="1" applyProtection="1">
      <alignment horizontal="center" vertical="center" wrapText="1"/>
      <protection locked="0"/>
    </xf>
    <xf numFmtId="9" fontId="4" fillId="0" borderId="3" xfId="2" applyFont="1" applyBorder="1" applyAlignment="1" applyProtection="1">
      <alignment horizontal="left" vertical="center" wrapText="1"/>
      <protection locked="0"/>
    </xf>
    <xf numFmtId="9" fontId="4" fillId="0" borderId="7" xfId="2" applyFont="1" applyBorder="1" applyAlignment="1" applyProtection="1">
      <alignment horizontal="left" vertical="center" wrapText="1"/>
      <protection locked="0"/>
    </xf>
    <xf numFmtId="0" fontId="9" fillId="0" borderId="0" xfId="0" applyFont="1" applyProtection="1">
      <protection locked="0"/>
    </xf>
    <xf numFmtId="0" fontId="7" fillId="2" borderId="0" xfId="0" applyFont="1" applyFill="1" applyAlignment="1" applyProtection="1">
      <alignment horizontal="center" vertical="center"/>
      <protection locked="0"/>
    </xf>
    <xf numFmtId="0" fontId="9" fillId="2" borderId="45" xfId="0" applyFont="1" applyFill="1" applyBorder="1" applyAlignment="1" applyProtection="1">
      <alignment horizontal="center"/>
      <protection locked="0"/>
    </xf>
    <xf numFmtId="0" fontId="9" fillId="2" borderId="47" xfId="0" applyFont="1" applyFill="1" applyBorder="1" applyAlignment="1" applyProtection="1">
      <alignment horizontal="center"/>
      <protection locked="0"/>
    </xf>
    <xf numFmtId="0" fontId="9" fillId="2" borderId="46" xfId="0" applyFont="1" applyFill="1" applyBorder="1" applyAlignment="1" applyProtection="1">
      <alignment horizontal="center"/>
      <protection locked="0"/>
    </xf>
    <xf numFmtId="0" fontId="1" fillId="4" borderId="45" xfId="0" applyFont="1" applyFill="1" applyBorder="1" applyAlignment="1" applyProtection="1">
      <alignment horizontal="right" vertical="center" wrapText="1"/>
      <protection locked="0"/>
    </xf>
    <xf numFmtId="0" fontId="1" fillId="4" borderId="46" xfId="0" applyFont="1" applyFill="1" applyBorder="1" applyAlignment="1" applyProtection="1">
      <alignment horizontal="right" vertical="center" wrapText="1"/>
      <protection locked="0"/>
    </xf>
    <xf numFmtId="0" fontId="1" fillId="2" borderId="33"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0" fillId="2" borderId="48" xfId="0" applyFont="1" applyFill="1" applyBorder="1" applyAlignment="1" applyProtection="1">
      <alignment horizontal="left" wrapText="1"/>
      <protection locked="0"/>
    </xf>
    <xf numFmtId="0" fontId="1" fillId="5" borderId="16" xfId="0" applyFont="1" applyFill="1" applyBorder="1" applyAlignment="1" applyProtection="1">
      <alignment horizontal="center" wrapText="1"/>
      <protection locked="0"/>
    </xf>
    <xf numFmtId="0" fontId="1" fillId="5" borderId="17" xfId="0" applyFont="1" applyFill="1" applyBorder="1" applyAlignment="1" applyProtection="1">
      <alignment horizontal="center" wrapText="1"/>
      <protection locked="0"/>
    </xf>
    <xf numFmtId="0" fontId="8" fillId="7" borderId="15"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 fillId="3" borderId="18"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50"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5"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9" fontId="8" fillId="3" borderId="14"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3" xfId="2" applyFont="1" applyFill="1" applyBorder="1" applyAlignment="1" applyProtection="1">
      <alignment horizontal="center" vertical="center" wrapText="1"/>
      <protection locked="0"/>
    </xf>
    <xf numFmtId="9" fontId="1" fillId="3" borderId="37" xfId="2" applyFont="1" applyFill="1" applyBorder="1" applyAlignment="1" applyProtection="1">
      <alignment horizontal="center" vertical="center" wrapText="1"/>
      <protection locked="0"/>
    </xf>
    <xf numFmtId="9" fontId="1" fillId="3" borderId="38" xfId="2" applyFont="1" applyFill="1" applyBorder="1" applyAlignment="1" applyProtection="1">
      <alignment horizontal="center" vertical="center" wrapText="1"/>
      <protection locked="0"/>
    </xf>
    <xf numFmtId="9" fontId="1" fillId="3" borderId="39" xfId="2"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25" xfId="2" applyFont="1" applyFill="1" applyBorder="1" applyAlignment="1" applyProtection="1">
      <alignment horizontal="center" vertical="center" wrapText="1"/>
      <protection locked="0"/>
    </xf>
    <xf numFmtId="9" fontId="1" fillId="3" borderId="26" xfId="2" applyFont="1" applyFill="1" applyBorder="1" applyAlignment="1" applyProtection="1">
      <alignment horizontal="center" vertical="center" wrapText="1"/>
      <protection locked="0"/>
    </xf>
    <xf numFmtId="9" fontId="1" fillId="3" borderId="27" xfId="2" applyFont="1" applyFill="1" applyBorder="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0" fontId="8" fillId="8" borderId="33"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4" borderId="3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4" xfId="0" applyFont="1" applyFill="1" applyBorder="1" applyAlignment="1" applyProtection="1">
      <alignment horizontal="center" vertical="center" wrapText="1"/>
      <protection locked="0"/>
    </xf>
    <xf numFmtId="0" fontId="1" fillId="9" borderId="33"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1" fillId="8" borderId="42" xfId="0" applyFont="1" applyFill="1" applyBorder="1" applyAlignment="1" applyProtection="1">
      <alignment horizontal="center" vertical="center" wrapText="1"/>
      <protection locked="0"/>
    </xf>
    <xf numFmtId="0" fontId="1" fillId="8" borderId="43" xfId="0" applyFont="1" applyFill="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164" fontId="1" fillId="3" borderId="31" xfId="4" applyNumberFormat="1" applyFont="1" applyFill="1" applyBorder="1" applyAlignment="1" applyProtection="1">
      <alignment horizontal="center" vertical="center" wrapText="1"/>
      <protection locked="0"/>
    </xf>
    <xf numFmtId="164" fontId="1" fillId="3" borderId="32" xfId="4" applyNumberFormat="1" applyFont="1" applyFill="1" applyBorder="1" applyAlignment="1" applyProtection="1">
      <alignment horizontal="center" vertical="center" wrapText="1"/>
      <protection locked="0"/>
    </xf>
    <xf numFmtId="164" fontId="1" fillId="3" borderId="29" xfId="4" applyNumberFormat="1" applyFont="1" applyFill="1" applyBorder="1" applyAlignment="1" applyProtection="1">
      <alignment horizontal="center" vertical="center" wrapText="1"/>
      <protection locked="0"/>
    </xf>
    <xf numFmtId="164" fontId="1" fillId="3" borderId="30" xfId="4" applyNumberFormat="1" applyFont="1" applyFill="1" applyBorder="1" applyAlignment="1" applyProtection="1">
      <alignment horizontal="center" vertical="center" wrapText="1"/>
      <protection locked="0"/>
    </xf>
    <xf numFmtId="0" fontId="6" fillId="0" borderId="68" xfId="0" applyFont="1" applyBorder="1" applyAlignment="1" applyProtection="1">
      <alignment horizontal="left" vertical="center" wrapText="1"/>
      <protection locked="0"/>
    </xf>
    <xf numFmtId="0" fontId="6" fillId="0" borderId="69"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9" fontId="15" fillId="3" borderId="25" xfId="2" applyFont="1" applyFill="1" applyBorder="1" applyAlignment="1" applyProtection="1">
      <alignment horizontal="center" vertical="center" wrapText="1"/>
      <protection locked="0"/>
    </xf>
    <xf numFmtId="9" fontId="15" fillId="3" borderId="26" xfId="2" applyFont="1" applyFill="1" applyBorder="1" applyAlignment="1" applyProtection="1">
      <alignment horizontal="center" vertical="center" wrapText="1"/>
      <protection locked="0"/>
    </xf>
    <xf numFmtId="9" fontId="15" fillId="3" borderId="27" xfId="2" applyFont="1" applyFill="1" applyBorder="1" applyAlignment="1" applyProtection="1">
      <alignment horizontal="center" vertical="center" wrapText="1"/>
      <protection locked="0"/>
    </xf>
    <xf numFmtId="9" fontId="15" fillId="3" borderId="28" xfId="2" applyFont="1" applyFill="1" applyBorder="1" applyAlignment="1" applyProtection="1">
      <alignment horizontal="center" vertical="center" wrapText="1"/>
      <protection locked="0"/>
    </xf>
    <xf numFmtId="0" fontId="1" fillId="3" borderId="67" xfId="0" applyFont="1" applyFill="1" applyBorder="1" applyAlignment="1" applyProtection="1">
      <alignment horizontal="center" vertical="center" wrapText="1"/>
      <protection locked="0"/>
    </xf>
    <xf numFmtId="0" fontId="4" fillId="13" borderId="3" xfId="0" applyFont="1" applyFill="1" applyBorder="1" applyAlignment="1" applyProtection="1">
      <alignment horizontal="center" vertical="center" wrapText="1"/>
      <protection locked="0"/>
    </xf>
    <xf numFmtId="0" fontId="4" fillId="13" borderId="5" xfId="0" applyFont="1" applyFill="1" applyBorder="1" applyAlignment="1" applyProtection="1">
      <alignment horizontal="center" vertical="center" wrapText="1"/>
      <protection locked="0"/>
    </xf>
    <xf numFmtId="0" fontId="4" fillId="13" borderId="73" xfId="0" applyFont="1" applyFill="1" applyBorder="1" applyAlignment="1" applyProtection="1">
      <alignment horizontal="left" vertical="center" wrapText="1"/>
      <protection locked="0"/>
    </xf>
    <xf numFmtId="0" fontId="4" fillId="13" borderId="74" xfId="0" applyFont="1" applyFill="1" applyBorder="1" applyAlignment="1" applyProtection="1">
      <alignment horizontal="left" vertical="center" wrapText="1"/>
      <protection locked="0"/>
    </xf>
    <xf numFmtId="164" fontId="4" fillId="0" borderId="23" xfId="4" applyNumberFormat="1" applyFont="1" applyFill="1" applyBorder="1" applyAlignment="1" applyProtection="1">
      <alignment horizontal="center" vertical="center" wrapText="1"/>
      <protection locked="0"/>
    </xf>
    <xf numFmtId="164" fontId="4" fillId="0" borderId="22" xfId="4" applyNumberFormat="1" applyFont="1" applyFill="1" applyBorder="1" applyAlignment="1" applyProtection="1">
      <alignment horizontal="center" vertical="center" wrapText="1"/>
      <protection locked="0"/>
    </xf>
    <xf numFmtId="0" fontId="6" fillId="0" borderId="78"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0" fontId="5" fillId="0" borderId="78" xfId="0" applyFont="1" applyBorder="1" applyAlignment="1" applyProtection="1">
      <alignment horizontal="center" vertical="center" wrapText="1"/>
      <protection locked="0"/>
    </xf>
    <xf numFmtId="0" fontId="6" fillId="0" borderId="78" xfId="0" applyFont="1" applyBorder="1" applyAlignment="1" applyProtection="1">
      <alignment horizontal="center" vertical="center" wrapText="1"/>
      <protection locked="0"/>
    </xf>
    <xf numFmtId="0" fontId="4" fillId="0" borderId="78" xfId="0" applyFont="1" applyBorder="1" applyAlignment="1" applyProtection="1">
      <alignment horizontal="center" vertical="center" wrapText="1"/>
      <protection locked="0"/>
    </xf>
    <xf numFmtId="164" fontId="1" fillId="3" borderId="75" xfId="4" applyNumberFormat="1" applyFont="1" applyFill="1" applyBorder="1" applyAlignment="1" applyProtection="1">
      <alignment horizontal="center" vertical="center" wrapText="1"/>
      <protection locked="0"/>
    </xf>
    <xf numFmtId="164" fontId="1" fillId="3" borderId="76" xfId="4" applyNumberFormat="1" applyFont="1" applyFill="1" applyBorder="1" applyAlignment="1" applyProtection="1">
      <alignment horizontal="center" vertical="center" wrapText="1"/>
      <protection locked="0"/>
    </xf>
    <xf numFmtId="0" fontId="1" fillId="3" borderId="68"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9" fontId="8" fillId="3" borderId="3" xfId="2" applyFont="1" applyFill="1" applyBorder="1" applyAlignment="1" applyProtection="1">
      <alignment horizontal="center" vertical="center" wrapText="1"/>
      <protection locked="0"/>
    </xf>
    <xf numFmtId="165" fontId="0" fillId="9" borderId="11" xfId="2" applyNumberFormat="1" applyFont="1" applyFill="1" applyBorder="1" applyAlignment="1" applyProtection="1">
      <alignment horizontal="center" vertical="center"/>
      <protection locked="0"/>
    </xf>
  </cellXfs>
  <cellStyles count="8">
    <cellStyle name="Bueno" xfId="3" builtinId="26"/>
    <cellStyle name="Millares" xfId="4" builtinId="3"/>
    <cellStyle name="Millares 2" xfId="6" xr:uid="{0CE08051-694A-46D3-AD56-8AE83A4838B3}"/>
    <cellStyle name="Moneda" xfId="5" builtinId="4"/>
    <cellStyle name="Moneda [0]" xfId="1" builtinId="7"/>
    <cellStyle name="Moneda [0] 2" xfId="7" xr:uid="{286A60DA-4FFA-44A6-A19B-321C4B80BCB9}"/>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23EAE77A-94AC-4D48-8350-37A0C88623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r>
              <a:rPr lang="es-ES" sz="960" b="0" i="0" u="none" strike="noStrike" baseline="0">
                <a:effectLst/>
              </a:rPr>
              <a:t>Comparativo Giros Horas Extras Primer Semestre Vigencias 2022 Vs 2023</a:t>
            </a:r>
            <a:endParaRPr lang="en-US" sz="8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66231400790204E-2"/>
          <c:y val="0.21447111040502032"/>
          <c:w val="0.91141207349081366"/>
          <c:h val="0.59161561299162957"/>
        </c:manualLayout>
      </c:layout>
      <c:barChart>
        <c:barDir val="col"/>
        <c:grouping val="clustered"/>
        <c:varyColors val="0"/>
        <c:ser>
          <c:idx val="8"/>
          <c:order val="9"/>
          <c:tx>
            <c:strRef>
              <c:f>SDHT!$D$13</c:f>
              <c:strCache>
                <c:ptCount val="1"/>
                <c:pt idx="0">
                  <c:v>Horas extras diurnas, nocturnas, dominicales y festivas</c:v>
                </c:pt>
              </c:strCache>
              <c:extLst xmlns:c15="http://schemas.microsoft.com/office/drawing/2012/chart"/>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(SDHT!$J$13,SDHT!$N$13)</c:f>
              <c:numCache>
                <c:formatCode>_("$"* #,##0_);_("$"* \(#,##0\);_("$"* "-"_);_(@_)</c:formatCode>
                <c:ptCount val="2"/>
                <c:pt idx="0">
                  <c:v>25173161</c:v>
                </c:pt>
                <c:pt idx="1">
                  <c:v>28389297</c:v>
                </c:pt>
              </c:numCache>
              <c:extLst xmlns:c15="http://schemas.microsoft.com/office/drawing/2012/chart"/>
            </c:numRef>
          </c:val>
          <c:extLst xmlns:c15="http://schemas.microsoft.com/office/drawing/2012/chart">
            <c:ext xmlns:c16="http://schemas.microsoft.com/office/drawing/2014/chart" uri="{C3380CC4-5D6E-409C-BE32-E72D297353CC}">
              <c16:uniqueId val="{0000000A-38E7-48E6-8F9F-4D5D577BD10C}"/>
            </c:ext>
          </c:extLst>
        </c:ser>
        <c:dLbls>
          <c:showLegendKey val="0"/>
          <c:showVal val="0"/>
          <c:showCatName val="0"/>
          <c:showSerName val="0"/>
          <c:showPercent val="0"/>
          <c:showBubbleSize val="0"/>
        </c:dLbls>
        <c:gapWidth val="219"/>
        <c:overlap val="-27"/>
        <c:axId val="735593880"/>
        <c:axId val="400939207"/>
        <c:extLst>
          <c:ext xmlns:c15="http://schemas.microsoft.com/office/drawing/2012/chart" uri="{02D57815-91ED-43cb-92C2-25804820EDAC}">
            <c15:filteredBarSeries>
              <c15:ser>
                <c:idx val="10"/>
                <c:order val="0"/>
                <c:tx>
                  <c:strRef>
                    <c:extLst>
                      <c:ext uri="{02D57815-91ED-43cb-92C2-25804820EDAC}">
                        <c15:formulaRef>
                          <c15:sqref>SDHT!$C$18</c15:sqref>
                        </c15:formulaRef>
                      </c:ext>
                    </c:extLst>
                    <c:strCache>
                      <c:ptCount val="1"/>
                      <c:pt idx="0">
                        <c:v>Telefonía fija</c:v>
                      </c:pt>
                    </c:strCache>
                  </c:strRef>
                </c:tx>
                <c:spPr>
                  <a:solidFill>
                    <a:schemeClr val="accent3">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80000"/>
                        </a:schemeClr>
                      </a:solidFill>
                      <a:prstDash val="sysDot"/>
                    </a:ln>
                    <a:effectLst/>
                  </c:spPr>
                  <c:trendlineType val="linear"/>
                  <c:dispRSqr val="0"/>
                  <c:dispEq val="0"/>
                </c:trendline>
                <c:cat>
                  <c:numRef>
                    <c:extLst>
                      <c:ext uri="{02D57815-91ED-43cb-92C2-25804820EDAC}">
                        <c15:formulaRef>
                          <c15:sqref>'I semestre'!$L$14:$M$14</c15:sqref>
                        </c15:formulaRef>
                      </c:ext>
                    </c:extLst>
                    <c:numCache>
                      <c:formatCode>General</c:formatCode>
                      <c:ptCount val="2"/>
                      <c:pt idx="0">
                        <c:v>2022</c:v>
                      </c:pt>
                      <c:pt idx="1">
                        <c:v>2023</c:v>
                      </c:pt>
                    </c:numCache>
                  </c:numRef>
                </c:cat>
                <c:val>
                  <c:numRef>
                    <c:extLst>
                      <c:ext uri="{02D57815-91ED-43cb-92C2-25804820EDAC}">
                        <c15:formulaRef>
                          <c15:sqref>(SDHT!$J$18,SDHT!$N$18)</c15:sqref>
                        </c15:formulaRef>
                      </c:ext>
                    </c:extLst>
                    <c:numCache>
                      <c:formatCode>_("$"* #,##0_);_("$"* \(#,##0\);_("$"* "-"_);_(@_)</c:formatCode>
                      <c:ptCount val="2"/>
                      <c:pt idx="0">
                        <c:v>51539918</c:v>
                      </c:pt>
                      <c:pt idx="1">
                        <c:v>51515820</c:v>
                      </c:pt>
                    </c:numCache>
                  </c:numRef>
                </c:val>
                <c:extLst>
                  <c:ext xmlns:c16="http://schemas.microsoft.com/office/drawing/2014/chart" uri="{C3380CC4-5D6E-409C-BE32-E72D297353CC}">
                    <c16:uniqueId val="{0000000F-38E7-48E6-8F9F-4D5D577BD10C}"/>
                  </c:ext>
                </c:extLst>
              </c15:ser>
            </c15:filteredBarSeries>
            <c15:filteredBarSeries>
              <c15:ser>
                <c:idx val="0"/>
                <c:order val="1"/>
                <c:tx>
                  <c:strRef>
                    <c:extLst xmlns:c15="http://schemas.microsoft.com/office/drawing/2012/chart">
                      <c:ext xmlns:c15="http://schemas.microsoft.com/office/drawing/2012/chart" uri="{02D57815-91ED-43cb-92C2-25804820EDAC}">
                        <c15:formulaRef>
                          <c15:sqref>SDHT!$D$16</c15:sqref>
                        </c15:formulaRef>
                      </c:ext>
                    </c:extLst>
                    <c:strCache>
                      <c:ptCount val="1"/>
                      <c:pt idx="0">
                        <c:v>Planes de telefonía móvil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(SDHT!$J$16,SDHT!$N$16)</c15:sqref>
                        </c15:formulaRef>
                      </c:ext>
                    </c:extLst>
                    <c:numCache>
                      <c:formatCode>_("$"* #,##0_);_("$"* \(#,##0\);_("$"* "-"_);_(@_)</c:formatCode>
                      <c:ptCount val="2"/>
                      <c:pt idx="0">
                        <c:v>7153677</c:v>
                      </c:pt>
                      <c:pt idx="1">
                        <c:v>6051240</c:v>
                      </c:pt>
                    </c:numCache>
                  </c:numRef>
                </c:val>
                <c:extLst xmlns:c15="http://schemas.microsoft.com/office/drawing/2012/chart">
                  <c:ext xmlns:c16="http://schemas.microsoft.com/office/drawing/2014/chart" uri="{C3380CC4-5D6E-409C-BE32-E72D297353CC}">
                    <c16:uniqueId val="{00000001-226C-4A17-844A-CB670FB4FE6D}"/>
                  </c:ext>
                </c:extLst>
              </c15:ser>
            </c15:filteredBarSeries>
            <c15:filteredBarSeries>
              <c15:ser>
                <c:idx val="1"/>
                <c:order val="2"/>
                <c:tx>
                  <c:strRef>
                    <c:extLst xmlns:c15="http://schemas.microsoft.com/office/drawing/2012/chart">
                      <c:ext xmlns:c15="http://schemas.microsoft.com/office/drawing/2012/chart" uri="{02D57815-91ED-43cb-92C2-25804820EDAC}">
                        <c15:formulaRef>
                          <c15:sqref>SDHT!$D$17</c15:sqref>
                        </c15:formulaRef>
                      </c:ext>
                    </c:extLst>
                    <c:strCache>
                      <c:ptCount val="1"/>
                      <c:pt idx="0">
                        <c:v>Equipos Celular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(SDHT!$J$17,SDHT!$N$17)</c15:sqref>
                        </c15:formulaRef>
                      </c:ext>
                    </c:extLst>
                    <c:numCache>
                      <c:formatCode>_("$"* #,##0_);_("$"* \(#,##0\);_("$"* "-"_);_(@_)</c:formatCode>
                      <c:ptCount val="2"/>
                      <c:pt idx="0">
                        <c:v>199931</c:v>
                      </c:pt>
                      <c:pt idx="1">
                        <c:v>0</c:v>
                      </c:pt>
                    </c:numCache>
                  </c:numRef>
                </c:val>
                <c:extLst xmlns:c15="http://schemas.microsoft.com/office/drawing/2012/chart">
                  <c:ext xmlns:c16="http://schemas.microsoft.com/office/drawing/2014/chart" uri="{C3380CC4-5D6E-409C-BE32-E72D297353CC}">
                    <c16:uniqueId val="{00000002-226C-4A17-844A-CB670FB4FE6D}"/>
                  </c:ext>
                </c:extLst>
              </c15:ser>
            </c15:filteredBarSeries>
            <c15:filteredBarSeries>
              <c15:ser>
                <c:idx val="2"/>
                <c:order val="3"/>
                <c:tx>
                  <c:strRef>
                    <c:extLst xmlns:c15="http://schemas.microsoft.com/office/drawing/2012/chart">
                      <c:ext xmlns:c15="http://schemas.microsoft.com/office/drawing/2012/chart" uri="{02D57815-91ED-43cb-92C2-25804820EDAC}">
                        <c15:formulaRef>
                          <c15:sqref>SDHT!$E$13</c15:sqref>
                        </c15:formulaRef>
                      </c:ext>
                    </c:extLst>
                    <c:strCache>
                      <c:ptCount val="1"/>
                      <c:pt idx="0">
                        <c:v>Número de horas liquidadas y pagadas.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(SDHT!$I$13,SDHT!$M$13)</c15:sqref>
                        </c15:formulaRef>
                      </c:ext>
                    </c:extLst>
                    <c:numCache>
                      <c:formatCode>_-* #,##0_-;\-* #,##0_-;_-* "-"??_-;_-@_-</c:formatCode>
                      <c:ptCount val="2"/>
                      <c:pt idx="0">
                        <c:v>2044</c:v>
                      </c:pt>
                      <c:pt idx="1">
                        <c:v>2526</c:v>
                      </c:pt>
                    </c:numCache>
                  </c:numRef>
                </c:val>
                <c:extLst xmlns:c15="http://schemas.microsoft.com/office/drawing/2012/chart">
                  <c:ext xmlns:c16="http://schemas.microsoft.com/office/drawing/2014/chart" uri="{C3380CC4-5D6E-409C-BE32-E72D297353CC}">
                    <c16:uniqueId val="{00000008-226C-4A17-844A-CB670FB4FE6D}"/>
                  </c:ext>
                </c:extLst>
              </c15:ser>
            </c15:filteredBarSeries>
            <c15:filteredBarSeries>
              <c15:ser>
                <c:idx val="3"/>
                <c:order val="4"/>
                <c:tx>
                  <c:strRef>
                    <c:extLst xmlns:c15="http://schemas.microsoft.com/office/drawing/2012/chart">
                      <c:ext xmlns:c15="http://schemas.microsoft.com/office/drawing/2012/chart" uri="{02D57815-91ED-43cb-92C2-25804820EDAC}">
                        <c15:formulaRef>
                          <c15:sqref>SDHT!$E$18</c15:sqref>
                        </c15:formulaRef>
                      </c:ext>
                    </c:extLst>
                    <c:strCache>
                      <c:ptCount val="1"/>
                      <c:pt idx="0">
                        <c:v>Número de líneas activas.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6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(SDHT!$I$18,SDHT!$M$18)</c15:sqref>
                        </c15:formulaRef>
                      </c:ext>
                    </c:extLst>
                    <c:numCache>
                      <c:formatCode>General</c:formatCode>
                      <c:ptCount val="2"/>
                      <c:pt idx="0" formatCode="_-* #,##0_-;\-* #,##0_-;_-* &quot;-&quot;??_-;_-@_-">
                        <c:v>1</c:v>
                      </c:pt>
                      <c:pt idx="1">
                        <c:v>1</c:v>
                      </c:pt>
                    </c:numCache>
                  </c:numRef>
                </c:val>
                <c:extLst xmlns:c15="http://schemas.microsoft.com/office/drawing/2012/chart">
                  <c:ext xmlns:c16="http://schemas.microsoft.com/office/drawing/2014/chart" uri="{C3380CC4-5D6E-409C-BE32-E72D297353CC}">
                    <c16:uniqueId val="{0000000A-226C-4A17-844A-CB670FB4FE6D}"/>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SDHT!$D$22</c15:sqref>
                        </c15:formulaRef>
                      </c:ext>
                    </c:extLst>
                    <c:strCache>
                      <c:ptCount val="1"/>
                      <c:pt idx="0">
                        <c:v>Combustible</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6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(SDHT!$J$22,SDHT!$N$22)</c15:sqref>
                        </c15:formulaRef>
                      </c:ext>
                    </c:extLst>
                    <c:numCache>
                      <c:formatCode>_("$"* #,##0_);_("$"* \(#,##0\);_("$"* "-"_);_(@_)</c:formatCode>
                      <c:ptCount val="2"/>
                      <c:pt idx="0">
                        <c:v>12456389</c:v>
                      </c:pt>
                      <c:pt idx="1">
                        <c:v>13725998</c:v>
                      </c:pt>
                    </c:numCache>
                  </c:numRef>
                </c:val>
                <c:extLst xmlns:c15="http://schemas.microsoft.com/office/drawing/2012/chart">
                  <c:ext xmlns:c16="http://schemas.microsoft.com/office/drawing/2014/chart" uri="{C3380CC4-5D6E-409C-BE32-E72D297353CC}">
                    <c16:uniqueId val="{0000000C-226C-4A17-844A-CB670FB4FE6D}"/>
                  </c:ext>
                </c:extLst>
              </c15:ser>
            </c15:filteredBarSeries>
            <c15:filteredBarSeries>
              <c15:ser>
                <c:idx val="5"/>
                <c:order val="6"/>
                <c:tx>
                  <c:strRef>
                    <c:extLst xmlns:c15="http://schemas.microsoft.com/office/drawing/2012/chart">
                      <c:ext xmlns:c15="http://schemas.microsoft.com/office/drawing/2012/chart" uri="{02D57815-91ED-43cb-92C2-25804820EDAC}">
                        <c15:formulaRef>
                          <c15:sqref>SDHT!$D$21</c15:sqref>
                        </c15:formulaRef>
                      </c:ext>
                    </c:extLst>
                    <c:strCache>
                      <c:ptCount val="1"/>
                      <c:pt idx="0">
                        <c:v>Mantenimiento preventivo de vehículos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6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(SDHT!$J$21,SDHT!$N$21)</c15:sqref>
                        </c15:formulaRef>
                      </c:ext>
                    </c:extLst>
                    <c:numCache>
                      <c:formatCode>_("$"* #,##0_);_("$"* \(#,##0\);_("$"* "-"_);_(@_)</c:formatCode>
                      <c:ptCount val="2"/>
                      <c:pt idx="0">
                        <c:v>18249490</c:v>
                      </c:pt>
                      <c:pt idx="1">
                        <c:v>69889047.140000001</c:v>
                      </c:pt>
                    </c:numCache>
                  </c:numRef>
                </c:val>
                <c:extLst xmlns:c15="http://schemas.microsoft.com/office/drawing/2012/chart">
                  <c:ext xmlns:c16="http://schemas.microsoft.com/office/drawing/2014/chart" uri="{C3380CC4-5D6E-409C-BE32-E72D297353CC}">
                    <c16:uniqueId val="{0000000D-226C-4A17-844A-CB670FB4FE6D}"/>
                  </c:ext>
                </c:extLst>
              </c15:ser>
            </c15:filteredBarSeries>
            <c15:filteredBarSeries>
              <c15:ser>
                <c:idx val="6"/>
                <c:order val="7"/>
                <c:tx>
                  <c:strRef>
                    <c:extLst xmlns:c15="http://schemas.microsoft.com/office/drawing/2012/chart">
                      <c:ext xmlns:c15="http://schemas.microsoft.com/office/drawing/2012/chart" uri="{02D57815-91ED-43cb-92C2-25804820EDAC}">
                        <c15:formulaRef>
                          <c15:sqref>SDHT!$D$30</c15:sqref>
                        </c15:formulaRef>
                      </c:ext>
                    </c:extLst>
                    <c:strCache>
                      <c:ptCount val="1"/>
                      <c:pt idx="0">
                        <c:v>Agua</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80000"/>
                          <a:lumOff val="2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(SDHT!$J$30,SDHT!$N$30)</c15:sqref>
                        </c15:formulaRef>
                      </c:ext>
                    </c:extLst>
                    <c:numCache>
                      <c:formatCode>_("$"* #,##0_);_("$"* \(#,##0\);_("$"* "-"_);_(@_)</c:formatCode>
                      <c:ptCount val="2"/>
                      <c:pt idx="0">
                        <c:v>5832239</c:v>
                      </c:pt>
                      <c:pt idx="1">
                        <c:v>5667320</c:v>
                      </c:pt>
                    </c:numCache>
                  </c:numRef>
                </c:val>
                <c:extLst xmlns:c15="http://schemas.microsoft.com/office/drawing/2012/chart">
                  <c:ext xmlns:c16="http://schemas.microsoft.com/office/drawing/2014/chart" uri="{C3380CC4-5D6E-409C-BE32-E72D297353CC}">
                    <c16:uniqueId val="{00000010-226C-4A17-844A-CB670FB4FE6D}"/>
                  </c:ext>
                </c:extLst>
              </c15:ser>
            </c15:filteredBarSeries>
            <c15:filteredBarSeries>
              <c15:ser>
                <c:idx val="7"/>
                <c:order val="8"/>
                <c:tx>
                  <c:strRef>
                    <c:extLst xmlns:c15="http://schemas.microsoft.com/office/drawing/2012/chart">
                      <c:ext xmlns:c15="http://schemas.microsoft.com/office/drawing/2012/chart" uri="{02D57815-91ED-43cb-92C2-25804820EDAC}">
                        <c15:formulaRef>
                          <c15:sqref>SDHT!$D$32</c15:sqref>
                        </c15:formulaRef>
                      </c:ext>
                    </c:extLst>
                    <c:strCache>
                      <c:ptCount val="1"/>
                      <c:pt idx="0">
                        <c:v>Energía</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80000"/>
                          <a:lumOff val="2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(SDHT!$J$32,SDHT!$N$32)</c15:sqref>
                        </c15:formulaRef>
                      </c:ext>
                    </c:extLst>
                    <c:numCache>
                      <c:formatCode>_("$"* #,##0_);_("$"* \(#,##0\);_("$"* "-"_);_(@_)</c:formatCode>
                      <c:ptCount val="2"/>
                      <c:pt idx="0">
                        <c:v>94595712</c:v>
                      </c:pt>
                      <c:pt idx="1">
                        <c:v>93674419</c:v>
                      </c:pt>
                    </c:numCache>
                  </c:numRef>
                </c:val>
                <c:extLst xmlns:c15="http://schemas.microsoft.com/office/drawing/2012/chart">
                  <c:ext xmlns:c16="http://schemas.microsoft.com/office/drawing/2014/chart" uri="{C3380CC4-5D6E-409C-BE32-E72D297353CC}">
                    <c16:uniqueId val="{00000011-226C-4A17-844A-CB670FB4FE6D}"/>
                  </c:ext>
                </c:extLst>
              </c15:ser>
            </c15:filteredBarSeries>
            <c15:filteredBarSeries>
              <c15:ser>
                <c:idx val="9"/>
                <c:order val="10"/>
                <c:tx>
                  <c:strRef>
                    <c:extLst xmlns:c15="http://schemas.microsoft.com/office/drawing/2012/chart">
                      <c:ext xmlns:c15="http://schemas.microsoft.com/office/drawing/2012/chart" uri="{02D57815-91ED-43cb-92C2-25804820EDAC}">
                        <c15:formulaRef>
                          <c15:sqref>SDHT!$E$16</c15:sqref>
                        </c15:formulaRef>
                      </c:ext>
                    </c:extLst>
                    <c:strCache>
                      <c:ptCount val="1"/>
                      <c:pt idx="0">
                        <c:v>Número de líneas activas.</c:v>
                      </c:pt>
                    </c:strCache>
                  </c:strRef>
                </c:tx>
                <c:spPr>
                  <a:solidFill>
                    <a:schemeClr val="accent1">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8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(SDHT!$I$16,SDHT!$M$16)</c15:sqref>
                        </c15:formulaRef>
                      </c:ext>
                    </c:extLst>
                    <c:numCache>
                      <c:formatCode>General</c:formatCode>
                      <c:ptCount val="2"/>
                      <c:pt idx="0" formatCode="_-* #,##0_-;\-* #,##0_-;_-* &quot;-&quot;??_-;_-@_-">
                        <c:v>20</c:v>
                      </c:pt>
                      <c:pt idx="1">
                        <c:v>20</c:v>
                      </c:pt>
                    </c:numCache>
                  </c:numRef>
                </c:val>
                <c:extLst xmlns:c15="http://schemas.microsoft.com/office/drawing/2012/chart">
                  <c:ext xmlns:c16="http://schemas.microsoft.com/office/drawing/2014/chart" uri="{C3380CC4-5D6E-409C-BE32-E72D297353CC}">
                    <c16:uniqueId val="{0000000C-38E7-48E6-8F9F-4D5D577BD10C}"/>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SDHT!$E$22</c15:sqref>
                        </c15:formulaRef>
                      </c:ext>
                    </c:extLst>
                    <c:strCache>
                      <c:ptCount val="1"/>
                      <c:pt idx="0">
                        <c:v>Número de Galones de Combustible consumidos. </c:v>
                      </c:pt>
                    </c:strCache>
                  </c:strRef>
                </c:tx>
                <c:spPr>
                  <a:solidFill>
                    <a:schemeClr val="accent5">
                      <a:lumMod val="80000"/>
                    </a:schemeClr>
                  </a:solidFill>
                  <a:ln>
                    <a:noFill/>
                  </a:ln>
                  <a:effectLst/>
                </c:spPr>
                <c:invertIfNegative val="0"/>
                <c:dLbls>
                  <c:dLbl>
                    <c:idx val="0"/>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2-38E7-48E6-8F9F-4D5D577BD10C}"/>
                      </c:ext>
                    </c:extLst>
                  </c:dLbl>
                  <c:dLbl>
                    <c:idx val="1"/>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3-38E7-48E6-8F9F-4D5D577BD10C}"/>
                      </c:ext>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8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(SDHT!$I$22,SDHT!$M$22)</c15:sqref>
                        </c15:formulaRef>
                      </c:ext>
                    </c:extLst>
                    <c:numCache>
                      <c:formatCode>_-* #,##0_-;\-* #,##0_-;_-* "-"??_-;_-@_-</c:formatCode>
                      <c:ptCount val="2"/>
                      <c:pt idx="0">
                        <c:v>1355.2829999999999</c:v>
                      </c:pt>
                      <c:pt idx="1">
                        <c:v>1271.98</c:v>
                      </c:pt>
                    </c:numCache>
                  </c:numRef>
                </c:val>
                <c:extLst xmlns:c15="http://schemas.microsoft.com/office/drawing/2012/chart">
                  <c:ext xmlns:c16="http://schemas.microsoft.com/office/drawing/2014/chart" uri="{C3380CC4-5D6E-409C-BE32-E72D297353CC}">
                    <c16:uniqueId val="{00000011-38E7-48E6-8F9F-4D5D577BD10C}"/>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SDHT!$E$30</c15:sqref>
                        </c15:formulaRef>
                      </c:ext>
                    </c:extLst>
                    <c:strCache>
                      <c:ptCount val="1"/>
                      <c:pt idx="0">
                        <c:v>Cantidad de Metros cúbicos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60000"/>
                          <a:lumOff val="4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(SDHT!$I$30,SDHT!$M$30)</c15:sqref>
                        </c15:formulaRef>
                      </c:ext>
                    </c:extLst>
                    <c:numCache>
                      <c:formatCode>_-* #,##0_-;\-* #,##0_-;_-* "-"??_-;_-@_-</c:formatCode>
                      <c:ptCount val="2"/>
                      <c:pt idx="0">
                        <c:v>914</c:v>
                      </c:pt>
                      <c:pt idx="1">
                        <c:v>820</c:v>
                      </c:pt>
                    </c:numCache>
                  </c:numRef>
                </c:val>
                <c:extLst xmlns:c15="http://schemas.microsoft.com/office/drawing/2012/chart">
                  <c:ext xmlns:c16="http://schemas.microsoft.com/office/drawing/2014/chart" uri="{C3380CC4-5D6E-409C-BE32-E72D297353CC}">
                    <c16:uniqueId val="{00000018-38E7-48E6-8F9F-4D5D577BD10C}"/>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SDHT!$E$32</c15:sqref>
                        </c15:formulaRef>
                      </c:ext>
                    </c:extLst>
                    <c:strCache>
                      <c:ptCount val="1"/>
                      <c:pt idx="0">
                        <c:v>Cantidad de KWH.</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60000"/>
                          <a:lumOff val="4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(SDHT!$I$32,SDHT!$M$32)</c15:sqref>
                        </c15:formulaRef>
                      </c:ext>
                    </c:extLst>
                    <c:numCache>
                      <c:formatCode>#,##0</c:formatCode>
                      <c:ptCount val="2"/>
                      <c:pt idx="0" formatCode="_-* #,##0_-;\-* #,##0_-;_-* &quot;-&quot;??_-;_-@_-">
                        <c:v>156795</c:v>
                      </c:pt>
                      <c:pt idx="1">
                        <c:v>152103</c:v>
                      </c:pt>
                    </c:numCache>
                  </c:numRef>
                </c:val>
                <c:extLst xmlns:c15="http://schemas.microsoft.com/office/drawing/2012/chart">
                  <c:ext xmlns:c16="http://schemas.microsoft.com/office/drawing/2014/chart" uri="{C3380CC4-5D6E-409C-BE32-E72D297353CC}">
                    <c16:uniqueId val="{0000001A-38E7-48E6-8F9F-4D5D577BD10C}"/>
                  </c:ext>
                </c:extLst>
              </c15:ser>
            </c15:filteredBarSeries>
          </c:ext>
        </c:extLst>
      </c:barChart>
      <c:catAx>
        <c:axId val="73559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400939207"/>
        <c:crosses val="autoZero"/>
        <c:auto val="1"/>
        <c:lblAlgn val="ctr"/>
        <c:lblOffset val="100"/>
        <c:noMultiLvlLbl val="0"/>
      </c:catAx>
      <c:valAx>
        <c:axId val="40093920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735593880"/>
        <c:crosses val="autoZero"/>
        <c:crossBetween val="between"/>
      </c:valAx>
      <c:spPr>
        <a:noFill/>
        <a:ln>
          <a:noFill/>
        </a:ln>
        <a:effectLst/>
      </c:spPr>
    </c:plotArea>
    <c:legend>
      <c:legendPos val="b"/>
      <c:layout>
        <c:manualLayout>
          <c:xMode val="edge"/>
          <c:yMode val="edge"/>
          <c:x val="0"/>
          <c:y val="0.86877627590070938"/>
          <c:w val="1"/>
          <c:h val="9.124573532501575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7D0757AA-0820-4E51-A798-677407DC04C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8B5C0C35-4391-4474-BE00-C537098DCCC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409575</xdr:colOff>
      <xdr:row>0</xdr:row>
      <xdr:rowOff>123825</xdr:rowOff>
    </xdr:from>
    <xdr:to>
      <xdr:col>2</xdr:col>
      <xdr:colOff>1809750</xdr:colOff>
      <xdr:row>1</xdr:row>
      <xdr:rowOff>381000</xdr:rowOff>
    </xdr:to>
    <xdr:pic>
      <xdr:nvPicPr>
        <xdr:cNvPr id="4" name="Imagen 3" descr="Secretaria General de la Alcaldía Mayor de Bogotá | Red Empresarial de  Seguridad Vial">
          <a:extLst>
            <a:ext uri="{FF2B5EF4-FFF2-40B4-BE49-F238E27FC236}">
              <a16:creationId xmlns:a16="http://schemas.microsoft.com/office/drawing/2014/main" id="{9418BAC0-868D-4F34-8B10-0C9976DDE61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E227B044-0701-48D5-B884-7A35579A1BC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95192B1F-DB58-4D2A-A3AF-250219BF6661}"/>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D29E50E5-6AC4-4B5E-AEC8-8901BD49459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304800</xdr:colOff>
      <xdr:row>0</xdr:row>
      <xdr:rowOff>307975</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63653B03-AB64-4A12-A762-A87FAA948E14}"/>
            </a:ext>
          </a:extLst>
        </xdr:cNvPr>
        <xdr:cNvSpPr>
          <a:spLocks noChangeAspect="1" noChangeArrowheads="1"/>
        </xdr:cNvSpPr>
      </xdr:nvSpPr>
      <xdr:spPr bwMode="auto">
        <a:xfrm>
          <a:off x="4629150" y="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0</xdr:row>
      <xdr:rowOff>0</xdr:rowOff>
    </xdr:from>
    <xdr:to>
      <xdr:col>3</xdr:col>
      <xdr:colOff>304800</xdr:colOff>
      <xdr:row>0</xdr:row>
      <xdr:rowOff>307975</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633C3984-BDFA-4D4D-BC4E-721C452B420F}"/>
            </a:ext>
          </a:extLst>
        </xdr:cNvPr>
        <xdr:cNvSpPr>
          <a:spLocks noChangeAspect="1" noChangeArrowheads="1"/>
        </xdr:cNvSpPr>
      </xdr:nvSpPr>
      <xdr:spPr bwMode="auto">
        <a:xfrm>
          <a:off x="4629150" y="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1446741</xdr:colOff>
      <xdr:row>0</xdr:row>
      <xdr:rowOff>0</xdr:rowOff>
    </xdr:from>
    <xdr:to>
      <xdr:col>3</xdr:col>
      <xdr:colOff>444500</xdr:colOff>
      <xdr:row>0</xdr:row>
      <xdr:rowOff>736600</xdr:rowOff>
    </xdr:to>
    <xdr:pic>
      <xdr:nvPicPr>
        <xdr:cNvPr id="4" name="Imagen 3" descr="Secretaria General de la Alcaldía Mayor de Bogotá | Red Empresarial de  Seguridad Vial">
          <a:extLst>
            <a:ext uri="{FF2B5EF4-FFF2-40B4-BE49-F238E27FC236}">
              <a16:creationId xmlns:a16="http://schemas.microsoft.com/office/drawing/2014/main" id="{B1075E29-B285-4CE5-81ED-49D41E55E8D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1751541" y="0"/>
          <a:ext cx="3322109"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310912</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D8549C8C-960D-44EF-9CB0-73C25C9A98B9}"/>
            </a:ext>
          </a:extLst>
        </xdr:cNvPr>
        <xdr:cNvSpPr>
          <a:spLocks noChangeAspect="1" noChangeArrowheads="1"/>
        </xdr:cNvSpPr>
      </xdr:nvSpPr>
      <xdr:spPr bwMode="auto">
        <a:xfrm>
          <a:off x="0" y="0"/>
          <a:ext cx="304800" cy="3031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310912</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D0D2BD9A-516C-4534-B581-3E8829119594}"/>
            </a:ext>
          </a:extLst>
        </xdr:cNvPr>
        <xdr:cNvSpPr>
          <a:spLocks noChangeAspect="1" noChangeArrowheads="1"/>
        </xdr:cNvSpPr>
      </xdr:nvSpPr>
      <xdr:spPr bwMode="auto">
        <a:xfrm>
          <a:off x="0" y="0"/>
          <a:ext cx="304800" cy="3031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846350</xdr:rowOff>
    </xdr:to>
    <xdr:pic>
      <xdr:nvPicPr>
        <xdr:cNvPr id="4" name="Imagen 3" descr="Secretaria General de la Alcaldía Mayor de Bogotá | Red Empresarial de  Seguridad Vial">
          <a:extLst>
            <a:ext uri="{FF2B5EF4-FFF2-40B4-BE49-F238E27FC236}">
              <a16:creationId xmlns:a16="http://schemas.microsoft.com/office/drawing/2014/main" id="{F7F0F077-C94F-4543-A9DD-7293A28BA6E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0"/>
          <a:ext cx="3333750" cy="7216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1D8EF6C1-D596-47FC-99F0-7C11C96E4F5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59A3AEB4-B2FB-4913-AF49-9726ABA2D14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409575</xdr:colOff>
      <xdr:row>1</xdr:row>
      <xdr:rowOff>47625</xdr:rowOff>
    </xdr:from>
    <xdr:to>
      <xdr:col>7</xdr:col>
      <xdr:colOff>222250</xdr:colOff>
      <xdr:row>14</xdr:row>
      <xdr:rowOff>152400</xdr:rowOff>
    </xdr:to>
    <xdr:graphicFrame macro="">
      <xdr:nvGraphicFramePr>
        <xdr:cNvPr id="2" name="Gráfico 10">
          <a:extLst>
            <a:ext uri="{FF2B5EF4-FFF2-40B4-BE49-F238E27FC236}">
              <a16:creationId xmlns:a16="http://schemas.microsoft.com/office/drawing/2014/main" id="{3A238939-1307-4B59-B559-F43C523EF163}"/>
            </a:ext>
            <a:ext uri="{147F2762-F138-4A5C-976F-8EAC2B608ADB}">
              <a16:predDERef xmlns:a16="http://schemas.microsoft.com/office/drawing/2014/main" pred="{9418BAC0-868D-4F34-8B10-0C9976DDE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H1" workbookViewId="0">
      <selection activeCell="P9" sqref="P9"/>
    </sheetView>
  </sheetViews>
  <sheetFormatPr baseColWidth="10" defaultColWidth="11.42578125" defaultRowHeight="15" x14ac:dyDescent="0.25"/>
  <cols>
    <col min="1" max="1" width="38.42578125" bestFit="1" customWidth="1"/>
    <col min="2" max="2" width="12.140625" customWidth="1"/>
    <col min="3" max="3" width="10.42578125" customWidth="1"/>
    <col min="4" max="4" width="14.42578125" bestFit="1" customWidth="1"/>
    <col min="5" max="5" width="54.42578125" customWidth="1"/>
    <col min="6" max="6" width="15.140625" customWidth="1"/>
    <col min="7" max="20" width="16.42578125" customWidth="1"/>
  </cols>
  <sheetData>
    <row r="1" spans="1:20" x14ac:dyDescent="0.25">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25">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25">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25">
      <c r="A4" t="s">
        <v>37</v>
      </c>
      <c r="E4" t="s">
        <v>38</v>
      </c>
      <c r="F4" t="s">
        <v>39</v>
      </c>
      <c r="G4" t="s">
        <v>40</v>
      </c>
      <c r="I4" t="s">
        <v>41</v>
      </c>
      <c r="J4" t="s">
        <v>42</v>
      </c>
      <c r="K4" t="s">
        <v>43</v>
      </c>
      <c r="L4" t="s">
        <v>44</v>
      </c>
      <c r="M4" t="s">
        <v>45</v>
      </c>
      <c r="N4" t="s">
        <v>46</v>
      </c>
      <c r="O4" t="s">
        <v>47</v>
      </c>
      <c r="P4" t="s">
        <v>48</v>
      </c>
      <c r="R4" t="s">
        <v>49</v>
      </c>
      <c r="T4" t="s">
        <v>50</v>
      </c>
    </row>
    <row r="5" spans="1:20" x14ac:dyDescent="0.25">
      <c r="A5" t="s">
        <v>51</v>
      </c>
      <c r="F5" t="s">
        <v>52</v>
      </c>
      <c r="G5" t="s">
        <v>53</v>
      </c>
      <c r="I5" t="s">
        <v>54</v>
      </c>
      <c r="J5" t="s">
        <v>55</v>
      </c>
      <c r="K5" t="s">
        <v>56</v>
      </c>
      <c r="M5" t="s">
        <v>57</v>
      </c>
      <c r="N5" t="s">
        <v>58</v>
      </c>
      <c r="O5" t="s">
        <v>59</v>
      </c>
      <c r="P5" t="s">
        <v>60</v>
      </c>
      <c r="T5" t="s">
        <v>61</v>
      </c>
    </row>
    <row r="6" spans="1:20" x14ac:dyDescent="0.25">
      <c r="A6" t="s">
        <v>62</v>
      </c>
      <c r="G6" t="s">
        <v>63</v>
      </c>
      <c r="I6" t="s">
        <v>64</v>
      </c>
      <c r="K6" t="s">
        <v>65</v>
      </c>
      <c r="M6" t="s">
        <v>66</v>
      </c>
      <c r="N6" t="s">
        <v>67</v>
      </c>
      <c r="O6" t="s">
        <v>68</v>
      </c>
      <c r="P6" t="s">
        <v>69</v>
      </c>
    </row>
    <row r="7" spans="1:20" x14ac:dyDescent="0.25">
      <c r="A7" t="s">
        <v>70</v>
      </c>
      <c r="K7" t="s">
        <v>71</v>
      </c>
      <c r="M7" t="s">
        <v>72</v>
      </c>
      <c r="O7" t="s">
        <v>73</v>
      </c>
      <c r="P7" t="s">
        <v>74</v>
      </c>
    </row>
    <row r="8" spans="1:20" x14ac:dyDescent="0.25">
      <c r="A8" t="s">
        <v>5</v>
      </c>
      <c r="K8" t="s">
        <v>75</v>
      </c>
      <c r="M8" t="s">
        <v>76</v>
      </c>
      <c r="O8" t="s">
        <v>77</v>
      </c>
      <c r="P8" t="s">
        <v>78</v>
      </c>
    </row>
    <row r="9" spans="1:20" s="59" customFormat="1" x14ac:dyDescent="0.25">
      <c r="A9" s="59" t="s">
        <v>79</v>
      </c>
      <c r="K9" s="59" t="s">
        <v>80</v>
      </c>
      <c r="M9" s="59" t="s">
        <v>81</v>
      </c>
      <c r="P9" s="59" t="s">
        <v>82</v>
      </c>
    </row>
    <row r="10" spans="1:20" x14ac:dyDescent="0.25">
      <c r="A10" t="s">
        <v>83</v>
      </c>
    </row>
    <row r="11" spans="1:20" x14ac:dyDescent="0.25">
      <c r="A11" t="s">
        <v>84</v>
      </c>
      <c r="E11" t="s">
        <v>85</v>
      </c>
    </row>
    <row r="12" spans="1:20" ht="30" x14ac:dyDescent="0.25">
      <c r="A12" t="s">
        <v>14</v>
      </c>
      <c r="E12" s="8" t="s">
        <v>86</v>
      </c>
    </row>
    <row r="13" spans="1:20" x14ac:dyDescent="0.25">
      <c r="A13" t="s">
        <v>16</v>
      </c>
      <c r="E13" s="5" t="s">
        <v>87</v>
      </c>
    </row>
    <row r="14" spans="1:20" x14ac:dyDescent="0.25">
      <c r="A14" t="s">
        <v>7</v>
      </c>
    </row>
    <row r="15" spans="1:20" x14ac:dyDescent="0.25">
      <c r="A15" t="s">
        <v>10</v>
      </c>
    </row>
    <row r="16" spans="1:20" x14ac:dyDescent="0.25">
      <c r="A16" t="s">
        <v>88</v>
      </c>
    </row>
    <row r="17" spans="1:6" x14ac:dyDescent="0.25">
      <c r="A17" t="s">
        <v>89</v>
      </c>
      <c r="E17" t="s">
        <v>90</v>
      </c>
    </row>
    <row r="18" spans="1:6" x14ac:dyDescent="0.25">
      <c r="A18" t="s">
        <v>3</v>
      </c>
      <c r="E18" s="7" t="s">
        <v>91</v>
      </c>
      <c r="F18" s="7"/>
    </row>
    <row r="19" spans="1:6" x14ac:dyDescent="0.25">
      <c r="A19" t="s">
        <v>92</v>
      </c>
      <c r="E19" s="6" t="s">
        <v>93</v>
      </c>
    </row>
    <row r="20" spans="1:6" x14ac:dyDescent="0.25">
      <c r="E20" s="2" t="s">
        <v>94</v>
      </c>
      <c r="F20" s="3"/>
    </row>
    <row r="26" spans="1:6" x14ac:dyDescent="0.25">
      <c r="D26" s="4" t="s">
        <v>95</v>
      </c>
      <c r="E26" s="4" t="s">
        <v>96</v>
      </c>
      <c r="F26" s="4" t="s">
        <v>97</v>
      </c>
    </row>
    <row r="27" spans="1:6" x14ac:dyDescent="0.25">
      <c r="D27">
        <v>2020</v>
      </c>
      <c r="E27" s="1" t="s">
        <v>98</v>
      </c>
      <c r="F27" t="s">
        <v>99</v>
      </c>
    </row>
    <row r="28" spans="1:6" x14ac:dyDescent="0.25">
      <c r="D28">
        <v>2021</v>
      </c>
      <c r="E28" s="1" t="s">
        <v>100</v>
      </c>
      <c r="F28" t="s">
        <v>101</v>
      </c>
    </row>
    <row r="29" spans="1:6" x14ac:dyDescent="0.25">
      <c r="D29">
        <v>2022</v>
      </c>
      <c r="E29" s="1" t="s">
        <v>102</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85CA-F3C0-465C-8C48-C3FC19B7FDE1}">
  <dimension ref="A1:AB67"/>
  <sheetViews>
    <sheetView showGridLines="0" tabSelected="1" topLeftCell="P12" zoomScale="55" zoomScaleNormal="55" workbookViewId="0">
      <selection activeCell="W18" sqref="W18"/>
    </sheetView>
  </sheetViews>
  <sheetFormatPr baseColWidth="10" defaultColWidth="11.42578125" defaultRowHeight="15" x14ac:dyDescent="0.25"/>
  <cols>
    <col min="1" max="1" width="31.140625" style="55" customWidth="1"/>
    <col min="2" max="2" width="29" style="27" customWidth="1"/>
    <col min="3" max="3" width="29" style="12" customWidth="1"/>
    <col min="4" max="4" width="34.42578125" style="12" customWidth="1"/>
    <col min="5" max="5" width="25.85546875" style="12" customWidth="1"/>
    <col min="6" max="6" width="19.42578125" style="12" customWidth="1"/>
    <col min="7" max="7" width="16.42578125" style="37" customWidth="1"/>
    <col min="8" max="8" width="25.42578125" style="37" customWidth="1"/>
    <col min="9" max="9" width="16.85546875" style="36" customWidth="1"/>
    <col min="10" max="10" width="19.140625" style="36" customWidth="1"/>
    <col min="11" max="11" width="16.85546875" style="36" customWidth="1"/>
    <col min="12" max="12" width="29.7109375" style="36" customWidth="1"/>
    <col min="13" max="13" width="15.42578125" style="12" customWidth="1"/>
    <col min="14" max="14" width="19.42578125" style="12" customWidth="1"/>
    <col min="15" max="15" width="51.42578125" style="12" customWidth="1"/>
    <col min="16" max="16" width="61" style="12" customWidth="1"/>
    <col min="17" max="17" width="43.85546875" style="12" customWidth="1"/>
    <col min="18" max="18" width="43.42578125" style="12" customWidth="1"/>
    <col min="19" max="19" width="58.42578125" style="12" customWidth="1"/>
    <col min="20" max="20" width="22.42578125" style="41" customWidth="1"/>
    <col min="21" max="21" width="19.85546875" style="12" customWidth="1"/>
    <col min="22" max="22" width="44" style="12" customWidth="1"/>
    <col min="23" max="23" width="38.85546875" style="12" customWidth="1"/>
    <col min="24" max="24" width="28.42578125" style="12" customWidth="1"/>
    <col min="25" max="25" width="33" style="12" customWidth="1"/>
    <col min="26" max="26" width="50.5703125" style="12" customWidth="1"/>
    <col min="27" max="27" width="11.42578125" style="12"/>
    <col min="28" max="28" width="12.5703125" style="12" bestFit="1" customWidth="1"/>
    <col min="29" max="16384" width="11.42578125" style="12"/>
  </cols>
  <sheetData>
    <row r="1" spans="1:26" ht="36" customHeight="1" x14ac:dyDescent="0.25">
      <c r="B1" s="11"/>
      <c r="C1" s="11"/>
      <c r="D1" s="211" t="s">
        <v>103</v>
      </c>
      <c r="E1" s="211"/>
      <c r="F1" s="211"/>
      <c r="G1" s="211"/>
      <c r="H1" s="211"/>
      <c r="I1" s="211"/>
      <c r="J1" s="211"/>
      <c r="K1" s="211"/>
      <c r="L1" s="211"/>
      <c r="M1" s="211"/>
      <c r="N1" s="211"/>
      <c r="O1" s="211"/>
      <c r="P1" s="211"/>
      <c r="Q1" s="211"/>
      <c r="R1" s="211"/>
      <c r="S1" s="211"/>
      <c r="T1" s="211"/>
      <c r="U1" s="211"/>
      <c r="V1" s="211"/>
      <c r="W1" s="211"/>
      <c r="X1" s="211"/>
      <c r="Y1" s="211"/>
      <c r="Z1" s="211"/>
    </row>
    <row r="2" spans="1:26" ht="36" customHeight="1" x14ac:dyDescent="0.25">
      <c r="B2" s="48" t="s">
        <v>104</v>
      </c>
      <c r="C2" s="212" t="s">
        <v>15</v>
      </c>
      <c r="D2" s="213"/>
      <c r="E2" s="213"/>
      <c r="F2" s="213"/>
      <c r="G2" s="213"/>
      <c r="H2" s="214"/>
      <c r="I2" s="215" t="s">
        <v>105</v>
      </c>
      <c r="J2" s="216"/>
      <c r="K2" s="212" t="s">
        <v>32</v>
      </c>
      <c r="L2" s="213"/>
      <c r="M2" s="213"/>
      <c r="N2" s="213"/>
      <c r="O2" s="213"/>
      <c r="P2" s="213"/>
      <c r="Q2" s="213"/>
      <c r="R2" s="213"/>
      <c r="S2" s="213"/>
      <c r="T2" s="213"/>
      <c r="U2" s="213"/>
      <c r="V2" s="213"/>
      <c r="W2" s="213"/>
      <c r="X2" s="213"/>
      <c r="Y2" s="213"/>
      <c r="Z2" s="213"/>
    </row>
    <row r="3" spans="1:26" ht="36" customHeight="1" x14ac:dyDescent="0.25">
      <c r="B3" s="48" t="s">
        <v>106</v>
      </c>
      <c r="C3" s="212"/>
      <c r="D3" s="213"/>
      <c r="E3" s="213"/>
      <c r="F3" s="213"/>
      <c r="G3" s="213"/>
      <c r="H3" s="214"/>
      <c r="I3" s="38"/>
      <c r="J3" s="42" t="s">
        <v>107</v>
      </c>
      <c r="K3" s="212"/>
      <c r="L3" s="213"/>
      <c r="M3" s="213"/>
      <c r="N3" s="213"/>
      <c r="O3" s="213"/>
      <c r="P3" s="213"/>
      <c r="Q3" s="213"/>
      <c r="R3" s="213"/>
      <c r="S3" s="213"/>
      <c r="T3" s="213"/>
      <c r="U3" s="213"/>
      <c r="V3" s="213"/>
      <c r="W3" s="213"/>
      <c r="X3" s="213"/>
      <c r="Y3" s="213"/>
      <c r="Z3" s="213"/>
    </row>
    <row r="4" spans="1:26" ht="36" customHeight="1" x14ac:dyDescent="0.25">
      <c r="B4" s="13" t="s">
        <v>108</v>
      </c>
      <c r="C4" s="212">
        <v>2023</v>
      </c>
      <c r="D4" s="213"/>
      <c r="E4" s="213"/>
      <c r="F4" s="213"/>
      <c r="G4" s="213"/>
      <c r="H4" s="214"/>
      <c r="I4" s="215" t="s">
        <v>109</v>
      </c>
      <c r="J4" s="216"/>
      <c r="K4" s="212" t="s">
        <v>102</v>
      </c>
      <c r="L4" s="213"/>
      <c r="M4" s="213"/>
      <c r="N4" s="213"/>
      <c r="O4" s="213"/>
      <c r="P4" s="213"/>
      <c r="Q4" s="213"/>
      <c r="R4" s="213"/>
      <c r="S4" s="213"/>
      <c r="T4" s="213"/>
      <c r="U4" s="213"/>
      <c r="V4" s="213"/>
      <c r="W4" s="213"/>
      <c r="X4" s="213"/>
      <c r="Y4" s="213"/>
      <c r="Z4" s="213"/>
    </row>
    <row r="5" spans="1:26" ht="36" customHeight="1" x14ac:dyDescent="0.25">
      <c r="B5" s="13" t="s">
        <v>85</v>
      </c>
      <c r="C5" s="212" t="s">
        <v>86</v>
      </c>
      <c r="D5" s="213"/>
      <c r="E5" s="213"/>
      <c r="F5" s="213"/>
      <c r="G5" s="213"/>
      <c r="H5" s="214"/>
      <c r="I5" s="215" t="s">
        <v>90</v>
      </c>
      <c r="J5" s="216"/>
      <c r="K5" s="212" t="s">
        <v>91</v>
      </c>
      <c r="L5" s="213"/>
      <c r="M5" s="213"/>
      <c r="N5" s="213"/>
      <c r="O5" s="213"/>
      <c r="P5" s="213"/>
      <c r="Q5" s="213"/>
      <c r="R5" s="213"/>
      <c r="S5" s="213"/>
      <c r="T5" s="213"/>
      <c r="U5" s="213"/>
      <c r="V5" s="213"/>
      <c r="W5" s="213"/>
      <c r="X5" s="213"/>
      <c r="Y5" s="213"/>
      <c r="Z5" s="213"/>
    </row>
    <row r="6" spans="1:26" ht="36" customHeight="1" thickBot="1" x14ac:dyDescent="0.3">
      <c r="B6" s="220" t="s">
        <v>110</v>
      </c>
      <c r="C6" s="220"/>
      <c r="D6" s="220"/>
      <c r="E6" s="220"/>
      <c r="F6" s="220"/>
      <c r="G6" s="220"/>
      <c r="H6" s="220"/>
      <c r="I6" s="220"/>
      <c r="J6" s="220"/>
      <c r="K6" s="220"/>
      <c r="L6" s="220"/>
      <c r="M6" s="220"/>
      <c r="N6" s="220"/>
      <c r="O6" s="220"/>
      <c r="P6" s="220"/>
      <c r="Q6" s="220"/>
      <c r="R6" s="220"/>
      <c r="S6" s="220"/>
      <c r="T6" s="220"/>
      <c r="U6" s="220"/>
      <c r="V6" s="220"/>
      <c r="W6" s="220"/>
      <c r="X6" s="220"/>
      <c r="Y6" s="220"/>
      <c r="Z6" s="220"/>
    </row>
    <row r="7" spans="1:26" ht="36" customHeight="1" thickBot="1" x14ac:dyDescent="0.3">
      <c r="B7" s="221" t="s">
        <v>111</v>
      </c>
      <c r="C7" s="222"/>
      <c r="D7" s="222"/>
      <c r="E7" s="222"/>
      <c r="F7" s="222"/>
      <c r="G7" s="222"/>
      <c r="H7" s="222"/>
      <c r="I7" s="31"/>
      <c r="J7" s="31"/>
      <c r="K7" s="31"/>
      <c r="L7" s="31"/>
      <c r="M7" s="223" t="s">
        <v>112</v>
      </c>
      <c r="N7" s="224"/>
      <c r="O7" s="224"/>
      <c r="P7" s="224"/>
      <c r="Q7" s="224"/>
      <c r="R7" s="224"/>
      <c r="S7" s="224"/>
      <c r="T7" s="224"/>
      <c r="U7" s="224"/>
      <c r="V7" s="224"/>
      <c r="W7" s="224"/>
      <c r="X7" s="224"/>
      <c r="Y7" s="224"/>
      <c r="Z7" s="224"/>
    </row>
    <row r="8" spans="1:26" ht="36" customHeight="1" x14ac:dyDescent="0.25">
      <c r="B8" s="225" t="s">
        <v>113</v>
      </c>
      <c r="C8" s="226"/>
      <c r="D8" s="226" t="s">
        <v>114</v>
      </c>
      <c r="E8" s="233" t="s">
        <v>115</v>
      </c>
      <c r="F8" s="226" t="s">
        <v>116</v>
      </c>
      <c r="G8" s="236" t="s">
        <v>117</v>
      </c>
      <c r="H8" s="236" t="s">
        <v>118</v>
      </c>
      <c r="I8" s="240" t="s">
        <v>119</v>
      </c>
      <c r="J8" s="241"/>
      <c r="K8" s="244" t="s">
        <v>120</v>
      </c>
      <c r="L8" s="245"/>
      <c r="M8" s="217"/>
      <c r="N8" s="218"/>
      <c r="O8" s="218"/>
      <c r="P8" s="218"/>
      <c r="Q8" s="44"/>
      <c r="R8" s="44"/>
      <c r="S8" s="44"/>
      <c r="T8" s="248"/>
      <c r="U8" s="249"/>
      <c r="V8" s="249"/>
      <c r="W8" s="249"/>
      <c r="X8" s="249"/>
      <c r="Y8" s="249"/>
      <c r="Z8" s="249"/>
    </row>
    <row r="9" spans="1:26" ht="63" customHeight="1" x14ac:dyDescent="0.25">
      <c r="B9" s="227"/>
      <c r="C9" s="228"/>
      <c r="D9" s="228"/>
      <c r="E9" s="234"/>
      <c r="F9" s="228"/>
      <c r="G9" s="237"/>
      <c r="H9" s="237"/>
      <c r="I9" s="242"/>
      <c r="J9" s="243"/>
      <c r="K9" s="246"/>
      <c r="L9" s="247"/>
      <c r="M9" s="250" t="s">
        <v>121</v>
      </c>
      <c r="N9" s="251"/>
      <c r="O9" s="251"/>
      <c r="P9" s="251"/>
      <c r="Q9" s="251"/>
      <c r="R9" s="251"/>
      <c r="S9" s="252"/>
      <c r="T9" s="253" t="s">
        <v>122</v>
      </c>
      <c r="U9" s="254"/>
      <c r="V9" s="254"/>
      <c r="W9" s="254"/>
      <c r="X9" s="254"/>
      <c r="Y9" s="254"/>
      <c r="Z9" s="254"/>
    </row>
    <row r="10" spans="1:26" ht="36" customHeight="1" thickBot="1" x14ac:dyDescent="0.3">
      <c r="B10" s="229"/>
      <c r="C10" s="230"/>
      <c r="D10" s="230"/>
      <c r="E10" s="234"/>
      <c r="F10" s="230"/>
      <c r="G10" s="238"/>
      <c r="H10" s="238"/>
      <c r="I10" s="270" t="s">
        <v>123</v>
      </c>
      <c r="J10" s="272" t="s">
        <v>124</v>
      </c>
      <c r="K10" s="270" t="s">
        <v>123</v>
      </c>
      <c r="L10" s="272" t="s">
        <v>124</v>
      </c>
      <c r="M10" s="217" t="s">
        <v>125</v>
      </c>
      <c r="N10" s="218"/>
      <c r="O10" s="218"/>
      <c r="P10" s="218"/>
      <c r="Q10" s="218"/>
      <c r="R10" s="218"/>
      <c r="S10" s="219"/>
      <c r="T10" s="261" t="s">
        <v>125</v>
      </c>
      <c r="U10" s="262"/>
      <c r="V10" s="262"/>
      <c r="W10" s="262"/>
      <c r="X10" s="262"/>
      <c r="Y10" s="262"/>
      <c r="Z10" s="262"/>
    </row>
    <row r="11" spans="1:26" ht="97.5" customHeight="1" thickBot="1" x14ac:dyDescent="0.3">
      <c r="A11" s="54" t="s">
        <v>126</v>
      </c>
      <c r="B11" s="231"/>
      <c r="C11" s="232"/>
      <c r="D11" s="232"/>
      <c r="E11" s="235"/>
      <c r="F11" s="232"/>
      <c r="G11" s="239"/>
      <c r="H11" s="239"/>
      <c r="I11" s="271"/>
      <c r="J11" s="273"/>
      <c r="K11" s="271"/>
      <c r="L11" s="273"/>
      <c r="M11" s="14" t="s">
        <v>127</v>
      </c>
      <c r="N11" s="14" t="s">
        <v>128</v>
      </c>
      <c r="O11" s="15" t="s">
        <v>129</v>
      </c>
      <c r="P11" s="15" t="s">
        <v>130</v>
      </c>
      <c r="Q11" s="16" t="s">
        <v>131</v>
      </c>
      <c r="R11" s="16" t="s">
        <v>132</v>
      </c>
      <c r="S11" s="30" t="s">
        <v>133</v>
      </c>
      <c r="T11" s="39" t="s">
        <v>127</v>
      </c>
      <c r="U11" s="17" t="s">
        <v>128</v>
      </c>
      <c r="V11" s="28" t="s">
        <v>129</v>
      </c>
      <c r="W11" s="28" t="s">
        <v>130</v>
      </c>
      <c r="X11" s="29" t="s">
        <v>131</v>
      </c>
      <c r="Y11" s="29" t="s">
        <v>132</v>
      </c>
      <c r="Z11" s="17" t="s">
        <v>133</v>
      </c>
    </row>
    <row r="12" spans="1:26" ht="36" customHeight="1" x14ac:dyDescent="0.25">
      <c r="A12" s="56" t="s">
        <v>134</v>
      </c>
      <c r="B12" s="263" t="s">
        <v>135</v>
      </c>
      <c r="C12" s="47" t="s">
        <v>136</v>
      </c>
      <c r="D12" s="47" t="s">
        <v>136</v>
      </c>
      <c r="E12" s="47" t="s">
        <v>137</v>
      </c>
      <c r="F12" s="47" t="s">
        <v>101</v>
      </c>
      <c r="G12" s="18">
        <v>0</v>
      </c>
      <c r="H12" s="18">
        <v>0</v>
      </c>
      <c r="I12" s="32">
        <v>0</v>
      </c>
      <c r="J12" s="20">
        <v>0</v>
      </c>
      <c r="K12" s="32">
        <v>0</v>
      </c>
      <c r="L12" s="20">
        <v>0</v>
      </c>
      <c r="M12" s="19">
        <v>0</v>
      </c>
      <c r="N12" s="20">
        <v>0</v>
      </c>
      <c r="O12" s="9">
        <f>IFERROR((1-(M12/I12)),0)</f>
        <v>0</v>
      </c>
      <c r="P12" s="9">
        <f>IFERROR((1-(N12/J12)),0)</f>
        <v>0</v>
      </c>
      <c r="Q12" s="10">
        <f>IFERROR((O12/H12),0)</f>
        <v>0</v>
      </c>
      <c r="R12" s="10">
        <f>IFERROR((P12/G12),0)</f>
        <v>0</v>
      </c>
      <c r="S12" s="82"/>
      <c r="T12" s="40"/>
      <c r="U12" s="20"/>
      <c r="V12" s="112">
        <f>IFERROR((1-(T12/K12)),0)</f>
        <v>0</v>
      </c>
      <c r="W12" s="112">
        <f>IFERROR((1-(U12/L12)),0)</f>
        <v>0</v>
      </c>
      <c r="X12" s="113">
        <f>IFERROR((V12/H12),0)</f>
        <v>0</v>
      </c>
      <c r="Y12" s="113">
        <f>IFERROR((W12/G12),0)</f>
        <v>0</v>
      </c>
      <c r="Z12" s="21"/>
    </row>
    <row r="13" spans="1:26" ht="36" customHeight="1" x14ac:dyDescent="0.25">
      <c r="A13" s="56" t="s">
        <v>138</v>
      </c>
      <c r="B13" s="264"/>
      <c r="C13" s="46" t="s">
        <v>139</v>
      </c>
      <c r="D13" s="46" t="s">
        <v>140</v>
      </c>
      <c r="E13" s="46" t="s">
        <v>141</v>
      </c>
      <c r="F13" s="46" t="s">
        <v>99</v>
      </c>
      <c r="G13" s="22">
        <v>0.01</v>
      </c>
      <c r="H13" s="22">
        <v>0.01</v>
      </c>
      <c r="I13" s="33">
        <v>2044</v>
      </c>
      <c r="J13" s="102">
        <v>25173161</v>
      </c>
      <c r="K13" s="33">
        <v>3204</v>
      </c>
      <c r="L13" s="103">
        <v>54519530</v>
      </c>
      <c r="M13" s="98">
        <v>2526</v>
      </c>
      <c r="N13" s="103">
        <v>28389297</v>
      </c>
      <c r="O13" s="9">
        <f t="shared" ref="O13:P32" si="0">IFERROR((1-(M13/I13)),0)</f>
        <v>-0.235812133072407</v>
      </c>
      <c r="P13" s="9">
        <f t="shared" si="0"/>
        <v>-0.12776051446220849</v>
      </c>
      <c r="Q13" s="10">
        <f t="shared" ref="Q13:Q32" si="1">IFERROR((O13/H13),0)</f>
        <v>-23.581213307240699</v>
      </c>
      <c r="R13" s="10">
        <f t="shared" ref="R13:R31" si="2">IFERROR((P13/G13),0)</f>
        <v>-12.776051446220848</v>
      </c>
      <c r="S13" s="82"/>
      <c r="T13" s="40">
        <v>4539.5</v>
      </c>
      <c r="U13" s="20">
        <v>55849304</v>
      </c>
      <c r="V13" s="112">
        <f>IFERROR((1-(T13/K13)),0)</f>
        <v>-0.41682272159800249</v>
      </c>
      <c r="W13" s="112">
        <f>IFERROR((1-(U13/L13)),0)</f>
        <v>-2.4390782532424549E-2</v>
      </c>
      <c r="X13" s="113">
        <f t="shared" ref="X13:X32" si="3">IFERROR((V13/H13),0)</f>
        <v>-41.682272159800249</v>
      </c>
      <c r="Y13" s="113">
        <f t="shared" ref="Y13:Y32" si="4">IFERROR((W13/G13),0)</f>
        <v>-2.4390782532424549</v>
      </c>
      <c r="Z13" s="21"/>
    </row>
    <row r="14" spans="1:26" ht="36" customHeight="1" x14ac:dyDescent="0.25">
      <c r="A14" s="56" t="s">
        <v>142</v>
      </c>
      <c r="B14" s="265" t="s">
        <v>143</v>
      </c>
      <c r="C14" s="266" t="s">
        <v>144</v>
      </c>
      <c r="D14" s="46" t="s">
        <v>145</v>
      </c>
      <c r="E14" s="46" t="s">
        <v>146</v>
      </c>
      <c r="F14" s="46" t="s">
        <v>101</v>
      </c>
      <c r="G14" s="22">
        <v>0</v>
      </c>
      <c r="H14" s="22">
        <v>0</v>
      </c>
      <c r="I14" s="33">
        <v>0</v>
      </c>
      <c r="J14" s="20">
        <v>0</v>
      </c>
      <c r="K14" s="33">
        <v>0</v>
      </c>
      <c r="L14" s="33">
        <v>0</v>
      </c>
      <c r="M14" s="23">
        <v>0</v>
      </c>
      <c r="N14" s="66">
        <v>0</v>
      </c>
      <c r="O14" s="9">
        <f t="shared" si="0"/>
        <v>0</v>
      </c>
      <c r="P14" s="9">
        <f t="shared" si="0"/>
        <v>0</v>
      </c>
      <c r="Q14" s="10">
        <f t="shared" si="1"/>
        <v>0</v>
      </c>
      <c r="R14" s="10">
        <f t="shared" si="2"/>
        <v>0</v>
      </c>
      <c r="S14" s="82"/>
      <c r="T14" s="40"/>
      <c r="U14" s="20"/>
      <c r="V14" s="112">
        <f t="shared" ref="V14:W32" si="5">IFERROR((1-(T14/K14)),0)</f>
        <v>0</v>
      </c>
      <c r="W14" s="112">
        <f t="shared" si="5"/>
        <v>0</v>
      </c>
      <c r="X14" s="113">
        <f t="shared" si="3"/>
        <v>0</v>
      </c>
      <c r="Y14" s="113">
        <f t="shared" si="4"/>
        <v>0</v>
      </c>
      <c r="Z14" s="21"/>
    </row>
    <row r="15" spans="1:26" ht="36" customHeight="1" x14ac:dyDescent="0.25">
      <c r="A15" s="56" t="s">
        <v>138</v>
      </c>
      <c r="B15" s="265"/>
      <c r="C15" s="266"/>
      <c r="D15" s="46" t="s">
        <v>147</v>
      </c>
      <c r="E15" s="46" t="s">
        <v>148</v>
      </c>
      <c r="F15" s="46" t="s">
        <v>101</v>
      </c>
      <c r="G15" s="65">
        <v>0</v>
      </c>
      <c r="H15" s="65">
        <v>0</v>
      </c>
      <c r="I15" s="58">
        <v>3</v>
      </c>
      <c r="J15" s="58">
        <v>50038920</v>
      </c>
      <c r="K15" s="58">
        <v>15</v>
      </c>
      <c r="L15" s="58">
        <v>77007569</v>
      </c>
      <c r="M15" s="23">
        <v>11</v>
      </c>
      <c r="N15" s="66">
        <v>65540924</v>
      </c>
      <c r="O15" s="9">
        <f t="shared" si="0"/>
        <v>-2.6666666666666665</v>
      </c>
      <c r="P15" s="9">
        <f t="shared" si="0"/>
        <v>-0.3097989325109336</v>
      </c>
      <c r="Q15" s="10">
        <f t="shared" si="1"/>
        <v>0</v>
      </c>
      <c r="R15" s="10">
        <f t="shared" si="2"/>
        <v>0</v>
      </c>
      <c r="S15" s="82"/>
      <c r="T15" s="67">
        <v>25</v>
      </c>
      <c r="U15" s="57">
        <v>106762644</v>
      </c>
      <c r="V15" s="112">
        <f t="shared" si="5"/>
        <v>-0.66666666666666674</v>
      </c>
      <c r="W15" s="112">
        <f t="shared" si="5"/>
        <v>-0.38639156366564431</v>
      </c>
      <c r="X15" s="113">
        <f t="shared" si="3"/>
        <v>0</v>
      </c>
      <c r="Y15" s="113">
        <f t="shared" si="4"/>
        <v>0</v>
      </c>
      <c r="Z15" s="61"/>
    </row>
    <row r="16" spans="1:26" ht="36" customHeight="1" x14ac:dyDescent="0.25">
      <c r="A16" s="56" t="s">
        <v>149</v>
      </c>
      <c r="B16" s="265" t="s">
        <v>150</v>
      </c>
      <c r="C16" s="266" t="s">
        <v>151</v>
      </c>
      <c r="D16" s="46" t="s">
        <v>152</v>
      </c>
      <c r="E16" s="46" t="s">
        <v>153</v>
      </c>
      <c r="F16" s="46" t="s">
        <v>99</v>
      </c>
      <c r="G16" s="49">
        <v>0.01</v>
      </c>
      <c r="H16" s="49">
        <v>0.01</v>
      </c>
      <c r="I16" s="33">
        <v>20</v>
      </c>
      <c r="J16" s="20">
        <v>7153677</v>
      </c>
      <c r="K16" s="33">
        <v>20</v>
      </c>
      <c r="L16" s="20">
        <v>14956337</v>
      </c>
      <c r="M16" s="23">
        <v>20</v>
      </c>
      <c r="N16" s="24">
        <v>6051240</v>
      </c>
      <c r="O16" s="9">
        <f>IFERROR((1-(M16/I16)),0)</f>
        <v>0</v>
      </c>
      <c r="P16" s="9">
        <f>IFERROR((1-(N16/J16)),0)</f>
        <v>0.15410774067657795</v>
      </c>
      <c r="Q16" s="10">
        <f t="shared" si="1"/>
        <v>0</v>
      </c>
      <c r="R16" s="10">
        <f>IFERROR((P16/G16),0)</f>
        <v>15.410774067657796</v>
      </c>
      <c r="S16" s="82"/>
      <c r="T16" s="88">
        <v>20</v>
      </c>
      <c r="U16" s="20">
        <v>12191444</v>
      </c>
      <c r="V16" s="112">
        <f t="shared" si="5"/>
        <v>0</v>
      </c>
      <c r="W16" s="112">
        <f>IFERROR((1-(U16/L16)),0)</f>
        <v>0.18486431537347681</v>
      </c>
      <c r="X16" s="113">
        <f t="shared" si="3"/>
        <v>0</v>
      </c>
      <c r="Y16" s="113">
        <f t="shared" si="4"/>
        <v>18.486431537347681</v>
      </c>
      <c r="Z16" s="61"/>
    </row>
    <row r="17" spans="1:28" ht="36" customHeight="1" x14ac:dyDescent="0.25">
      <c r="A17" s="56" t="s">
        <v>149</v>
      </c>
      <c r="B17" s="265"/>
      <c r="C17" s="266"/>
      <c r="D17" s="46" t="s">
        <v>154</v>
      </c>
      <c r="E17" s="46" t="s">
        <v>155</v>
      </c>
      <c r="F17" s="46" t="s">
        <v>99</v>
      </c>
      <c r="G17" s="49">
        <v>0.01</v>
      </c>
      <c r="H17" s="49">
        <v>0.01</v>
      </c>
      <c r="I17" s="33">
        <v>1</v>
      </c>
      <c r="J17" s="20">
        <v>199931</v>
      </c>
      <c r="K17" s="33">
        <v>1</v>
      </c>
      <c r="L17" s="33">
        <v>199931</v>
      </c>
      <c r="M17" s="23">
        <v>0</v>
      </c>
      <c r="N17" s="52">
        <v>0</v>
      </c>
      <c r="O17" s="9">
        <f t="shared" si="0"/>
        <v>1</v>
      </c>
      <c r="P17" s="9">
        <f>IFERROR((1-(N17/J17)),0)</f>
        <v>1</v>
      </c>
      <c r="Q17" s="10">
        <f t="shared" si="1"/>
        <v>100</v>
      </c>
      <c r="R17" s="10">
        <f t="shared" si="2"/>
        <v>100</v>
      </c>
      <c r="S17" s="82"/>
      <c r="T17" s="23"/>
      <c r="U17" s="52"/>
      <c r="V17" s="112">
        <f t="shared" si="5"/>
        <v>1</v>
      </c>
      <c r="W17" s="112">
        <f t="shared" si="5"/>
        <v>1</v>
      </c>
      <c r="X17" s="113">
        <f t="shared" si="3"/>
        <v>100</v>
      </c>
      <c r="Y17" s="113">
        <f t="shared" si="4"/>
        <v>100</v>
      </c>
      <c r="Z17" s="21"/>
    </row>
    <row r="18" spans="1:28" ht="36" customHeight="1" x14ac:dyDescent="0.25">
      <c r="A18" s="56" t="s">
        <v>149</v>
      </c>
      <c r="B18" s="265"/>
      <c r="C18" s="46" t="s">
        <v>156</v>
      </c>
      <c r="D18" s="46" t="s">
        <v>157</v>
      </c>
      <c r="E18" s="46" t="s">
        <v>153</v>
      </c>
      <c r="F18" s="46" t="s">
        <v>99</v>
      </c>
      <c r="G18" s="49">
        <v>0.01</v>
      </c>
      <c r="H18" s="49">
        <v>0.01</v>
      </c>
      <c r="I18" s="33">
        <v>1</v>
      </c>
      <c r="J18" s="20">
        <v>51539918</v>
      </c>
      <c r="K18" s="33">
        <v>1</v>
      </c>
      <c r="L18" s="20">
        <v>103056238</v>
      </c>
      <c r="M18" s="23">
        <v>1</v>
      </c>
      <c r="N18" s="24">
        <v>51515820</v>
      </c>
      <c r="O18" s="9">
        <f t="shared" si="0"/>
        <v>0</v>
      </c>
      <c r="P18" s="71">
        <f>IFERROR((1-(N18/J18)),0)</f>
        <v>4.6755992122460288E-4</v>
      </c>
      <c r="Q18" s="10">
        <f t="shared" si="1"/>
        <v>0</v>
      </c>
      <c r="R18" s="10">
        <f t="shared" si="2"/>
        <v>4.6755992122460288E-2</v>
      </c>
      <c r="S18" s="82"/>
      <c r="T18" s="40">
        <v>1</v>
      </c>
      <c r="U18" s="20">
        <v>96665200</v>
      </c>
      <c r="V18" s="112">
        <f>IFERROR((1-(T18/K18)),0)</f>
        <v>0</v>
      </c>
      <c r="W18" s="301">
        <f>IFERROR((1-(U18/L18)),0)</f>
        <v>6.2015052402747295E-2</v>
      </c>
      <c r="X18" s="114">
        <f>IFERROR((V18/H18),0)</f>
        <v>0</v>
      </c>
      <c r="Y18" s="115">
        <f t="shared" si="4"/>
        <v>6.201505240274729</v>
      </c>
      <c r="Z18" s="61"/>
    </row>
    <row r="19" spans="1:28" ht="36" customHeight="1" x14ac:dyDescent="0.25">
      <c r="A19" s="56" t="s">
        <v>149</v>
      </c>
      <c r="B19" s="265"/>
      <c r="C19" s="266" t="s">
        <v>158</v>
      </c>
      <c r="D19" s="46" t="s">
        <v>159</v>
      </c>
      <c r="E19" s="46" t="s">
        <v>148</v>
      </c>
      <c r="F19" s="46" t="s">
        <v>101</v>
      </c>
      <c r="G19" s="49">
        <v>0</v>
      </c>
      <c r="H19" s="49">
        <v>0</v>
      </c>
      <c r="I19" s="33">
        <v>0</v>
      </c>
      <c r="J19" s="57">
        <v>0</v>
      </c>
      <c r="K19" s="33">
        <v>0</v>
      </c>
      <c r="L19" s="58">
        <v>0</v>
      </c>
      <c r="M19" s="23">
        <v>0</v>
      </c>
      <c r="N19" s="24">
        <v>0</v>
      </c>
      <c r="O19" s="9">
        <f t="shared" si="0"/>
        <v>0</v>
      </c>
      <c r="P19" s="9">
        <f t="shared" si="0"/>
        <v>0</v>
      </c>
      <c r="Q19" s="10">
        <f t="shared" si="1"/>
        <v>0</v>
      </c>
      <c r="R19" s="10">
        <f t="shared" si="2"/>
        <v>0</v>
      </c>
      <c r="S19" s="69" t="s">
        <v>160</v>
      </c>
      <c r="T19" s="40"/>
      <c r="U19" s="20"/>
      <c r="V19" s="112">
        <f t="shared" si="5"/>
        <v>0</v>
      </c>
      <c r="W19" s="112">
        <f t="shared" si="5"/>
        <v>0</v>
      </c>
      <c r="X19" s="113">
        <f t="shared" si="3"/>
        <v>0</v>
      </c>
      <c r="Y19" s="113">
        <f t="shared" si="4"/>
        <v>0</v>
      </c>
      <c r="Z19" s="61"/>
    </row>
    <row r="20" spans="1:28" ht="36" customHeight="1" x14ac:dyDescent="0.25">
      <c r="A20" s="56" t="s">
        <v>149</v>
      </c>
      <c r="B20" s="265"/>
      <c r="C20" s="266"/>
      <c r="D20" s="46" t="s">
        <v>161</v>
      </c>
      <c r="E20" s="46" t="s">
        <v>162</v>
      </c>
      <c r="F20" s="46" t="s">
        <v>99</v>
      </c>
      <c r="G20" s="49">
        <v>0.01</v>
      </c>
      <c r="H20" s="49">
        <v>0.01</v>
      </c>
      <c r="I20" s="33">
        <v>5</v>
      </c>
      <c r="J20" s="57">
        <v>0</v>
      </c>
      <c r="K20" s="33">
        <v>5</v>
      </c>
      <c r="L20" s="58">
        <v>0</v>
      </c>
      <c r="M20" s="23">
        <v>4</v>
      </c>
      <c r="N20" s="24">
        <v>0</v>
      </c>
      <c r="O20" s="9">
        <f t="shared" si="0"/>
        <v>0.19999999999999996</v>
      </c>
      <c r="P20" s="9">
        <f t="shared" si="0"/>
        <v>0</v>
      </c>
      <c r="Q20" s="10">
        <f t="shared" si="1"/>
        <v>19.999999999999996</v>
      </c>
      <c r="R20" s="10">
        <f t="shared" si="2"/>
        <v>0</v>
      </c>
      <c r="S20" s="69" t="s">
        <v>163</v>
      </c>
      <c r="T20" s="40">
        <v>5</v>
      </c>
      <c r="U20" s="20">
        <v>221903107</v>
      </c>
      <c r="V20" s="112">
        <f t="shared" si="5"/>
        <v>0</v>
      </c>
      <c r="W20" s="112">
        <f t="shared" si="5"/>
        <v>0</v>
      </c>
      <c r="X20" s="113">
        <f t="shared" si="3"/>
        <v>0</v>
      </c>
      <c r="Y20" s="113">
        <f t="shared" si="4"/>
        <v>0</v>
      </c>
      <c r="Z20" s="62" t="s">
        <v>164</v>
      </c>
    </row>
    <row r="21" spans="1:28" ht="36" customHeight="1" x14ac:dyDescent="0.25">
      <c r="A21" s="56" t="s">
        <v>149</v>
      </c>
      <c r="B21" s="265"/>
      <c r="C21" s="266"/>
      <c r="D21" s="46" t="s">
        <v>165</v>
      </c>
      <c r="E21" s="46" t="s">
        <v>148</v>
      </c>
      <c r="F21" s="46" t="s">
        <v>99</v>
      </c>
      <c r="G21" s="49">
        <v>0.01</v>
      </c>
      <c r="H21" s="49">
        <v>0</v>
      </c>
      <c r="I21" s="33">
        <v>0</v>
      </c>
      <c r="J21" s="20">
        <v>18249490</v>
      </c>
      <c r="K21" s="33">
        <v>0</v>
      </c>
      <c r="L21" s="20">
        <v>61907573.829999998</v>
      </c>
      <c r="M21" s="23">
        <v>0</v>
      </c>
      <c r="N21" s="20">
        <v>69889047.140000001</v>
      </c>
      <c r="O21" s="9">
        <f>IFERROR((1-(M21/I21)),0)</f>
        <v>0</v>
      </c>
      <c r="P21" s="9">
        <f>IFERROR((1-(N21/J21)),0)</f>
        <v>-2.8296438497733361</v>
      </c>
      <c r="Q21" s="10">
        <f t="shared" si="1"/>
        <v>0</v>
      </c>
      <c r="R21" s="10">
        <f t="shared" si="2"/>
        <v>-282.96438497733362</v>
      </c>
      <c r="S21" s="69" t="s">
        <v>166</v>
      </c>
      <c r="T21" s="67">
        <v>0</v>
      </c>
      <c r="U21" s="66">
        <v>150924134</v>
      </c>
      <c r="V21" s="112">
        <f t="shared" si="5"/>
        <v>0</v>
      </c>
      <c r="W21" s="112">
        <f t="shared" si="5"/>
        <v>-1.4378945040624926</v>
      </c>
      <c r="X21" s="113">
        <f t="shared" si="3"/>
        <v>0</v>
      </c>
      <c r="Y21" s="113">
        <f t="shared" si="4"/>
        <v>-143.78945040624927</v>
      </c>
      <c r="Z21" s="21"/>
      <c r="AB21" s="90"/>
    </row>
    <row r="22" spans="1:28" ht="36" customHeight="1" x14ac:dyDescent="0.25">
      <c r="A22" s="56" t="s">
        <v>149</v>
      </c>
      <c r="B22" s="265"/>
      <c r="C22" s="266"/>
      <c r="D22" s="46" t="s">
        <v>167</v>
      </c>
      <c r="E22" s="46" t="s">
        <v>168</v>
      </c>
      <c r="F22" s="46" t="s">
        <v>99</v>
      </c>
      <c r="G22" s="49">
        <v>0.01</v>
      </c>
      <c r="H22" s="49">
        <v>0.01</v>
      </c>
      <c r="I22" s="33">
        <v>1355.2829999999999</v>
      </c>
      <c r="J22" s="20">
        <v>12456389</v>
      </c>
      <c r="K22" s="33">
        <v>3205.2660000000001</v>
      </c>
      <c r="L22" s="20">
        <v>27180805.710000001</v>
      </c>
      <c r="M22" s="94">
        <v>1271.98</v>
      </c>
      <c r="N22" s="24">
        <v>13725998</v>
      </c>
      <c r="O22" s="9">
        <f>IFERROR((1-(M22/I22)),0)</f>
        <v>6.1465391361066213E-2</v>
      </c>
      <c r="P22" s="9">
        <f>IFERROR((1-(N22/J22)),0)</f>
        <v>-0.10192432172758892</v>
      </c>
      <c r="Q22" s="10">
        <f>IFERROR((O22/H22),0)</f>
        <v>6.1465391361066208</v>
      </c>
      <c r="R22" s="10">
        <f>IFERROR((P22/G22),0)</f>
        <v>-10.192432172758892</v>
      </c>
      <c r="S22" s="82"/>
      <c r="T22" s="67">
        <v>2171.915</v>
      </c>
      <c r="U22" s="66">
        <v>25848646</v>
      </c>
      <c r="V22" s="112">
        <f t="shared" si="5"/>
        <v>0.32239165173810846</v>
      </c>
      <c r="W22" s="112">
        <f t="shared" si="5"/>
        <v>4.901104566999237E-2</v>
      </c>
      <c r="X22" s="113">
        <f t="shared" si="3"/>
        <v>32.239165173810846</v>
      </c>
      <c r="Y22" s="113">
        <f t="shared" si="4"/>
        <v>4.901104566999237</v>
      </c>
      <c r="Z22" s="21"/>
    </row>
    <row r="23" spans="1:28" ht="48.75" customHeight="1" x14ac:dyDescent="0.25">
      <c r="A23" s="56" t="s">
        <v>149</v>
      </c>
      <c r="B23" s="265"/>
      <c r="C23" s="267" t="s">
        <v>169</v>
      </c>
      <c r="D23" s="46" t="s">
        <v>170</v>
      </c>
      <c r="E23" s="46" t="s">
        <v>171</v>
      </c>
      <c r="F23" s="46" t="s">
        <v>101</v>
      </c>
      <c r="G23" s="49">
        <v>0</v>
      </c>
      <c r="H23" s="49">
        <v>0</v>
      </c>
      <c r="I23" s="33">
        <v>755617</v>
      </c>
      <c r="J23" s="20">
        <v>180911351</v>
      </c>
      <c r="K23" s="33">
        <v>1768717</v>
      </c>
      <c r="L23" s="20">
        <v>420614747</v>
      </c>
      <c r="M23" s="94">
        <v>1178160</v>
      </c>
      <c r="N23" s="24">
        <v>232790184</v>
      </c>
      <c r="O23" s="9">
        <f>IFERROR((1-(M23/I23)),0)</f>
        <v>-0.55920261190523779</v>
      </c>
      <c r="P23" s="9">
        <f t="shared" si="0"/>
        <v>-0.28676383606244804</v>
      </c>
      <c r="Q23" s="100">
        <f t="shared" si="1"/>
        <v>0</v>
      </c>
      <c r="R23" s="100">
        <f>IFERROR((P23/G23),0)</f>
        <v>0</v>
      </c>
      <c r="S23" s="69" t="s">
        <v>172</v>
      </c>
      <c r="T23" s="40">
        <v>2736857</v>
      </c>
      <c r="U23" s="20">
        <v>555383755</v>
      </c>
      <c r="V23" s="112">
        <f t="shared" si="5"/>
        <v>-0.54736851627479122</v>
      </c>
      <c r="W23" s="112">
        <f t="shared" si="5"/>
        <v>-0.32040961226687559</v>
      </c>
      <c r="X23" s="113">
        <f>IFERROR((V23/H23),0)</f>
        <v>0</v>
      </c>
      <c r="Y23" s="113">
        <f t="shared" si="4"/>
        <v>0</v>
      </c>
      <c r="Z23" s="61" t="s">
        <v>172</v>
      </c>
    </row>
    <row r="24" spans="1:28" ht="54" customHeight="1" x14ac:dyDescent="0.25">
      <c r="A24" s="56" t="s">
        <v>149</v>
      </c>
      <c r="B24" s="265"/>
      <c r="C24" s="268"/>
      <c r="D24" s="46" t="s">
        <v>173</v>
      </c>
      <c r="E24" s="46" t="s">
        <v>174</v>
      </c>
      <c r="F24" s="46" t="s">
        <v>101</v>
      </c>
      <c r="G24" s="49">
        <v>0</v>
      </c>
      <c r="H24" s="49">
        <v>0</v>
      </c>
      <c r="I24" s="33">
        <v>286783</v>
      </c>
      <c r="J24" s="20">
        <v>55137696</v>
      </c>
      <c r="K24" s="33">
        <v>687339</v>
      </c>
      <c r="L24" s="20">
        <v>116539181</v>
      </c>
      <c r="M24" s="94">
        <v>295237</v>
      </c>
      <c r="N24" s="24">
        <v>58488597</v>
      </c>
      <c r="O24" s="9">
        <f t="shared" si="0"/>
        <v>-2.9478734792508732E-2</v>
      </c>
      <c r="P24" s="9">
        <f t="shared" si="0"/>
        <v>-6.0773322846134237E-2</v>
      </c>
      <c r="Q24" s="100">
        <f t="shared" si="1"/>
        <v>0</v>
      </c>
      <c r="R24" s="100">
        <f t="shared" si="2"/>
        <v>0</v>
      </c>
      <c r="S24" s="69" t="s">
        <v>172</v>
      </c>
      <c r="T24" s="40">
        <v>564300</v>
      </c>
      <c r="U24" s="20">
        <v>140106393</v>
      </c>
      <c r="V24" s="112">
        <f t="shared" si="5"/>
        <v>0.17900773853949803</v>
      </c>
      <c r="W24" s="112">
        <f>IFERROR((1-(U24/L24)),0)</f>
        <v>-0.20222565319040631</v>
      </c>
      <c r="X24" s="113">
        <f t="shared" si="3"/>
        <v>0</v>
      </c>
      <c r="Y24" s="113">
        <f t="shared" si="4"/>
        <v>0</v>
      </c>
      <c r="Z24" s="61" t="s">
        <v>172</v>
      </c>
    </row>
    <row r="25" spans="1:28" ht="90" x14ac:dyDescent="0.25">
      <c r="A25" s="56" t="s">
        <v>175</v>
      </c>
      <c r="B25" s="265"/>
      <c r="C25" s="258" t="s">
        <v>176</v>
      </c>
      <c r="D25" s="46" t="s">
        <v>177</v>
      </c>
      <c r="E25" s="46" t="s">
        <v>148</v>
      </c>
      <c r="F25" s="46" t="s">
        <v>101</v>
      </c>
      <c r="G25" s="49">
        <v>0</v>
      </c>
      <c r="H25" s="49">
        <v>0</v>
      </c>
      <c r="I25" s="33">
        <v>0</v>
      </c>
      <c r="J25" s="20">
        <v>0</v>
      </c>
      <c r="K25" s="33">
        <v>0</v>
      </c>
      <c r="L25" s="33">
        <v>0</v>
      </c>
      <c r="M25" s="23"/>
      <c r="N25" s="24"/>
      <c r="O25" s="9">
        <f t="shared" si="0"/>
        <v>0</v>
      </c>
      <c r="P25" s="9">
        <f t="shared" si="0"/>
        <v>0</v>
      </c>
      <c r="Q25" s="10">
        <f t="shared" si="1"/>
        <v>0</v>
      </c>
      <c r="R25" s="10">
        <f t="shared" si="2"/>
        <v>0</v>
      </c>
      <c r="S25" s="82"/>
      <c r="T25" s="40"/>
      <c r="U25" s="20"/>
      <c r="V25" s="112">
        <f t="shared" si="5"/>
        <v>0</v>
      </c>
      <c r="W25" s="112">
        <f t="shared" si="5"/>
        <v>0</v>
      </c>
      <c r="X25" s="113">
        <f t="shared" si="3"/>
        <v>0</v>
      </c>
      <c r="Y25" s="113">
        <f t="shared" si="4"/>
        <v>0</v>
      </c>
      <c r="Z25" s="21"/>
    </row>
    <row r="26" spans="1:28" ht="68.25" customHeight="1" x14ac:dyDescent="0.25">
      <c r="A26" s="56" t="s">
        <v>178</v>
      </c>
      <c r="B26" s="265"/>
      <c r="C26" s="269"/>
      <c r="D26" s="46" t="s">
        <v>179</v>
      </c>
      <c r="E26" s="46" t="s">
        <v>148</v>
      </c>
      <c r="F26" s="46" t="s">
        <v>101</v>
      </c>
      <c r="G26" s="49">
        <v>0</v>
      </c>
      <c r="H26" s="49">
        <v>0</v>
      </c>
      <c r="I26" s="33">
        <v>0</v>
      </c>
      <c r="J26" s="20">
        <v>0</v>
      </c>
      <c r="K26" s="33">
        <v>0</v>
      </c>
      <c r="L26" s="33">
        <v>0</v>
      </c>
      <c r="M26" s="23"/>
      <c r="N26" s="24"/>
      <c r="O26" s="9">
        <f t="shared" si="0"/>
        <v>0</v>
      </c>
      <c r="P26" s="9">
        <f t="shared" si="0"/>
        <v>0</v>
      </c>
      <c r="Q26" s="10">
        <f t="shared" si="1"/>
        <v>0</v>
      </c>
      <c r="R26" s="10">
        <f t="shared" si="2"/>
        <v>0</v>
      </c>
      <c r="S26" s="82"/>
      <c r="T26" s="40"/>
      <c r="U26" s="20"/>
      <c r="V26" s="112">
        <f t="shared" si="5"/>
        <v>0</v>
      </c>
      <c r="W26" s="112">
        <f t="shared" si="5"/>
        <v>0</v>
      </c>
      <c r="X26" s="113">
        <f t="shared" si="3"/>
        <v>0</v>
      </c>
      <c r="Y26" s="113">
        <f t="shared" si="4"/>
        <v>0</v>
      </c>
      <c r="Z26" s="21"/>
    </row>
    <row r="27" spans="1:28" ht="30" x14ac:dyDescent="0.25">
      <c r="A27" s="56" t="s">
        <v>178</v>
      </c>
      <c r="B27" s="265"/>
      <c r="C27" s="258" t="s">
        <v>180</v>
      </c>
      <c r="D27" s="46" t="s">
        <v>181</v>
      </c>
      <c r="E27" s="46" t="s">
        <v>182</v>
      </c>
      <c r="F27" s="46" t="s">
        <v>99</v>
      </c>
      <c r="G27" s="49">
        <v>0.01</v>
      </c>
      <c r="H27" s="49">
        <v>0.01</v>
      </c>
      <c r="I27" s="33">
        <v>0</v>
      </c>
      <c r="J27" s="20">
        <v>0</v>
      </c>
      <c r="K27" s="33">
        <v>0</v>
      </c>
      <c r="L27" s="33">
        <v>0</v>
      </c>
      <c r="M27" s="23">
        <v>0</v>
      </c>
      <c r="N27" s="24">
        <v>0</v>
      </c>
      <c r="O27" s="9">
        <f t="shared" si="0"/>
        <v>0</v>
      </c>
      <c r="P27" s="9">
        <f t="shared" si="0"/>
        <v>0</v>
      </c>
      <c r="Q27" s="10">
        <f t="shared" si="1"/>
        <v>0</v>
      </c>
      <c r="R27" s="10">
        <f t="shared" si="2"/>
        <v>0</v>
      </c>
      <c r="S27" s="82"/>
      <c r="T27" s="40"/>
      <c r="U27" s="20"/>
      <c r="V27" s="112">
        <f t="shared" si="5"/>
        <v>0</v>
      </c>
      <c r="W27" s="112">
        <f t="shared" si="5"/>
        <v>0</v>
      </c>
      <c r="X27" s="113">
        <f t="shared" si="3"/>
        <v>0</v>
      </c>
      <c r="Y27" s="113">
        <f t="shared" si="4"/>
        <v>0</v>
      </c>
      <c r="Z27" s="21"/>
    </row>
    <row r="28" spans="1:28" ht="30" x14ac:dyDescent="0.25">
      <c r="A28" s="56" t="s">
        <v>178</v>
      </c>
      <c r="B28" s="265"/>
      <c r="C28" s="269"/>
      <c r="D28" s="46" t="s">
        <v>183</v>
      </c>
      <c r="E28" s="46" t="s">
        <v>182</v>
      </c>
      <c r="F28" s="46" t="s">
        <v>101</v>
      </c>
      <c r="G28" s="49">
        <v>0</v>
      </c>
      <c r="H28" s="49">
        <v>0</v>
      </c>
      <c r="I28" s="33">
        <v>0</v>
      </c>
      <c r="J28" s="20">
        <v>0</v>
      </c>
      <c r="K28" s="33">
        <v>0</v>
      </c>
      <c r="L28" s="33">
        <v>0</v>
      </c>
      <c r="M28" s="23">
        <v>0</v>
      </c>
      <c r="N28" s="24">
        <v>0</v>
      </c>
      <c r="O28" s="9">
        <f t="shared" si="0"/>
        <v>0</v>
      </c>
      <c r="P28" s="9">
        <f t="shared" si="0"/>
        <v>0</v>
      </c>
      <c r="Q28" s="10">
        <f t="shared" si="1"/>
        <v>0</v>
      </c>
      <c r="R28" s="10">
        <f t="shared" si="2"/>
        <v>0</v>
      </c>
      <c r="S28" s="82"/>
      <c r="T28" s="40"/>
      <c r="U28" s="20"/>
      <c r="V28" s="112">
        <f t="shared" si="5"/>
        <v>0</v>
      </c>
      <c r="W28" s="112">
        <f t="shared" si="5"/>
        <v>0</v>
      </c>
      <c r="X28" s="113">
        <f t="shared" si="3"/>
        <v>0</v>
      </c>
      <c r="Y28" s="113">
        <f t="shared" si="4"/>
        <v>0</v>
      </c>
      <c r="Z28" s="21"/>
    </row>
    <row r="29" spans="1:28" ht="94.5" customHeight="1" x14ac:dyDescent="0.25">
      <c r="A29" s="56" t="s">
        <v>138</v>
      </c>
      <c r="B29" s="265"/>
      <c r="C29" s="46" t="s">
        <v>184</v>
      </c>
      <c r="D29" s="64" t="s">
        <v>185</v>
      </c>
      <c r="E29" s="46" t="s">
        <v>186</v>
      </c>
      <c r="F29" s="46" t="s">
        <v>101</v>
      </c>
      <c r="G29" s="49">
        <v>0</v>
      </c>
      <c r="H29" s="49">
        <v>0</v>
      </c>
      <c r="I29" s="58">
        <v>3</v>
      </c>
      <c r="J29" s="57">
        <v>0</v>
      </c>
      <c r="K29" s="58">
        <v>5</v>
      </c>
      <c r="L29" s="57">
        <v>0</v>
      </c>
      <c r="M29" s="23">
        <v>3</v>
      </c>
      <c r="N29" s="24">
        <v>0</v>
      </c>
      <c r="O29" s="9">
        <f t="shared" si="0"/>
        <v>0</v>
      </c>
      <c r="P29" s="9">
        <f t="shared" si="0"/>
        <v>0</v>
      </c>
      <c r="Q29" s="10">
        <f t="shared" si="1"/>
        <v>0</v>
      </c>
      <c r="R29" s="10">
        <f t="shared" si="2"/>
        <v>0</v>
      </c>
      <c r="S29" s="69" t="s">
        <v>187</v>
      </c>
      <c r="T29" s="40"/>
      <c r="U29" s="20">
        <v>0</v>
      </c>
      <c r="V29" s="112">
        <f t="shared" si="5"/>
        <v>1</v>
      </c>
      <c r="W29" s="112">
        <f t="shared" si="5"/>
        <v>0</v>
      </c>
      <c r="X29" s="113">
        <f t="shared" si="3"/>
        <v>0</v>
      </c>
      <c r="Y29" s="113">
        <f t="shared" si="4"/>
        <v>0</v>
      </c>
      <c r="Z29" s="69" t="s">
        <v>187</v>
      </c>
    </row>
    <row r="30" spans="1:28" ht="30.75" thickBot="1" x14ac:dyDescent="0.3">
      <c r="A30" s="56" t="s">
        <v>149</v>
      </c>
      <c r="B30" s="255" t="s">
        <v>188</v>
      </c>
      <c r="C30" s="258" t="s">
        <v>189</v>
      </c>
      <c r="D30" s="45" t="s">
        <v>190</v>
      </c>
      <c r="E30" s="95" t="s">
        <v>191</v>
      </c>
      <c r="F30" s="46" t="s">
        <v>99</v>
      </c>
      <c r="G30" s="50">
        <v>0.01</v>
      </c>
      <c r="H30" s="50">
        <v>0.01</v>
      </c>
      <c r="I30" s="34">
        <v>914</v>
      </c>
      <c r="J30" s="20">
        <v>5832239</v>
      </c>
      <c r="K30" s="34">
        <v>1119</v>
      </c>
      <c r="L30" s="20">
        <v>12355529</v>
      </c>
      <c r="M30" s="35">
        <v>820</v>
      </c>
      <c r="N30" s="24">
        <v>5667320</v>
      </c>
      <c r="O30" s="9">
        <f t="shared" si="0"/>
        <v>0.10284463894967177</v>
      </c>
      <c r="P30" s="9">
        <f t="shared" si="0"/>
        <v>2.8277133361647167E-2</v>
      </c>
      <c r="Q30" s="10">
        <f t="shared" si="1"/>
        <v>10.284463894967177</v>
      </c>
      <c r="R30" s="10">
        <f t="shared" si="2"/>
        <v>2.8277133361647167</v>
      </c>
      <c r="S30" s="69" t="s">
        <v>192</v>
      </c>
      <c r="T30" s="68">
        <v>1727</v>
      </c>
      <c r="U30" s="92">
        <v>12028410</v>
      </c>
      <c r="V30" s="112">
        <f t="shared" si="5"/>
        <v>-0.54334226988382484</v>
      </c>
      <c r="W30" s="112">
        <f t="shared" si="5"/>
        <v>2.6475515536404814E-2</v>
      </c>
      <c r="X30" s="113">
        <f t="shared" si="3"/>
        <v>-54.334226988382483</v>
      </c>
      <c r="Y30" s="113">
        <f>IFERROR((W30/G30),0)</f>
        <v>2.6475515536404814</v>
      </c>
      <c r="Z30" s="62"/>
    </row>
    <row r="31" spans="1:28" ht="30" x14ac:dyDescent="0.25">
      <c r="A31" s="56" t="s">
        <v>149</v>
      </c>
      <c r="B31" s="256"/>
      <c r="C31" s="259"/>
      <c r="D31" s="45" t="s">
        <v>193</v>
      </c>
      <c r="E31" s="45" t="s">
        <v>148</v>
      </c>
      <c r="F31" s="46" t="s">
        <v>101</v>
      </c>
      <c r="G31" s="50">
        <v>0.01</v>
      </c>
      <c r="H31" s="50">
        <v>0.01</v>
      </c>
      <c r="I31" s="34">
        <v>0</v>
      </c>
      <c r="J31" s="20">
        <v>0</v>
      </c>
      <c r="K31" s="34">
        <v>0</v>
      </c>
      <c r="L31" s="34">
        <v>0</v>
      </c>
      <c r="M31" s="34">
        <v>0</v>
      </c>
      <c r="N31" s="24">
        <v>0</v>
      </c>
      <c r="O31" s="9">
        <f t="shared" si="0"/>
        <v>0</v>
      </c>
      <c r="P31" s="9">
        <f t="shared" si="0"/>
        <v>0</v>
      </c>
      <c r="Q31" s="10">
        <f t="shared" si="1"/>
        <v>0</v>
      </c>
      <c r="R31" s="10">
        <f t="shared" si="2"/>
        <v>0</v>
      </c>
      <c r="S31" s="83"/>
      <c r="T31" s="40">
        <v>0</v>
      </c>
      <c r="U31" s="20">
        <v>0</v>
      </c>
      <c r="V31" s="112">
        <f t="shared" si="5"/>
        <v>0</v>
      </c>
      <c r="W31" s="112">
        <f t="shared" si="5"/>
        <v>0</v>
      </c>
      <c r="X31" s="113">
        <f t="shared" si="3"/>
        <v>0</v>
      </c>
      <c r="Y31" s="113">
        <f t="shared" si="4"/>
        <v>0</v>
      </c>
      <c r="Z31" s="70"/>
    </row>
    <row r="32" spans="1:28" ht="78.75" customHeight="1" thickBot="1" x14ac:dyDescent="0.3">
      <c r="A32" s="56" t="s">
        <v>149</v>
      </c>
      <c r="B32" s="257"/>
      <c r="C32" s="260"/>
      <c r="D32" s="25" t="s">
        <v>194</v>
      </c>
      <c r="E32" s="96" t="s">
        <v>195</v>
      </c>
      <c r="F32" s="25" t="s">
        <v>99</v>
      </c>
      <c r="G32" s="51">
        <v>0.01</v>
      </c>
      <c r="H32" s="51">
        <v>0.01</v>
      </c>
      <c r="I32" s="35">
        <v>156795</v>
      </c>
      <c r="J32" s="20">
        <v>94595712</v>
      </c>
      <c r="K32" s="35">
        <v>305728</v>
      </c>
      <c r="L32" s="20">
        <v>198007012</v>
      </c>
      <c r="M32" s="99">
        <v>152103</v>
      </c>
      <c r="N32" s="26">
        <v>93674419</v>
      </c>
      <c r="O32" s="9">
        <f t="shared" si="0"/>
        <v>2.9924423610446782E-2</v>
      </c>
      <c r="P32" s="9">
        <f t="shared" si="0"/>
        <v>9.7392680970570522E-3</v>
      </c>
      <c r="Q32" s="10">
        <f t="shared" si="1"/>
        <v>2.9924423610446782</v>
      </c>
      <c r="R32" s="10">
        <f>IFERROR((P32/G32),0)</f>
        <v>0.97392680970570522</v>
      </c>
      <c r="S32" s="70" t="s">
        <v>196</v>
      </c>
      <c r="T32" s="68">
        <v>299067</v>
      </c>
      <c r="U32" s="24">
        <v>191378159</v>
      </c>
      <c r="V32" s="112">
        <f t="shared" si="5"/>
        <v>2.1787340380992282E-2</v>
      </c>
      <c r="W32" s="112">
        <f t="shared" si="5"/>
        <v>3.3477869965534368E-2</v>
      </c>
      <c r="X32" s="113">
        <f t="shared" si="3"/>
        <v>2.1787340380992282</v>
      </c>
      <c r="Y32" s="113">
        <f t="shared" si="4"/>
        <v>3.3477869965534368</v>
      </c>
      <c r="Z32" s="91"/>
    </row>
    <row r="33" spans="1:26" ht="84.95" customHeight="1" x14ac:dyDescent="0.25">
      <c r="A33" s="56" t="s">
        <v>197</v>
      </c>
      <c r="B33" s="53" t="s">
        <v>198</v>
      </c>
      <c r="C33" s="47" t="s">
        <v>136</v>
      </c>
      <c r="D33" s="47" t="s">
        <v>136</v>
      </c>
      <c r="E33" s="47" t="s">
        <v>137</v>
      </c>
      <c r="F33" s="47" t="s">
        <v>101</v>
      </c>
      <c r="G33" s="18" t="s">
        <v>199</v>
      </c>
      <c r="H33" s="18" t="s">
        <v>199</v>
      </c>
      <c r="I33" s="32">
        <v>1008</v>
      </c>
      <c r="J33" s="20">
        <v>55882902341</v>
      </c>
      <c r="K33" s="32">
        <v>1038</v>
      </c>
      <c r="L33" s="20">
        <v>72310820004</v>
      </c>
      <c r="M33" s="19"/>
      <c r="N33" s="20"/>
      <c r="O33" s="18" t="s">
        <v>199</v>
      </c>
      <c r="P33" s="18" t="s">
        <v>199</v>
      </c>
      <c r="Q33" s="18" t="s">
        <v>199</v>
      </c>
      <c r="R33" s="18" t="s">
        <v>199</v>
      </c>
      <c r="S33" s="82"/>
      <c r="T33" s="40"/>
      <c r="U33" s="20"/>
      <c r="V33" s="116" t="s">
        <v>199</v>
      </c>
      <c r="W33" s="116" t="s">
        <v>199</v>
      </c>
      <c r="X33" s="116" t="s">
        <v>199</v>
      </c>
      <c r="Y33" s="116" t="s">
        <v>199</v>
      </c>
      <c r="Z33" s="21"/>
    </row>
    <row r="34" spans="1:26" ht="75" x14ac:dyDescent="0.25">
      <c r="B34" s="43" t="s">
        <v>200</v>
      </c>
      <c r="V34" s="120"/>
      <c r="W34" s="120"/>
      <c r="X34" s="120"/>
      <c r="Y34" s="120"/>
    </row>
    <row r="35" spans="1:26" ht="56.1" customHeight="1" x14ac:dyDescent="0.25">
      <c r="A35" s="75" t="s">
        <v>138</v>
      </c>
      <c r="B35" s="77" t="s">
        <v>201</v>
      </c>
      <c r="C35" s="77" t="s">
        <v>201</v>
      </c>
      <c r="D35" s="77" t="s">
        <v>201</v>
      </c>
      <c r="E35" s="77" t="s">
        <v>202</v>
      </c>
      <c r="F35" s="46" t="s">
        <v>101</v>
      </c>
      <c r="G35" s="22">
        <v>0</v>
      </c>
      <c r="H35" s="22">
        <v>0</v>
      </c>
      <c r="I35" s="78">
        <v>10</v>
      </c>
      <c r="J35" s="104">
        <v>20072683</v>
      </c>
      <c r="K35" s="78">
        <v>17</v>
      </c>
      <c r="L35" s="104">
        <v>135570780</v>
      </c>
      <c r="M35" s="105">
        <v>4</v>
      </c>
      <c r="N35" s="104">
        <v>8449476</v>
      </c>
      <c r="O35" s="9">
        <f t="shared" ref="O35" si="6">IFERROR((1-(M35/I35)),0)</f>
        <v>0.6</v>
      </c>
      <c r="P35" s="9">
        <f t="shared" ref="P35" si="7">IFERROR((1-(N35/J35)),0)</f>
        <v>0.57905597373305806</v>
      </c>
      <c r="Q35" s="9">
        <v>0</v>
      </c>
      <c r="R35" s="9">
        <f t="shared" ref="R35" si="8">IFERROR((P35/G35),0)</f>
        <v>0</v>
      </c>
      <c r="S35" s="101" t="s">
        <v>203</v>
      </c>
      <c r="T35" s="72">
        <v>15</v>
      </c>
      <c r="U35" s="72">
        <v>193084411</v>
      </c>
      <c r="V35" s="112">
        <v>1</v>
      </c>
      <c r="W35" s="112">
        <f t="shared" ref="W35" si="9">IFERROR((1-(U35/L35)),0)</f>
        <v>-0.42423323816533332</v>
      </c>
      <c r="X35" s="113">
        <f t="shared" ref="X35" si="10">IFERROR((V35/H35),0)</f>
        <v>0</v>
      </c>
      <c r="Y35" s="113">
        <f t="shared" ref="Y35" si="11">IFERROR((W35/G35),0)</f>
        <v>0</v>
      </c>
      <c r="Z35" s="69" t="s">
        <v>204</v>
      </c>
    </row>
    <row r="36" spans="1:26" ht="66" customHeight="1" x14ac:dyDescent="0.25">
      <c r="A36" s="75" t="s">
        <v>138</v>
      </c>
      <c r="B36" s="77" t="s">
        <v>205</v>
      </c>
      <c r="C36" s="76" t="s">
        <v>205</v>
      </c>
      <c r="D36" s="45" t="s">
        <v>205</v>
      </c>
      <c r="E36" s="46" t="s">
        <v>206</v>
      </c>
      <c r="F36" s="46" t="s">
        <v>101</v>
      </c>
      <c r="G36" s="22">
        <v>0</v>
      </c>
      <c r="H36" s="22">
        <v>0</v>
      </c>
      <c r="I36" s="78">
        <v>5</v>
      </c>
      <c r="J36" s="104">
        <v>36531801</v>
      </c>
      <c r="K36" s="106">
        <v>13</v>
      </c>
      <c r="L36" s="107">
        <v>114100786</v>
      </c>
      <c r="M36" s="23">
        <v>10</v>
      </c>
      <c r="N36" s="104">
        <v>110838919</v>
      </c>
      <c r="O36" s="9">
        <f t="shared" ref="O36" si="12">IFERROR((1-(M36/I36)),0)</f>
        <v>-1</v>
      </c>
      <c r="P36" s="9">
        <f t="shared" ref="P36" si="13">IFERROR((1-(N36/J36)),0)</f>
        <v>-2.0340392744392757</v>
      </c>
      <c r="Q36" s="9">
        <f t="shared" ref="Q36" si="14">IFERROR((O36/H36),0)</f>
        <v>0</v>
      </c>
      <c r="R36" s="9">
        <f t="shared" ref="R36" si="15">IFERROR((P36/G36),0)</f>
        <v>0</v>
      </c>
      <c r="S36" s="84" t="s">
        <v>207</v>
      </c>
      <c r="T36" s="72">
        <v>15</v>
      </c>
      <c r="U36" s="72">
        <v>208653255</v>
      </c>
      <c r="V36" s="112">
        <f t="shared" ref="V36" si="16">IFERROR((1-(T36/K36)),0)</f>
        <v>-0.15384615384615374</v>
      </c>
      <c r="W36" s="112">
        <f t="shared" ref="W36" si="17">IFERROR((1-(U36/L36)),0)</f>
        <v>-0.82867500141497707</v>
      </c>
      <c r="X36" s="113">
        <f t="shared" ref="X36" si="18">IFERROR((V36/H36),0)</f>
        <v>0</v>
      </c>
      <c r="Y36" s="113">
        <f t="shared" ref="Y36" si="19">IFERROR((W36/G36),0)</f>
        <v>0</v>
      </c>
      <c r="Z36" s="123" t="s">
        <v>207</v>
      </c>
    </row>
    <row r="37" spans="1:26" ht="66" customHeight="1" x14ac:dyDescent="0.25">
      <c r="A37" s="75" t="s">
        <v>138</v>
      </c>
      <c r="B37" s="77" t="s">
        <v>208</v>
      </c>
      <c r="C37" s="76" t="s">
        <v>208</v>
      </c>
      <c r="D37" s="45" t="s">
        <v>208</v>
      </c>
      <c r="E37" s="46" t="s">
        <v>209</v>
      </c>
      <c r="F37" s="46" t="s">
        <v>101</v>
      </c>
      <c r="G37" s="22">
        <v>0</v>
      </c>
      <c r="H37" s="22">
        <v>0</v>
      </c>
      <c r="I37" s="78">
        <v>0</v>
      </c>
      <c r="J37" s="20"/>
      <c r="K37" s="73">
        <v>41</v>
      </c>
      <c r="L37" s="20">
        <v>9391140</v>
      </c>
      <c r="M37" s="23">
        <v>0</v>
      </c>
      <c r="N37" s="24">
        <v>0</v>
      </c>
      <c r="O37" s="9">
        <f>IFERROR((1-(M37/I37)),0)</f>
        <v>0</v>
      </c>
      <c r="P37" s="9">
        <f t="shared" ref="P37" si="20">IFERROR((1-(N37/J37)),0)</f>
        <v>0</v>
      </c>
      <c r="Q37" s="10">
        <f t="shared" ref="Q37" si="21">IFERROR((O37/H37),0)</f>
        <v>0</v>
      </c>
      <c r="R37" s="79">
        <f t="shared" ref="R37" si="22">IFERROR((P37/G37),0)</f>
        <v>0</v>
      </c>
      <c r="S37" s="85" t="s">
        <v>210</v>
      </c>
      <c r="T37" s="110">
        <v>40</v>
      </c>
      <c r="U37" s="111">
        <v>10294800000</v>
      </c>
      <c r="V37" s="112">
        <f t="shared" ref="V37" si="23">IFERROR((1-(T37/K37)),0)</f>
        <v>2.4390243902439046E-2</v>
      </c>
      <c r="W37" s="112">
        <f t="shared" ref="W37:W38" si="24">IFERROR((1-(U37/L37)),0)</f>
        <v>-1095.2247394884967</v>
      </c>
      <c r="X37" s="113">
        <f t="shared" ref="X37:X38" si="25">IFERROR((V37/H37),0)</f>
        <v>0</v>
      </c>
      <c r="Y37" s="113">
        <f t="shared" ref="Y37:Y38" si="26">IFERROR((W37/G37),0)</f>
        <v>0</v>
      </c>
      <c r="Z37" s="21"/>
    </row>
    <row r="38" spans="1:26" ht="105.75" customHeight="1" x14ac:dyDescent="0.25">
      <c r="A38" s="75" t="s">
        <v>138</v>
      </c>
      <c r="B38" s="77" t="s">
        <v>211</v>
      </c>
      <c r="C38" s="77" t="s">
        <v>211</v>
      </c>
      <c r="D38" s="45" t="s">
        <v>211</v>
      </c>
      <c r="E38" s="76" t="s">
        <v>212</v>
      </c>
      <c r="F38" s="46" t="s">
        <v>101</v>
      </c>
      <c r="G38" s="22">
        <v>0</v>
      </c>
      <c r="H38" s="22">
        <v>0</v>
      </c>
      <c r="I38" s="72">
        <v>42</v>
      </c>
      <c r="J38" s="102">
        <v>39960000</v>
      </c>
      <c r="K38" s="73">
        <v>92</v>
      </c>
      <c r="L38" s="102">
        <v>39960000</v>
      </c>
      <c r="M38" s="23">
        <v>24</v>
      </c>
      <c r="N38" s="24">
        <v>52000000</v>
      </c>
      <c r="O38" s="9">
        <f>IFERROR((1-(M38/I38)),0)</f>
        <v>0.4285714285714286</v>
      </c>
      <c r="P38" s="9">
        <f t="shared" ref="P38" si="27">IFERROR((1-(N38/J38)),0)</f>
        <v>-0.30130130130130128</v>
      </c>
      <c r="Q38" s="10">
        <f t="shared" ref="Q38" si="28">IFERROR((O38/H38),0)</f>
        <v>0</v>
      </c>
      <c r="R38" s="79">
        <f t="shared" ref="R38" si="29">IFERROR((P38/G38),0)</f>
        <v>0</v>
      </c>
      <c r="S38" s="109" t="s">
        <v>213</v>
      </c>
      <c r="T38" s="72">
        <f>30+37</f>
        <v>67</v>
      </c>
      <c r="U38" s="72">
        <v>83977100</v>
      </c>
      <c r="V38" s="117">
        <f>IFERROR((1-(T38/K38)),0)</f>
        <v>0.27173913043478259</v>
      </c>
      <c r="W38" s="112">
        <f t="shared" si="24"/>
        <v>-1.1015290290290292</v>
      </c>
      <c r="X38" s="113">
        <f t="shared" si="25"/>
        <v>0</v>
      </c>
      <c r="Y38" s="113">
        <f t="shared" si="26"/>
        <v>0</v>
      </c>
      <c r="Z38" s="61" t="s">
        <v>214</v>
      </c>
    </row>
    <row r="39" spans="1:26" ht="51" customHeight="1" x14ac:dyDescent="0.25">
      <c r="A39" s="75" t="s">
        <v>138</v>
      </c>
      <c r="B39" s="77" t="s">
        <v>215</v>
      </c>
      <c r="C39" s="77" t="s">
        <v>215</v>
      </c>
      <c r="D39" s="77" t="s">
        <v>215</v>
      </c>
      <c r="E39" s="76" t="s">
        <v>216</v>
      </c>
      <c r="F39" s="46" t="s">
        <v>101</v>
      </c>
      <c r="G39" s="22">
        <v>0</v>
      </c>
      <c r="H39" s="22">
        <v>0</v>
      </c>
      <c r="I39" s="72">
        <v>1</v>
      </c>
      <c r="J39" s="20">
        <v>0</v>
      </c>
      <c r="K39" s="73">
        <v>2</v>
      </c>
      <c r="L39" s="57">
        <v>0</v>
      </c>
      <c r="M39" s="23">
        <v>0</v>
      </c>
      <c r="N39" s="24">
        <v>0</v>
      </c>
      <c r="O39" s="9">
        <f>IFERROR((1-(M39/I39)),0)</f>
        <v>1</v>
      </c>
      <c r="P39" s="9">
        <f t="shared" ref="P39" si="30">IFERROR((1-(N39/J39)),0)</f>
        <v>0</v>
      </c>
      <c r="Q39" s="10">
        <f t="shared" ref="Q39" si="31">IFERROR((O39/H39),0)</f>
        <v>0</v>
      </c>
      <c r="R39" s="79">
        <f t="shared" ref="R39" si="32">IFERROR((P39/G39),0)</f>
        <v>0</v>
      </c>
      <c r="S39" s="81"/>
      <c r="T39" s="72">
        <v>1</v>
      </c>
      <c r="U39" s="72">
        <v>0</v>
      </c>
      <c r="V39" s="118">
        <f>IFERROR((1-(T39/K39)),0)</f>
        <v>0.5</v>
      </c>
      <c r="W39" s="119">
        <f t="shared" ref="W39" si="33">IFERROR((1-(U39/L39)),0)</f>
        <v>0</v>
      </c>
      <c r="X39" s="113">
        <f t="shared" ref="X39" si="34">IFERROR((V39/H39),0)</f>
        <v>0</v>
      </c>
      <c r="Y39" s="113">
        <f t="shared" ref="Y39" si="35">IFERROR((W39/G39),0)</f>
        <v>0</v>
      </c>
      <c r="Z39" s="121" t="s">
        <v>217</v>
      </c>
    </row>
    <row r="40" spans="1:26" ht="66" customHeight="1" x14ac:dyDescent="0.25">
      <c r="A40" s="75" t="s">
        <v>218</v>
      </c>
      <c r="B40" s="77" t="s">
        <v>219</v>
      </c>
      <c r="C40" s="76" t="s">
        <v>219</v>
      </c>
      <c r="D40" s="45" t="s">
        <v>219</v>
      </c>
      <c r="E40" s="46" t="s">
        <v>148</v>
      </c>
      <c r="F40" s="46" t="s">
        <v>101</v>
      </c>
      <c r="G40" s="22">
        <v>0</v>
      </c>
      <c r="H40" s="22">
        <v>0</v>
      </c>
      <c r="I40" s="74">
        <v>0</v>
      </c>
      <c r="J40" s="57">
        <v>1354608</v>
      </c>
      <c r="K40" s="108">
        <v>0</v>
      </c>
      <c r="L40" s="57">
        <v>2894446</v>
      </c>
      <c r="M40" s="23">
        <v>0</v>
      </c>
      <c r="N40" s="66">
        <v>1309703</v>
      </c>
      <c r="O40" s="9">
        <f t="shared" ref="O40" si="36">IFERROR((1-(M40/I40)),0)</f>
        <v>0</v>
      </c>
      <c r="P40" s="9">
        <f t="shared" ref="P40" si="37">IFERROR((1-(N40/J40)),0)</f>
        <v>3.3149811606014379E-2</v>
      </c>
      <c r="Q40" s="10">
        <f t="shared" ref="Q40" si="38">IFERROR((O40/H40),0)</f>
        <v>0</v>
      </c>
      <c r="R40" s="79">
        <f t="shared" ref="R40" si="39">IFERROR((P40/G40),0)</f>
        <v>0</v>
      </c>
      <c r="S40" s="86"/>
      <c r="T40" s="80">
        <v>0</v>
      </c>
      <c r="U40" s="93">
        <v>3015578</v>
      </c>
      <c r="V40" s="112">
        <f t="shared" ref="V40" si="40">IFERROR((1-(T40/K40)),0)</f>
        <v>0</v>
      </c>
      <c r="W40" s="112">
        <f t="shared" ref="W40" si="41">IFERROR((1-(U40/L40)),0)</f>
        <v>-4.1849804764020559E-2</v>
      </c>
      <c r="X40" s="113">
        <f t="shared" ref="X40" si="42">IFERROR((V40/H40),0)</f>
        <v>0</v>
      </c>
      <c r="Y40" s="113">
        <f t="shared" ref="Y40" si="43">IFERROR((W40/G40),0)</f>
        <v>0</v>
      </c>
      <c r="Z40" s="61" t="s">
        <v>220</v>
      </c>
    </row>
    <row r="41" spans="1:26" ht="81" customHeight="1" x14ac:dyDescent="0.25">
      <c r="A41" s="75" t="s">
        <v>221</v>
      </c>
      <c r="B41" s="77" t="s">
        <v>222</v>
      </c>
      <c r="C41" s="76" t="s">
        <v>223</v>
      </c>
      <c r="D41" s="45" t="s">
        <v>223</v>
      </c>
      <c r="E41" s="46" t="s">
        <v>224</v>
      </c>
      <c r="F41" s="46" t="s">
        <v>101</v>
      </c>
      <c r="G41" s="22">
        <v>0</v>
      </c>
      <c r="H41" s="22">
        <v>0</v>
      </c>
      <c r="I41" s="33">
        <v>918</v>
      </c>
      <c r="J41" s="20">
        <v>1224312480</v>
      </c>
      <c r="K41" s="63">
        <f>I41+104</f>
        <v>1022</v>
      </c>
      <c r="L41" s="20">
        <v>1472030250.6399999</v>
      </c>
      <c r="M41" s="23">
        <v>1136</v>
      </c>
      <c r="N41" s="24">
        <v>1102176346</v>
      </c>
      <c r="O41" s="60">
        <f t="shared" ref="O41:P48" si="44">IFERROR((1-(M41/I41)),0)</f>
        <v>-0.23747276688453156</v>
      </c>
      <c r="P41" s="60">
        <f t="shared" si="44"/>
        <v>9.97589553281365E-2</v>
      </c>
      <c r="Q41" s="10">
        <f>IFERROR((O41/H41),0)</f>
        <v>0</v>
      </c>
      <c r="R41" s="10">
        <f>IFERROR((P41/G41),0)</f>
        <v>0</v>
      </c>
      <c r="S41" s="69" t="s">
        <v>225</v>
      </c>
      <c r="T41" s="40">
        <v>1756</v>
      </c>
      <c r="U41" s="20">
        <v>1495997240</v>
      </c>
      <c r="V41" s="112">
        <f>IFERROR((1-(T41/L41)),0)</f>
        <v>0.99999880708973254</v>
      </c>
      <c r="W41" s="112">
        <f>IFERROR((1-(U41/L41)),0)</f>
        <v>-1.6281587521438379E-2</v>
      </c>
      <c r="X41" s="113">
        <f t="shared" ref="X41:X48" si="45">IFERROR((V41/H41),0)</f>
        <v>0</v>
      </c>
      <c r="Y41" s="113">
        <f t="shared" ref="Y41:Y48" si="46">IFERROR((W41/G41),0)</f>
        <v>0</v>
      </c>
      <c r="Z41" s="61"/>
    </row>
    <row r="42" spans="1:26" ht="63.75" customHeight="1" x14ac:dyDescent="0.25">
      <c r="A42" s="75" t="s">
        <v>226</v>
      </c>
      <c r="B42" s="77" t="s">
        <v>222</v>
      </c>
      <c r="C42" s="76" t="s">
        <v>227</v>
      </c>
      <c r="D42" s="45" t="s">
        <v>227</v>
      </c>
      <c r="E42" s="46" t="s">
        <v>148</v>
      </c>
      <c r="F42" s="46" t="s">
        <v>101</v>
      </c>
      <c r="G42" s="22">
        <v>0</v>
      </c>
      <c r="H42" s="22">
        <v>0</v>
      </c>
      <c r="I42" s="46">
        <v>0</v>
      </c>
      <c r="J42" s="20">
        <v>28030061</v>
      </c>
      <c r="K42" s="46">
        <v>0</v>
      </c>
      <c r="L42" s="122">
        <v>71323416.5</v>
      </c>
      <c r="M42" s="46">
        <v>0</v>
      </c>
      <c r="N42" s="24">
        <v>7957530</v>
      </c>
      <c r="O42" s="60">
        <f t="shared" si="44"/>
        <v>0</v>
      </c>
      <c r="P42" s="60">
        <f t="shared" si="44"/>
        <v>0.71610728924207478</v>
      </c>
      <c r="Q42" s="10">
        <f t="shared" ref="Q42:Q48" si="47">IFERROR((O42/H42),0)</f>
        <v>0</v>
      </c>
      <c r="R42" s="10">
        <f t="shared" ref="R42:R48" si="48">IFERROR((P42/G42),0)</f>
        <v>0</v>
      </c>
      <c r="S42" s="97" t="s">
        <v>228</v>
      </c>
      <c r="T42" s="40"/>
      <c r="U42" s="20">
        <v>71378877</v>
      </c>
      <c r="V42" s="112">
        <f t="shared" ref="V42:W48" si="49">IFERROR((1-(T42/K42)),0)</f>
        <v>0</v>
      </c>
      <c r="W42" s="112">
        <f t="shared" si="49"/>
        <v>-7.7759174646385709E-4</v>
      </c>
      <c r="X42" s="113">
        <f t="shared" si="45"/>
        <v>0</v>
      </c>
      <c r="Y42" s="113">
        <f t="shared" si="46"/>
        <v>0</v>
      </c>
      <c r="Z42" s="21"/>
    </row>
    <row r="43" spans="1:26" ht="36.75" customHeight="1" x14ac:dyDescent="0.25">
      <c r="A43" s="75" t="s">
        <v>229</v>
      </c>
      <c r="B43" s="77" t="s">
        <v>230</v>
      </c>
      <c r="C43" s="76" t="s">
        <v>231</v>
      </c>
      <c r="D43" s="45" t="s">
        <v>232</v>
      </c>
      <c r="E43" s="46" t="s">
        <v>148</v>
      </c>
      <c r="F43" s="46" t="s">
        <v>101</v>
      </c>
      <c r="G43" s="22">
        <v>0</v>
      </c>
      <c r="H43" s="22">
        <v>0</v>
      </c>
      <c r="I43" s="33">
        <v>0</v>
      </c>
      <c r="J43" s="20">
        <v>257924474</v>
      </c>
      <c r="K43" s="33">
        <v>0</v>
      </c>
      <c r="L43" s="57">
        <v>475337898.86000001</v>
      </c>
      <c r="M43" s="33">
        <v>0</v>
      </c>
      <c r="N43" s="24">
        <v>274895225</v>
      </c>
      <c r="O43" s="60">
        <f>IFERROR((1-(M43/I43)),0)</f>
        <v>0</v>
      </c>
      <c r="P43" s="60">
        <f>IFERROR((1-(N43/J43)),0)</f>
        <v>-6.5797365937441121E-2</v>
      </c>
      <c r="Q43" s="10">
        <f>IFERROR((O43/H43),0)</f>
        <v>0</v>
      </c>
      <c r="R43" s="10">
        <f>IFERROR((P43/G43),0)</f>
        <v>0</v>
      </c>
      <c r="S43" s="82"/>
      <c r="T43" s="40">
        <v>0</v>
      </c>
      <c r="U43" s="20">
        <v>575627328</v>
      </c>
      <c r="V43" s="112">
        <f t="shared" si="49"/>
        <v>0</v>
      </c>
      <c r="W43" s="112">
        <f t="shared" si="49"/>
        <v>-0.21098555234186778</v>
      </c>
      <c r="X43" s="113">
        <f t="shared" si="45"/>
        <v>0</v>
      </c>
      <c r="Y43" s="113">
        <f t="shared" si="46"/>
        <v>0</v>
      </c>
      <c r="Z43" s="21"/>
    </row>
    <row r="44" spans="1:26" ht="36.75" customHeight="1" x14ac:dyDescent="0.25">
      <c r="A44" s="75" t="s">
        <v>229</v>
      </c>
      <c r="B44" s="77" t="s">
        <v>230</v>
      </c>
      <c r="C44" s="76" t="s">
        <v>233</v>
      </c>
      <c r="D44" s="45" t="s">
        <v>233</v>
      </c>
      <c r="E44" s="46" t="s">
        <v>148</v>
      </c>
      <c r="F44" s="46" t="s">
        <v>101</v>
      </c>
      <c r="G44" s="22">
        <v>0</v>
      </c>
      <c r="H44" s="22">
        <v>0</v>
      </c>
      <c r="I44" s="33">
        <v>0</v>
      </c>
      <c r="J44" s="20">
        <v>63919818</v>
      </c>
      <c r="K44" s="33">
        <v>0</v>
      </c>
      <c r="L44" s="20">
        <v>127239636</v>
      </c>
      <c r="M44" s="33">
        <v>0</v>
      </c>
      <c r="N44" s="24">
        <v>72452009</v>
      </c>
      <c r="O44" s="60">
        <f t="shared" si="44"/>
        <v>0</v>
      </c>
      <c r="P44" s="60">
        <f t="shared" si="44"/>
        <v>-0.1334827173631814</v>
      </c>
      <c r="Q44" s="10">
        <f t="shared" si="47"/>
        <v>0</v>
      </c>
      <c r="R44" s="10">
        <f t="shared" si="48"/>
        <v>0</v>
      </c>
      <c r="S44" s="82"/>
      <c r="T44" s="40">
        <v>0</v>
      </c>
      <c r="U44" s="20">
        <v>146263689</v>
      </c>
      <c r="V44" s="112">
        <f t="shared" si="49"/>
        <v>0</v>
      </c>
      <c r="W44" s="112">
        <f t="shared" si="49"/>
        <v>-0.14951357609982474</v>
      </c>
      <c r="X44" s="113">
        <f t="shared" si="45"/>
        <v>0</v>
      </c>
      <c r="Y44" s="113">
        <f t="shared" si="46"/>
        <v>0</v>
      </c>
      <c r="Z44" s="21"/>
    </row>
    <row r="45" spans="1:26" ht="45" x14ac:dyDescent="0.25">
      <c r="A45" s="75" t="s">
        <v>229</v>
      </c>
      <c r="B45" s="77" t="s">
        <v>230</v>
      </c>
      <c r="C45" s="76" t="s">
        <v>234</v>
      </c>
      <c r="D45" s="45" t="s">
        <v>234</v>
      </c>
      <c r="E45" s="46" t="s">
        <v>148</v>
      </c>
      <c r="F45" s="46" t="s">
        <v>101</v>
      </c>
      <c r="G45" s="22">
        <v>0</v>
      </c>
      <c r="H45" s="22">
        <v>0</v>
      </c>
      <c r="I45" s="33">
        <v>0</v>
      </c>
      <c r="J45" s="20">
        <v>1010407113</v>
      </c>
      <c r="K45" s="33">
        <v>0</v>
      </c>
      <c r="L45" s="20">
        <v>1767405424</v>
      </c>
      <c r="M45" s="33">
        <v>0</v>
      </c>
      <c r="N45" s="24">
        <v>749192960.87</v>
      </c>
      <c r="O45" s="60">
        <f t="shared" si="44"/>
        <v>0</v>
      </c>
      <c r="P45" s="60">
        <f t="shared" si="44"/>
        <v>0.25852366711317876</v>
      </c>
      <c r="Q45" s="10">
        <f t="shared" si="47"/>
        <v>0</v>
      </c>
      <c r="R45" s="10">
        <f t="shared" si="48"/>
        <v>0</v>
      </c>
      <c r="S45" s="69" t="s">
        <v>235</v>
      </c>
      <c r="T45" s="40"/>
      <c r="U45" s="20">
        <v>1681899733.8699999</v>
      </c>
      <c r="V45" s="112">
        <f t="shared" si="49"/>
        <v>0</v>
      </c>
      <c r="W45" s="112">
        <f t="shared" si="49"/>
        <v>4.8379216771035627E-2</v>
      </c>
      <c r="X45" s="113">
        <f t="shared" si="45"/>
        <v>0</v>
      </c>
      <c r="Y45" s="113">
        <f t="shared" si="46"/>
        <v>0</v>
      </c>
      <c r="Z45" s="21"/>
    </row>
    <row r="46" spans="1:26" ht="30" x14ac:dyDescent="0.25">
      <c r="A46" s="75" t="s">
        <v>229</v>
      </c>
      <c r="B46" s="77" t="s">
        <v>230</v>
      </c>
      <c r="C46" s="76" t="s">
        <v>240</v>
      </c>
      <c r="D46" s="76" t="s">
        <v>240</v>
      </c>
      <c r="E46" s="46" t="s">
        <v>148</v>
      </c>
      <c r="F46" s="46" t="s">
        <v>101</v>
      </c>
      <c r="G46" s="22">
        <v>0</v>
      </c>
      <c r="H46" s="22">
        <v>0</v>
      </c>
      <c r="I46" s="33">
        <v>0</v>
      </c>
      <c r="J46" s="20">
        <v>435351860</v>
      </c>
      <c r="K46" s="33">
        <v>0</v>
      </c>
      <c r="L46" s="20">
        <v>908893609</v>
      </c>
      <c r="M46" s="33">
        <v>0</v>
      </c>
      <c r="N46" s="24">
        <v>457398552</v>
      </c>
      <c r="O46" s="60">
        <f t="shared" ref="O46" si="50">IFERROR((1-(M46/I46)),0)</f>
        <v>0</v>
      </c>
      <c r="P46" s="60">
        <f>IFERROR((1-(N46/J46)),0)</f>
        <v>-5.0641088337144202E-2</v>
      </c>
      <c r="Q46" s="10">
        <f t="shared" ref="Q46" si="51">IFERROR((O46/H46),0)</f>
        <v>0</v>
      </c>
      <c r="R46" s="10">
        <f t="shared" ref="R46" si="52">IFERROR((P46/G46),0)</f>
        <v>0</v>
      </c>
      <c r="S46" s="69"/>
      <c r="T46" s="40"/>
      <c r="U46" s="20">
        <v>912462136</v>
      </c>
      <c r="V46" s="112">
        <f t="shared" ref="V46" si="53">IFERROR((1-(T46/K46)),0)</f>
        <v>0</v>
      </c>
      <c r="W46" s="112">
        <f t="shared" si="49"/>
        <v>-3.9262318104824612E-3</v>
      </c>
      <c r="X46" s="113">
        <f t="shared" ref="X46" si="54">IFERROR((V46/H46),0)</f>
        <v>0</v>
      </c>
      <c r="Y46" s="113">
        <f t="shared" ref="Y46" si="55">IFERROR((W46/G46),0)</f>
        <v>0</v>
      </c>
      <c r="Z46" s="21"/>
    </row>
    <row r="47" spans="1:26" ht="36.75" customHeight="1" x14ac:dyDescent="0.25">
      <c r="A47" s="75" t="s">
        <v>229</v>
      </c>
      <c r="B47" s="77" t="s">
        <v>230</v>
      </c>
      <c r="C47" s="76" t="s">
        <v>236</v>
      </c>
      <c r="D47" s="76" t="s">
        <v>236</v>
      </c>
      <c r="E47" s="46" t="s">
        <v>237</v>
      </c>
      <c r="F47" s="46" t="s">
        <v>101</v>
      </c>
      <c r="G47" s="22">
        <v>0</v>
      </c>
      <c r="H47" s="22">
        <v>0</v>
      </c>
      <c r="I47" s="33">
        <v>3</v>
      </c>
      <c r="J47" s="20">
        <v>1266727776</v>
      </c>
      <c r="K47" s="33">
        <v>3</v>
      </c>
      <c r="L47" s="20">
        <v>2533455552</v>
      </c>
      <c r="M47" s="23">
        <v>3</v>
      </c>
      <c r="N47" s="24">
        <v>1266727776</v>
      </c>
      <c r="O47" s="60">
        <f t="shared" si="44"/>
        <v>0</v>
      </c>
      <c r="P47" s="60">
        <f t="shared" si="44"/>
        <v>0</v>
      </c>
      <c r="Q47" s="10">
        <f t="shared" si="47"/>
        <v>0</v>
      </c>
      <c r="R47" s="10">
        <f t="shared" si="48"/>
        <v>0</v>
      </c>
      <c r="S47" s="82"/>
      <c r="T47" s="40">
        <v>3</v>
      </c>
      <c r="U47" s="20">
        <v>2533455440</v>
      </c>
      <c r="V47" s="112">
        <f t="shared" si="49"/>
        <v>0</v>
      </c>
      <c r="W47" s="112">
        <f t="shared" si="49"/>
        <v>4.4208393501499188E-8</v>
      </c>
      <c r="X47" s="113">
        <f t="shared" si="45"/>
        <v>0</v>
      </c>
      <c r="Y47" s="113">
        <f t="shared" si="46"/>
        <v>0</v>
      </c>
      <c r="Z47" s="21"/>
    </row>
    <row r="48" spans="1:26" ht="36.75" customHeight="1" x14ac:dyDescent="0.25">
      <c r="A48" s="75" t="s">
        <v>229</v>
      </c>
      <c r="B48" s="77" t="s">
        <v>230</v>
      </c>
      <c r="C48" s="76" t="s">
        <v>238</v>
      </c>
      <c r="D48" s="76" t="s">
        <v>238</v>
      </c>
      <c r="E48" s="46" t="s">
        <v>148</v>
      </c>
      <c r="F48" s="46" t="s">
        <v>101</v>
      </c>
      <c r="G48" s="22">
        <v>0</v>
      </c>
      <c r="H48" s="22">
        <v>0</v>
      </c>
      <c r="I48" s="33">
        <v>0</v>
      </c>
      <c r="J48" s="20">
        <v>49301126</v>
      </c>
      <c r="K48" s="33">
        <v>0</v>
      </c>
      <c r="L48" s="20">
        <v>83519168</v>
      </c>
      <c r="M48" s="33">
        <v>0</v>
      </c>
      <c r="N48" s="24">
        <v>97421556</v>
      </c>
      <c r="O48" s="60">
        <f t="shared" si="44"/>
        <v>0</v>
      </c>
      <c r="P48" s="60">
        <f t="shared" si="44"/>
        <v>-0.97605133805666022</v>
      </c>
      <c r="Q48" s="10">
        <f t="shared" si="47"/>
        <v>0</v>
      </c>
      <c r="R48" s="10">
        <f t="shared" si="48"/>
        <v>0</v>
      </c>
      <c r="S48" s="82"/>
      <c r="T48" s="40">
        <v>0</v>
      </c>
      <c r="U48" s="20">
        <v>144995653</v>
      </c>
      <c r="V48" s="112">
        <f t="shared" si="49"/>
        <v>0</v>
      </c>
      <c r="W48" s="112">
        <f>IFERROR((1-(U48/L48)),0)</f>
        <v>-0.73607635794456194</v>
      </c>
      <c r="X48" s="113">
        <f t="shared" si="45"/>
        <v>0</v>
      </c>
      <c r="Y48" s="113">
        <f t="shared" si="46"/>
        <v>0</v>
      </c>
      <c r="Z48" s="21"/>
    </row>
    <row r="49" spans="1:26" ht="45" x14ac:dyDescent="0.25">
      <c r="A49" s="75" t="s">
        <v>229</v>
      </c>
      <c r="B49" s="77" t="s">
        <v>230</v>
      </c>
      <c r="C49" s="76" t="s">
        <v>239</v>
      </c>
      <c r="D49" s="76" t="s">
        <v>239</v>
      </c>
      <c r="E49" s="46" t="s">
        <v>148</v>
      </c>
      <c r="F49" s="46" t="s">
        <v>101</v>
      </c>
      <c r="G49" s="22">
        <v>0</v>
      </c>
      <c r="H49" s="22">
        <v>0</v>
      </c>
      <c r="I49" s="33">
        <v>0</v>
      </c>
      <c r="J49" s="20">
        <v>0</v>
      </c>
      <c r="K49" s="33">
        <v>0</v>
      </c>
      <c r="L49" s="20">
        <v>0</v>
      </c>
      <c r="M49" s="33">
        <v>0</v>
      </c>
      <c r="N49" s="24">
        <v>245564071</v>
      </c>
      <c r="O49" s="60">
        <f t="shared" ref="O49" si="56">IFERROR((1-(M49/I49)),0)</f>
        <v>0</v>
      </c>
      <c r="P49" s="60">
        <f t="shared" ref="P49" si="57">IFERROR((1-(N49/J49)),0)</f>
        <v>0</v>
      </c>
      <c r="Q49" s="10">
        <f>IFERROR((O49/H49),0)</f>
        <v>0</v>
      </c>
      <c r="R49" s="10">
        <f t="shared" ref="R49" si="58">IFERROR((P49/G49),0)</f>
        <v>0</v>
      </c>
      <c r="S49" s="69" t="s">
        <v>235</v>
      </c>
      <c r="T49" s="40"/>
      <c r="U49" s="20">
        <v>384987699</v>
      </c>
      <c r="V49" s="112">
        <f t="shared" ref="V49" si="59">IFERROR((1-(T49/K49)),0)</f>
        <v>0</v>
      </c>
      <c r="W49" s="112">
        <f>IFERROR((1-(U49/L49)),0)</f>
        <v>0</v>
      </c>
      <c r="X49" s="113">
        <f t="shared" ref="X49" si="60">IFERROR((V49/H49),0)</f>
        <v>0</v>
      </c>
      <c r="Y49" s="113">
        <f t="shared" ref="Y49" si="61">IFERROR((W49/G49),0)</f>
        <v>0</v>
      </c>
      <c r="Z49" s="21"/>
    </row>
    <row r="50" spans="1:26" x14ac:dyDescent="0.25">
      <c r="J50" s="87"/>
      <c r="L50" s="87"/>
      <c r="N50" s="87"/>
    </row>
    <row r="54" spans="1:26" x14ac:dyDescent="0.25">
      <c r="W54" s="41"/>
    </row>
    <row r="55" spans="1:26" x14ac:dyDescent="0.25">
      <c r="U55" s="90"/>
      <c r="V55" s="90"/>
      <c r="W55" s="41"/>
    </row>
    <row r="56" spans="1:26" x14ac:dyDescent="0.25">
      <c r="U56" s="89"/>
      <c r="W56" s="41"/>
    </row>
    <row r="57" spans="1:26" x14ac:dyDescent="0.25">
      <c r="W57" s="41"/>
    </row>
    <row r="58" spans="1:26" x14ac:dyDescent="0.25">
      <c r="W58" s="41"/>
    </row>
    <row r="59" spans="1:26" x14ac:dyDescent="0.25">
      <c r="W59" s="41"/>
    </row>
    <row r="60" spans="1:26" x14ac:dyDescent="0.25">
      <c r="W60" s="41"/>
    </row>
    <row r="61" spans="1:26" x14ac:dyDescent="0.25">
      <c r="W61" s="41"/>
    </row>
    <row r="62" spans="1:26" x14ac:dyDescent="0.25">
      <c r="W62" s="41"/>
    </row>
    <row r="63" spans="1:26" x14ac:dyDescent="0.25">
      <c r="W63" s="41"/>
    </row>
    <row r="64" spans="1:26" x14ac:dyDescent="0.25">
      <c r="W64" s="41"/>
    </row>
    <row r="65" spans="23:23" x14ac:dyDescent="0.25">
      <c r="W65" s="41"/>
    </row>
    <row r="66" spans="23:23" x14ac:dyDescent="0.25">
      <c r="W66" s="41"/>
    </row>
    <row r="67" spans="23:23" x14ac:dyDescent="0.25">
      <c r="W67" s="41"/>
    </row>
  </sheetData>
  <autoFilter ref="A11:Z49" xr:uid="{197785CA-F3C0-465C-8C48-C3FC19B7FDE1}">
    <filterColumn colId="1" showButton="0"/>
  </autoFilter>
  <mergeCells count="44">
    <mergeCell ref="B30:B32"/>
    <mergeCell ref="C30:C32"/>
    <mergeCell ref="T10:Z10"/>
    <mergeCell ref="B12:B13"/>
    <mergeCell ref="B14:B15"/>
    <mergeCell ref="C14:C15"/>
    <mergeCell ref="B16:B29"/>
    <mergeCell ref="C16:C17"/>
    <mergeCell ref="C19:C22"/>
    <mergeCell ref="C23:C24"/>
    <mergeCell ref="C25:C26"/>
    <mergeCell ref="C27:C28"/>
    <mergeCell ref="I10:I11"/>
    <mergeCell ref="J10:J11"/>
    <mergeCell ref="K10:K11"/>
    <mergeCell ref="L10:L11"/>
    <mergeCell ref="M10:S10"/>
    <mergeCell ref="B6:Z6"/>
    <mergeCell ref="B7:H7"/>
    <mergeCell ref="M7:Z7"/>
    <mergeCell ref="B8:C11"/>
    <mergeCell ref="D8:D11"/>
    <mergeCell ref="E8:E11"/>
    <mergeCell ref="F8:F11"/>
    <mergeCell ref="G8:G11"/>
    <mergeCell ref="H8:H11"/>
    <mergeCell ref="I8:J9"/>
    <mergeCell ref="K8:L9"/>
    <mergeCell ref="M8:P8"/>
    <mergeCell ref="T8:Z8"/>
    <mergeCell ref="M9:S9"/>
    <mergeCell ref="T9:Z9"/>
    <mergeCell ref="C4:H4"/>
    <mergeCell ref="I4:J4"/>
    <mergeCell ref="K4:Z4"/>
    <mergeCell ref="C5:H5"/>
    <mergeCell ref="I5:J5"/>
    <mergeCell ref="K5:Z5"/>
    <mergeCell ref="D1:Z1"/>
    <mergeCell ref="C2:H2"/>
    <mergeCell ref="I2:J2"/>
    <mergeCell ref="K2:Z2"/>
    <mergeCell ref="C3:H3"/>
    <mergeCell ref="K3:Z3"/>
  </mergeCells>
  <dataValidations count="14">
    <dataValidation allowBlank="1" showInputMessage="1" showErrorMessage="1" prompt="Solo aplica para gastos de funcionamiento." sqref="B8:C11" xr:uid="{BEEE01C5-10A5-47EE-94DC-8D6B2245F2DF}"/>
    <dataValidation allowBlank="1" showInputMessage="1" showErrorMessage="1" prompt="Relacione los giros realizados  en el  mismo periodo del año anterior, relacionados con el rubro y el componente. valores en pesos." sqref="J10:J11" xr:uid="{FFAC4A24-FCA9-4413-BA1C-8B359541DB9C}"/>
    <dataValidation type="list" allowBlank="1" showInputMessage="1" showErrorMessage="1" sqref="K2:Z2" xr:uid="{52F179E7-E3C8-4DBB-A671-3E69F6B7E0C2}">
      <formula1>INDIRECT(C2)</formula1>
    </dataValidation>
    <dataValidation allowBlank="1" showInputMessage="1" showErrorMessage="1" prompt="Escribir la otra entidad que no se encuentra en la lista desplegable" sqref="K3:Z3" xr:uid="{6F338D5E-0E02-49F2-B3FF-1757F3E3189F}"/>
    <dataValidation allowBlank="1" showInputMessage="1" showErrorMessage="1" prompt="Escribir el otro sector que no se encuentra en la lista desplegable" sqref="C3:H3" xr:uid="{00D497A8-C56D-4496-8F2A-831EDE138101}"/>
    <dataValidation allowBlank="1" showInputMessage="1" showErrorMessage="1" prompt="Relacione los giros realizados  en el  periodo de reporte para el rubro y el componente. Valores en pesos._x000a_" sqref="U11" xr:uid="{6A895FE7-404F-4173-8381-4797D0AE8952}"/>
    <dataValidation allowBlank="1" showInputMessage="1" showErrorMessage="1" prompt="Relacione los giros realizados  en el  periodo de reporte para el rubro y el componente. Valores en pesos." sqref="N11" xr:uid="{79481A9D-5191-47D1-982D-E9265D555B0E}"/>
    <dataValidation allowBlank="1" showInputMessage="1" showErrorMessage="1" prompt="Relacione el dato de consumo asociado al rubro, componente y unidad de medida en el periodo de reporte._x000a_" sqref="M11 T11" xr:uid="{62633F9F-3BFA-4871-BF2A-A766FAE35100}"/>
    <dataValidation allowBlank="1" showInputMessage="1" showErrorMessage="1" prompt="Relacione los giros realizados  en el  mismo periodo del año anterior, relacionados con el rubro y el componente. Valores en pesos." sqref="L10:L11" xr:uid="{53E6836F-4523-4BFF-A37F-9A68E685512C}"/>
    <dataValidation allowBlank="1" showInputMessage="1" showErrorMessage="1" prompt="Relacione el dato de consumo asociado al rubro, componente y unidad de medida reportado en el  mismo periodo del año anterior_x000a_" sqref="I10:I11 K10:K11" xr:uid="{71664633-7AC8-452B-8365-B6A2E3D2BB3C}"/>
    <dataValidation allowBlank="1" showInputMessage="1" showErrorMessage="1" prompt="Si en la celda &quot;E&quot;, selecionó SI, defina una meta en porcentaje para mantener o reducir el gasto en la vigencia. (En unidad de medida)" sqref="H8:H11" xr:uid="{40679074-3221-49E4-B612-1AF89FBBB030}"/>
    <dataValidation allowBlank="1" showInputMessage="1" showErrorMessage="1" prompt="Si en la celda &quot;E&quot;, selecionó SI, defina una meta en porcentaje para mantener o reducir el gasto en la vigencia. (En giros presupuestales)" sqref="G8:G11" xr:uid="{35C32D31-AC88-44F4-BE2D-80B1786ADA3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F8:F11" xr:uid="{72AFBC71-C50F-44FB-93D1-E62227C61A26}"/>
    <dataValidation allowBlank="1" showInputMessage="1" showErrorMessage="1" prompt="Defina la referencia que se usará  para medir el rubro o componente. Ejem. Metro cúbico, personas, horas, entre otros." sqref="E8:E11" xr:uid="{28148440-A08B-41B0-B662-83356EF1B1D6}"/>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AE76396-DEDD-4454-8D00-520C0171FB0B}">
          <x14:formula1>
            <xm:f>datos!$F$27:$F$28</xm:f>
          </x14:formula1>
          <xm:sqref>F12:F33 F35:F49</xm:sqref>
        </x14:dataValidation>
        <x14:dataValidation type="list" showInputMessage="1" showErrorMessage="1" xr:uid="{3842FB00-223D-4116-9C62-39E0E9D165A4}">
          <x14:formula1>
            <xm:f>datos!$D$2:$T$2</xm:f>
          </x14:formula1>
          <xm:sqref>C2:H2</xm:sqref>
        </x14:dataValidation>
        <x14:dataValidation type="list" allowBlank="1" showInputMessage="1" showErrorMessage="1" xr:uid="{28C09587-8E16-4EFB-A508-29B0097F6715}">
          <x14:formula1>
            <xm:f>datos!$E$18:$E$20</xm:f>
          </x14:formula1>
          <xm:sqref>K5</xm:sqref>
        </x14:dataValidation>
        <x14:dataValidation type="list" allowBlank="1" showInputMessage="1" showErrorMessage="1" xr:uid="{CB97AC96-55EE-47CB-B6A4-6BB235E95C98}">
          <x14:formula1>
            <xm:f>datos!$D$27:$D$31</xm:f>
          </x14:formula1>
          <xm:sqref>C4</xm:sqref>
        </x14:dataValidation>
        <x14:dataValidation type="list" allowBlank="1" showInputMessage="1" showErrorMessage="1" xr:uid="{68CA1BFE-787A-4EF1-B859-F427E49EDAE8}">
          <x14:formula1>
            <xm:f>datos!$E$27:$E$29</xm:f>
          </x14:formula1>
          <xm:sqref>K4</xm:sqref>
        </x14:dataValidation>
        <x14:dataValidation type="list" allowBlank="1" showInputMessage="1" showErrorMessage="1" xr:uid="{A0B61F62-02CD-4829-8FB9-4B4BC82A3395}">
          <x14:formula1>
            <xm:f>datos!$E$12:$E$13</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73A16-E016-4920-951E-07F4E3FFEDD8}">
  <dimension ref="A1:Y34"/>
  <sheetViews>
    <sheetView showGridLines="0" topLeftCell="D15" zoomScale="50" zoomScaleNormal="50" workbookViewId="0">
      <selection activeCell="J4" sqref="J4:Y4"/>
    </sheetView>
  </sheetViews>
  <sheetFormatPr baseColWidth="10" defaultColWidth="11.42578125" defaultRowHeight="15" x14ac:dyDescent="0.25"/>
  <cols>
    <col min="1" max="1" width="29" style="27" customWidth="1"/>
    <col min="2" max="2" width="29" style="12" customWidth="1"/>
    <col min="3" max="3" width="34.7109375" style="12" customWidth="1"/>
    <col min="4" max="4" width="19.28515625" style="12" customWidth="1"/>
    <col min="5" max="5" width="19.7109375" style="12" customWidth="1"/>
    <col min="6" max="6" width="16.42578125" style="37" customWidth="1"/>
    <col min="7" max="7" width="25.28515625" style="37" customWidth="1"/>
    <col min="8" max="11" width="16.85546875" style="36" customWidth="1"/>
    <col min="12" max="12" width="15.28515625" style="12" customWidth="1"/>
    <col min="13" max="13" width="19.42578125" style="12" customWidth="1"/>
    <col min="14" max="14" width="19.28515625" style="12" customWidth="1"/>
    <col min="15" max="15" width="19.85546875" style="12" customWidth="1"/>
    <col min="16" max="16" width="26" style="12" customWidth="1"/>
    <col min="17" max="17" width="24.140625" style="12" customWidth="1"/>
    <col min="18" max="18" width="31.140625" style="12" customWidth="1"/>
    <col min="19" max="19" width="19.85546875" style="41" customWidth="1"/>
    <col min="20" max="20" width="19.85546875" style="12" customWidth="1"/>
    <col min="21" max="21" width="27.85546875" style="12" customWidth="1"/>
    <col min="22" max="22" width="19.85546875" style="12" customWidth="1"/>
    <col min="23" max="23" width="28.42578125" style="12" customWidth="1"/>
    <col min="24" max="24" width="33" style="12" customWidth="1"/>
    <col min="25" max="25" width="29" style="12" customWidth="1"/>
    <col min="26" max="16384" width="11.42578125" style="12"/>
  </cols>
  <sheetData>
    <row r="1" spans="1:25" ht="75" customHeight="1" x14ac:dyDescent="0.25">
      <c r="A1" s="11"/>
      <c r="B1" s="11"/>
      <c r="C1" s="211" t="s">
        <v>103</v>
      </c>
      <c r="D1" s="211"/>
      <c r="E1" s="211"/>
      <c r="F1" s="211"/>
      <c r="G1" s="211"/>
      <c r="H1" s="211"/>
      <c r="I1" s="211"/>
      <c r="J1" s="211"/>
      <c r="K1" s="211"/>
      <c r="L1" s="211"/>
      <c r="M1" s="211"/>
      <c r="N1" s="211"/>
      <c r="O1" s="211"/>
      <c r="P1" s="211"/>
      <c r="Q1" s="211"/>
      <c r="R1" s="211"/>
      <c r="S1" s="211"/>
      <c r="T1" s="211"/>
      <c r="U1" s="211"/>
      <c r="V1" s="211"/>
      <c r="W1" s="211"/>
      <c r="X1" s="211"/>
      <c r="Y1" s="211"/>
    </row>
    <row r="2" spans="1:25" ht="26.25" customHeight="1" x14ac:dyDescent="0.25">
      <c r="A2" s="48" t="s">
        <v>104</v>
      </c>
      <c r="B2" s="212" t="s">
        <v>15</v>
      </c>
      <c r="C2" s="213"/>
      <c r="D2" s="213"/>
      <c r="E2" s="213"/>
      <c r="F2" s="213"/>
      <c r="G2" s="214"/>
      <c r="H2" s="215" t="s">
        <v>105</v>
      </c>
      <c r="I2" s="216"/>
      <c r="J2" s="212" t="s">
        <v>60</v>
      </c>
      <c r="K2" s="213"/>
      <c r="L2" s="213"/>
      <c r="M2" s="213"/>
      <c r="N2" s="213"/>
      <c r="O2" s="213"/>
      <c r="P2" s="213"/>
      <c r="Q2" s="213"/>
      <c r="R2" s="213"/>
      <c r="S2" s="213"/>
      <c r="T2" s="213"/>
      <c r="U2" s="213"/>
      <c r="V2" s="213"/>
      <c r="W2" s="213"/>
      <c r="X2" s="213"/>
      <c r="Y2" s="213"/>
    </row>
    <row r="3" spans="1:25" ht="26.25" customHeight="1" x14ac:dyDescent="0.25">
      <c r="A3" s="48" t="s">
        <v>106</v>
      </c>
      <c r="B3" s="212" t="s">
        <v>241</v>
      </c>
      <c r="C3" s="213"/>
      <c r="D3" s="213"/>
      <c r="E3" s="213"/>
      <c r="F3" s="213"/>
      <c r="G3" s="214"/>
      <c r="H3" s="38"/>
      <c r="I3" s="42" t="s">
        <v>107</v>
      </c>
      <c r="J3" s="212" t="s">
        <v>241</v>
      </c>
      <c r="K3" s="213"/>
      <c r="L3" s="213"/>
      <c r="M3" s="213"/>
      <c r="N3" s="213"/>
      <c r="O3" s="213"/>
      <c r="P3" s="213"/>
      <c r="Q3" s="213"/>
      <c r="R3" s="213"/>
      <c r="S3" s="213"/>
      <c r="T3" s="213"/>
      <c r="U3" s="213"/>
      <c r="V3" s="213"/>
      <c r="W3" s="213"/>
      <c r="X3" s="213"/>
      <c r="Y3" s="213"/>
    </row>
    <row r="4" spans="1:25" ht="27.75" customHeight="1" x14ac:dyDescent="0.25">
      <c r="A4" s="13" t="s">
        <v>108</v>
      </c>
      <c r="B4" s="212">
        <v>2023</v>
      </c>
      <c r="C4" s="213"/>
      <c r="D4" s="213"/>
      <c r="E4" s="213"/>
      <c r="F4" s="213"/>
      <c r="G4" s="214"/>
      <c r="H4" s="215" t="s">
        <v>109</v>
      </c>
      <c r="I4" s="216"/>
      <c r="J4" s="212" t="s">
        <v>242</v>
      </c>
      <c r="K4" s="213"/>
      <c r="L4" s="213"/>
      <c r="M4" s="213"/>
      <c r="N4" s="213"/>
      <c r="O4" s="213"/>
      <c r="P4" s="213"/>
      <c r="Q4" s="213"/>
      <c r="R4" s="213"/>
      <c r="S4" s="213"/>
      <c r="T4" s="213"/>
      <c r="U4" s="213"/>
      <c r="V4" s="213"/>
      <c r="W4" s="213"/>
      <c r="X4" s="213"/>
      <c r="Y4" s="213"/>
    </row>
    <row r="5" spans="1:25" ht="38.25" customHeight="1" x14ac:dyDescent="0.25">
      <c r="A5" s="13" t="s">
        <v>85</v>
      </c>
      <c r="B5" s="212" t="s">
        <v>86</v>
      </c>
      <c r="C5" s="213"/>
      <c r="D5" s="213"/>
      <c r="E5" s="213"/>
      <c r="F5" s="213"/>
      <c r="G5" s="214"/>
      <c r="H5" s="215" t="s">
        <v>90</v>
      </c>
      <c r="I5" s="216"/>
      <c r="J5" s="212" t="s">
        <v>91</v>
      </c>
      <c r="K5" s="213"/>
      <c r="L5" s="213"/>
      <c r="M5" s="213"/>
      <c r="N5" s="213"/>
      <c r="O5" s="213"/>
      <c r="P5" s="213"/>
      <c r="Q5" s="213"/>
      <c r="R5" s="213"/>
      <c r="S5" s="213"/>
      <c r="T5" s="213"/>
      <c r="U5" s="213"/>
      <c r="V5" s="213"/>
      <c r="W5" s="213"/>
      <c r="X5" s="213"/>
      <c r="Y5" s="213"/>
    </row>
    <row r="6" spans="1:25" ht="19.5" customHeight="1" thickBot="1" x14ac:dyDescent="0.3">
      <c r="A6" s="220" t="s">
        <v>110</v>
      </c>
      <c r="B6" s="220"/>
      <c r="C6" s="220"/>
      <c r="D6" s="220"/>
      <c r="E6" s="220"/>
      <c r="F6" s="220"/>
      <c r="G6" s="220"/>
      <c r="H6" s="220"/>
      <c r="I6" s="220"/>
      <c r="J6" s="220"/>
      <c r="K6" s="220"/>
      <c r="L6" s="220"/>
      <c r="M6" s="220"/>
      <c r="N6" s="220"/>
      <c r="O6" s="220"/>
      <c r="P6" s="220"/>
      <c r="Q6" s="220"/>
      <c r="R6" s="220"/>
      <c r="S6" s="220"/>
      <c r="T6" s="220"/>
      <c r="U6" s="220"/>
      <c r="V6" s="220"/>
      <c r="W6" s="220"/>
      <c r="X6" s="220"/>
      <c r="Y6" s="220"/>
    </row>
    <row r="7" spans="1:25" ht="15.75" thickBot="1" x14ac:dyDescent="0.3">
      <c r="A7" s="221" t="s">
        <v>111</v>
      </c>
      <c r="B7" s="222"/>
      <c r="C7" s="222"/>
      <c r="D7" s="222"/>
      <c r="E7" s="222"/>
      <c r="F7" s="222"/>
      <c r="G7" s="222"/>
      <c r="H7" s="31"/>
      <c r="I7" s="31"/>
      <c r="J7" s="31"/>
      <c r="K7" s="31"/>
      <c r="L7" s="223" t="s">
        <v>112</v>
      </c>
      <c r="M7" s="224"/>
      <c r="N7" s="224"/>
      <c r="O7" s="224"/>
      <c r="P7" s="224"/>
      <c r="Q7" s="224"/>
      <c r="R7" s="224"/>
      <c r="S7" s="224"/>
      <c r="T7" s="224"/>
      <c r="U7" s="224"/>
      <c r="V7" s="224"/>
      <c r="W7" s="224"/>
      <c r="X7" s="224"/>
      <c r="Y7" s="224"/>
    </row>
    <row r="8" spans="1:25" ht="18" customHeight="1" x14ac:dyDescent="0.25">
      <c r="A8" s="225" t="s">
        <v>113</v>
      </c>
      <c r="B8" s="226"/>
      <c r="C8" s="226" t="s">
        <v>114</v>
      </c>
      <c r="D8" s="233" t="s">
        <v>115</v>
      </c>
      <c r="E8" s="226" t="s">
        <v>116</v>
      </c>
      <c r="F8" s="236" t="s">
        <v>117</v>
      </c>
      <c r="G8" s="236" t="s">
        <v>118</v>
      </c>
      <c r="H8" s="240" t="s">
        <v>243</v>
      </c>
      <c r="I8" s="241"/>
      <c r="J8" s="280" t="s">
        <v>244</v>
      </c>
      <c r="K8" s="281"/>
      <c r="L8" s="217"/>
      <c r="M8" s="218"/>
      <c r="N8" s="218"/>
      <c r="O8" s="218"/>
      <c r="P8" s="44"/>
      <c r="Q8" s="44"/>
      <c r="R8" s="44"/>
      <c r="S8" s="248"/>
      <c r="T8" s="249"/>
      <c r="U8" s="249"/>
      <c r="V8" s="249"/>
      <c r="W8" s="249"/>
      <c r="X8" s="249"/>
      <c r="Y8" s="249"/>
    </row>
    <row r="9" spans="1:25" ht="18" customHeight="1" x14ac:dyDescent="0.25">
      <c r="A9" s="227"/>
      <c r="B9" s="228"/>
      <c r="C9" s="228"/>
      <c r="D9" s="234"/>
      <c r="E9" s="228"/>
      <c r="F9" s="237"/>
      <c r="G9" s="237"/>
      <c r="H9" s="242"/>
      <c r="I9" s="243"/>
      <c r="J9" s="282"/>
      <c r="K9" s="283"/>
      <c r="L9" s="250" t="s">
        <v>245</v>
      </c>
      <c r="M9" s="251"/>
      <c r="N9" s="251"/>
      <c r="O9" s="251"/>
      <c r="P9" s="251"/>
      <c r="Q9" s="251"/>
      <c r="R9" s="252"/>
      <c r="S9" s="253" t="s">
        <v>246</v>
      </c>
      <c r="T9" s="254"/>
      <c r="U9" s="254"/>
      <c r="V9" s="254"/>
      <c r="W9" s="254"/>
      <c r="X9" s="254"/>
      <c r="Y9" s="254"/>
    </row>
    <row r="10" spans="1:25" ht="18" customHeight="1" thickBot="1" x14ac:dyDescent="0.3">
      <c r="A10" s="229"/>
      <c r="B10" s="230"/>
      <c r="C10" s="230"/>
      <c r="D10" s="234"/>
      <c r="E10" s="230"/>
      <c r="F10" s="238"/>
      <c r="G10" s="238"/>
      <c r="H10" s="270" t="s">
        <v>123</v>
      </c>
      <c r="I10" s="272" t="s">
        <v>124</v>
      </c>
      <c r="J10" s="270" t="s">
        <v>123</v>
      </c>
      <c r="K10" s="272" t="s">
        <v>124</v>
      </c>
      <c r="L10" s="217" t="s">
        <v>125</v>
      </c>
      <c r="M10" s="218"/>
      <c r="N10" s="218"/>
      <c r="O10" s="218"/>
      <c r="P10" s="218"/>
      <c r="Q10" s="218"/>
      <c r="R10" s="219"/>
      <c r="S10" s="261" t="s">
        <v>125</v>
      </c>
      <c r="T10" s="262"/>
      <c r="U10" s="262"/>
      <c r="V10" s="262"/>
      <c r="W10" s="262"/>
      <c r="X10" s="262"/>
      <c r="Y10" s="262"/>
    </row>
    <row r="11" spans="1:25" ht="152.25" customHeight="1" thickBot="1" x14ac:dyDescent="0.3">
      <c r="A11" s="284"/>
      <c r="B11" s="232"/>
      <c r="C11" s="232"/>
      <c r="D11" s="235"/>
      <c r="E11" s="232"/>
      <c r="F11" s="239"/>
      <c r="G11" s="239"/>
      <c r="H11" s="271"/>
      <c r="I11" s="273"/>
      <c r="J11" s="271"/>
      <c r="K11" s="273"/>
      <c r="L11" s="14" t="s">
        <v>127</v>
      </c>
      <c r="M11" s="14" t="s">
        <v>128</v>
      </c>
      <c r="N11" s="15" t="s">
        <v>129</v>
      </c>
      <c r="O11" s="15" t="s">
        <v>130</v>
      </c>
      <c r="P11" s="16" t="s">
        <v>131</v>
      </c>
      <c r="Q11" s="16" t="s">
        <v>132</v>
      </c>
      <c r="R11" s="30" t="s">
        <v>133</v>
      </c>
      <c r="S11" s="39" t="s">
        <v>127</v>
      </c>
      <c r="T11" s="17" t="s">
        <v>128</v>
      </c>
      <c r="U11" s="28" t="s">
        <v>129</v>
      </c>
      <c r="V11" s="28" t="s">
        <v>130</v>
      </c>
      <c r="W11" s="29" t="s">
        <v>131</v>
      </c>
      <c r="X11" s="29" t="s">
        <v>132</v>
      </c>
      <c r="Y11" s="17" t="s">
        <v>133</v>
      </c>
    </row>
    <row r="12" spans="1:25" ht="60" x14ac:dyDescent="0.25">
      <c r="A12" s="277" t="s">
        <v>135</v>
      </c>
      <c r="B12" s="47" t="s">
        <v>136</v>
      </c>
      <c r="C12" s="47" t="s">
        <v>136</v>
      </c>
      <c r="D12" s="47" t="s">
        <v>137</v>
      </c>
      <c r="E12" s="47" t="s">
        <v>101</v>
      </c>
      <c r="F12" s="18">
        <v>0</v>
      </c>
      <c r="G12" s="18">
        <v>0</v>
      </c>
      <c r="H12" s="124">
        <v>35</v>
      </c>
      <c r="I12" s="20">
        <v>639422631</v>
      </c>
      <c r="J12" s="32">
        <v>70</v>
      </c>
      <c r="K12" s="32">
        <v>1821234555</v>
      </c>
      <c r="L12" s="19">
        <v>32</v>
      </c>
      <c r="M12" s="20">
        <v>488066920</v>
      </c>
      <c r="N12" s="9">
        <f>IFERROR((1-(L12/H12)),0)</f>
        <v>8.5714285714285743E-2</v>
      </c>
      <c r="O12" s="9">
        <f>IFERROR((1-(M12/I12)),0)</f>
        <v>0.23670684092505945</v>
      </c>
      <c r="P12" s="10">
        <f>IFERROR((N12/G12),0)</f>
        <v>0</v>
      </c>
      <c r="Q12" s="10">
        <f>IFERROR((O12/F12),0)</f>
        <v>0</v>
      </c>
      <c r="R12" s="19" t="s">
        <v>247</v>
      </c>
      <c r="S12" s="67">
        <v>35</v>
      </c>
      <c r="T12" s="57">
        <v>970098813</v>
      </c>
      <c r="U12" s="125">
        <f>IFERROR((1-(S12/J12)),0)</f>
        <v>0.5</v>
      </c>
      <c r="V12" s="125">
        <f>IFERROR((1-(T12/K12)),0)</f>
        <v>0.46733999180023245</v>
      </c>
      <c r="W12" s="126">
        <f>IFERROR((U12/G12),0)</f>
        <v>0</v>
      </c>
      <c r="X12" s="126">
        <f>IFERROR((V12/F12),0)</f>
        <v>0</v>
      </c>
      <c r="Y12" s="21" t="s">
        <v>248</v>
      </c>
    </row>
    <row r="13" spans="1:25" ht="50.25" customHeight="1" x14ac:dyDescent="0.25">
      <c r="A13" s="278"/>
      <c r="B13" s="46" t="s">
        <v>139</v>
      </c>
      <c r="C13" s="46" t="s">
        <v>140</v>
      </c>
      <c r="D13" s="46" t="s">
        <v>141</v>
      </c>
      <c r="E13" s="46" t="s">
        <v>101</v>
      </c>
      <c r="F13" s="22">
        <v>0</v>
      </c>
      <c r="G13" s="22">
        <v>0</v>
      </c>
      <c r="H13" s="33">
        <v>0</v>
      </c>
      <c r="I13" s="20">
        <v>0</v>
      </c>
      <c r="J13" s="33">
        <v>0</v>
      </c>
      <c r="K13" s="33">
        <v>0</v>
      </c>
      <c r="L13" s="23">
        <v>0</v>
      </c>
      <c r="M13" s="24">
        <v>0</v>
      </c>
      <c r="N13" s="9">
        <f t="shared" ref="N13:O32" si="0">IFERROR((1-(L13/H13)),0)</f>
        <v>0</v>
      </c>
      <c r="O13" s="9">
        <f t="shared" si="0"/>
        <v>0</v>
      </c>
      <c r="P13" s="10">
        <f t="shared" ref="P13:P32" si="1">IFERROR((N13/G13),0)</f>
        <v>0</v>
      </c>
      <c r="Q13" s="10">
        <f t="shared" ref="Q13:Q32" si="2">IFERROR((O13/F13),0)</f>
        <v>0</v>
      </c>
      <c r="R13" s="19" t="s">
        <v>241</v>
      </c>
      <c r="S13" s="40">
        <v>0</v>
      </c>
      <c r="T13" s="20">
        <v>0</v>
      </c>
      <c r="U13" s="125">
        <f t="shared" ref="U13:V32" si="3">IFERROR((1-(S13/J13)),0)</f>
        <v>0</v>
      </c>
      <c r="V13" s="125">
        <f t="shared" si="3"/>
        <v>0</v>
      </c>
      <c r="W13" s="126">
        <f t="shared" ref="W13:W32" si="4">IFERROR((U13/G13),0)</f>
        <v>0</v>
      </c>
      <c r="X13" s="126">
        <f t="shared" ref="X13:X32" si="5">IFERROR((V13/F13),0)</f>
        <v>0</v>
      </c>
      <c r="Y13" s="21" t="s">
        <v>248</v>
      </c>
    </row>
    <row r="14" spans="1:25" ht="79.5" customHeight="1" x14ac:dyDescent="0.25">
      <c r="A14" s="279" t="s">
        <v>143</v>
      </c>
      <c r="B14" s="266" t="s">
        <v>144</v>
      </c>
      <c r="C14" s="46" t="s">
        <v>145</v>
      </c>
      <c r="D14" s="46" t="s">
        <v>146</v>
      </c>
      <c r="E14" s="46" t="s">
        <v>101</v>
      </c>
      <c r="F14" s="49">
        <v>0</v>
      </c>
      <c r="G14" s="49">
        <v>0</v>
      </c>
      <c r="H14" s="33">
        <v>0</v>
      </c>
      <c r="I14" s="20">
        <v>0</v>
      </c>
      <c r="J14" s="33">
        <v>0</v>
      </c>
      <c r="K14" s="33">
        <v>0</v>
      </c>
      <c r="L14" s="23">
        <v>0</v>
      </c>
      <c r="M14" s="24">
        <v>0</v>
      </c>
      <c r="N14" s="9">
        <f t="shared" si="0"/>
        <v>0</v>
      </c>
      <c r="O14" s="9">
        <f t="shared" si="0"/>
        <v>0</v>
      </c>
      <c r="P14" s="10">
        <f t="shared" si="1"/>
        <v>0</v>
      </c>
      <c r="Q14" s="10">
        <f t="shared" si="2"/>
        <v>0</v>
      </c>
      <c r="R14" s="19" t="s">
        <v>241</v>
      </c>
      <c r="S14" s="40">
        <v>0</v>
      </c>
      <c r="T14" s="20">
        <v>0</v>
      </c>
      <c r="U14" s="125">
        <f t="shared" si="3"/>
        <v>0</v>
      </c>
      <c r="V14" s="125">
        <f t="shared" si="3"/>
        <v>0</v>
      </c>
      <c r="W14" s="126">
        <f t="shared" si="4"/>
        <v>0</v>
      </c>
      <c r="X14" s="126">
        <f t="shared" si="5"/>
        <v>0</v>
      </c>
      <c r="Y14" s="21" t="s">
        <v>248</v>
      </c>
    </row>
    <row r="15" spans="1:25" ht="15.75" customHeight="1" x14ac:dyDescent="0.25">
      <c r="A15" s="279"/>
      <c r="B15" s="266"/>
      <c r="C15" s="46" t="s">
        <v>147</v>
      </c>
      <c r="D15" s="46" t="s">
        <v>148</v>
      </c>
      <c r="E15" s="46" t="s">
        <v>101</v>
      </c>
      <c r="F15" s="49">
        <v>0</v>
      </c>
      <c r="G15" s="49">
        <v>0</v>
      </c>
      <c r="H15" s="33">
        <v>0</v>
      </c>
      <c r="I15" s="20">
        <v>0</v>
      </c>
      <c r="J15" s="33">
        <v>0</v>
      </c>
      <c r="K15" s="33">
        <v>0</v>
      </c>
      <c r="L15" s="23">
        <v>0</v>
      </c>
      <c r="M15" s="24">
        <v>0</v>
      </c>
      <c r="N15" s="9">
        <f t="shared" si="0"/>
        <v>0</v>
      </c>
      <c r="O15" s="9">
        <f t="shared" si="0"/>
        <v>0</v>
      </c>
      <c r="P15" s="10">
        <f t="shared" si="1"/>
        <v>0</v>
      </c>
      <c r="Q15" s="10">
        <f t="shared" si="2"/>
        <v>0</v>
      </c>
      <c r="R15" s="19" t="s">
        <v>241</v>
      </c>
      <c r="S15" s="40">
        <v>0</v>
      </c>
      <c r="T15" s="20">
        <v>0</v>
      </c>
      <c r="U15" s="125">
        <f t="shared" si="3"/>
        <v>0</v>
      </c>
      <c r="V15" s="125">
        <f t="shared" si="3"/>
        <v>0</v>
      </c>
      <c r="W15" s="126">
        <f t="shared" si="4"/>
        <v>0</v>
      </c>
      <c r="X15" s="126">
        <f t="shared" si="5"/>
        <v>0</v>
      </c>
      <c r="Y15" s="21" t="s">
        <v>248</v>
      </c>
    </row>
    <row r="16" spans="1:25" ht="30" x14ac:dyDescent="0.25">
      <c r="A16" s="279" t="s">
        <v>150</v>
      </c>
      <c r="B16" s="266" t="s">
        <v>151</v>
      </c>
      <c r="C16" s="46" t="s">
        <v>152</v>
      </c>
      <c r="D16" s="46" t="s">
        <v>153</v>
      </c>
      <c r="E16" s="46" t="s">
        <v>99</v>
      </c>
      <c r="F16" s="49">
        <v>0.03</v>
      </c>
      <c r="G16" s="49">
        <v>0</v>
      </c>
      <c r="H16" s="33">
        <v>6</v>
      </c>
      <c r="I16" s="20">
        <v>2831418</v>
      </c>
      <c r="J16" s="33">
        <v>6</v>
      </c>
      <c r="K16" s="33">
        <v>4895709</v>
      </c>
      <c r="L16" s="23">
        <v>5</v>
      </c>
      <c r="M16" s="24">
        <v>2130086</v>
      </c>
      <c r="N16" s="9">
        <f t="shared" si="0"/>
        <v>0.16666666666666663</v>
      </c>
      <c r="O16" s="9">
        <f t="shared" si="0"/>
        <v>0.24769638393200866</v>
      </c>
      <c r="P16" s="10">
        <f t="shared" si="1"/>
        <v>0</v>
      </c>
      <c r="Q16" s="10">
        <f t="shared" si="2"/>
        <v>8.2565461310669548</v>
      </c>
      <c r="R16" s="19" t="s">
        <v>247</v>
      </c>
      <c r="S16" s="40">
        <v>5</v>
      </c>
      <c r="T16" s="20">
        <v>4335572</v>
      </c>
      <c r="U16" s="125">
        <f t="shared" si="3"/>
        <v>0.16666666666666663</v>
      </c>
      <c r="V16" s="125">
        <f t="shared" si="3"/>
        <v>0.11441386732749026</v>
      </c>
      <c r="W16" s="126">
        <f t="shared" si="4"/>
        <v>0</v>
      </c>
      <c r="X16" s="126">
        <f t="shared" si="5"/>
        <v>3.8137955775830088</v>
      </c>
      <c r="Y16" s="127" t="s">
        <v>249</v>
      </c>
    </row>
    <row r="17" spans="1:25" ht="48" customHeight="1" x14ac:dyDescent="0.25">
      <c r="A17" s="279"/>
      <c r="B17" s="266"/>
      <c r="C17" s="46" t="s">
        <v>154</v>
      </c>
      <c r="D17" s="46" t="s">
        <v>155</v>
      </c>
      <c r="E17" s="46" t="s">
        <v>101</v>
      </c>
      <c r="F17" s="49">
        <v>0</v>
      </c>
      <c r="G17" s="49">
        <v>0</v>
      </c>
      <c r="H17" s="33">
        <v>0</v>
      </c>
      <c r="I17" s="20">
        <v>0</v>
      </c>
      <c r="J17" s="33">
        <v>0</v>
      </c>
      <c r="K17" s="33">
        <v>0</v>
      </c>
      <c r="L17" s="23">
        <v>0</v>
      </c>
      <c r="M17" s="24">
        <v>0</v>
      </c>
      <c r="N17" s="9">
        <f t="shared" si="0"/>
        <v>0</v>
      </c>
      <c r="O17" s="9">
        <f t="shared" si="0"/>
        <v>0</v>
      </c>
      <c r="P17" s="10">
        <f t="shared" si="1"/>
        <v>0</v>
      </c>
      <c r="Q17" s="10">
        <f t="shared" si="2"/>
        <v>0</v>
      </c>
      <c r="R17" s="19" t="s">
        <v>241</v>
      </c>
      <c r="S17" s="40">
        <v>0</v>
      </c>
      <c r="T17" s="20">
        <v>0</v>
      </c>
      <c r="U17" s="125">
        <f t="shared" si="3"/>
        <v>0</v>
      </c>
      <c r="V17" s="125">
        <f t="shared" si="3"/>
        <v>0</v>
      </c>
      <c r="W17" s="126">
        <f t="shared" si="4"/>
        <v>0</v>
      </c>
      <c r="X17" s="126">
        <f t="shared" si="5"/>
        <v>0</v>
      </c>
      <c r="Y17" s="127" t="s">
        <v>250</v>
      </c>
    </row>
    <row r="18" spans="1:25" ht="30" x14ac:dyDescent="0.25">
      <c r="A18" s="279"/>
      <c r="B18" s="46" t="s">
        <v>156</v>
      </c>
      <c r="C18" s="46" t="s">
        <v>157</v>
      </c>
      <c r="D18" s="46" t="s">
        <v>153</v>
      </c>
      <c r="E18" s="46" t="s">
        <v>101</v>
      </c>
      <c r="F18" s="49">
        <v>0</v>
      </c>
      <c r="G18" s="49">
        <v>0</v>
      </c>
      <c r="H18" s="33">
        <v>30</v>
      </c>
      <c r="I18" s="20">
        <v>35805870</v>
      </c>
      <c r="J18" s="33">
        <v>30</v>
      </c>
      <c r="K18" s="33">
        <v>71438800</v>
      </c>
      <c r="L18" s="23">
        <v>30</v>
      </c>
      <c r="M18" s="24">
        <v>35634020</v>
      </c>
      <c r="N18" s="9">
        <f t="shared" si="0"/>
        <v>0</v>
      </c>
      <c r="O18" s="9">
        <f t="shared" si="0"/>
        <v>4.799492373736447E-3</v>
      </c>
      <c r="P18" s="10">
        <f t="shared" si="1"/>
        <v>0</v>
      </c>
      <c r="Q18" s="10">
        <f t="shared" si="2"/>
        <v>0</v>
      </c>
      <c r="R18" s="19" t="s">
        <v>247</v>
      </c>
      <c r="S18" s="40">
        <v>30</v>
      </c>
      <c r="T18" s="20">
        <v>71242040</v>
      </c>
      <c r="U18" s="125">
        <f t="shared" si="3"/>
        <v>0</v>
      </c>
      <c r="V18" s="125">
        <f t="shared" si="3"/>
        <v>2.7542455920311903E-3</v>
      </c>
      <c r="W18" s="126">
        <f t="shared" si="4"/>
        <v>0</v>
      </c>
      <c r="X18" s="126">
        <f t="shared" si="5"/>
        <v>0</v>
      </c>
      <c r="Y18" s="21" t="s">
        <v>247</v>
      </c>
    </row>
    <row r="19" spans="1:25" ht="30" x14ac:dyDescent="0.25">
      <c r="A19" s="279"/>
      <c r="B19" s="266" t="s">
        <v>158</v>
      </c>
      <c r="C19" s="46" t="s">
        <v>159</v>
      </c>
      <c r="D19" s="46" t="s">
        <v>148</v>
      </c>
      <c r="E19" s="46" t="s">
        <v>101</v>
      </c>
      <c r="F19" s="49">
        <v>0</v>
      </c>
      <c r="G19" s="49">
        <v>0</v>
      </c>
      <c r="H19" s="33">
        <v>0</v>
      </c>
      <c r="I19" s="20">
        <v>0</v>
      </c>
      <c r="J19" s="33">
        <v>0</v>
      </c>
      <c r="K19" s="33">
        <v>0</v>
      </c>
      <c r="L19" s="23">
        <v>0</v>
      </c>
      <c r="M19" s="24">
        <v>0</v>
      </c>
      <c r="N19" s="9">
        <f t="shared" si="0"/>
        <v>0</v>
      </c>
      <c r="O19" s="9">
        <f t="shared" si="0"/>
        <v>0</v>
      </c>
      <c r="P19" s="10">
        <f t="shared" si="1"/>
        <v>0</v>
      </c>
      <c r="Q19" s="10">
        <f t="shared" si="2"/>
        <v>0</v>
      </c>
      <c r="R19" s="19" t="s">
        <v>247</v>
      </c>
      <c r="S19" s="40">
        <v>0</v>
      </c>
      <c r="T19" s="20">
        <v>0</v>
      </c>
      <c r="U19" s="125">
        <f t="shared" si="3"/>
        <v>0</v>
      </c>
      <c r="V19" s="125">
        <f t="shared" si="3"/>
        <v>0</v>
      </c>
      <c r="W19" s="126">
        <f t="shared" si="4"/>
        <v>0</v>
      </c>
      <c r="X19" s="126">
        <f t="shared" si="5"/>
        <v>0</v>
      </c>
      <c r="Y19" s="21" t="s">
        <v>247</v>
      </c>
    </row>
    <row r="20" spans="1:25" ht="60" x14ac:dyDescent="0.25">
      <c r="A20" s="279"/>
      <c r="B20" s="266"/>
      <c r="C20" s="46" t="s">
        <v>161</v>
      </c>
      <c r="D20" s="46" t="s">
        <v>162</v>
      </c>
      <c r="E20" s="46" t="s">
        <v>101</v>
      </c>
      <c r="F20" s="49">
        <v>0</v>
      </c>
      <c r="G20" s="49">
        <v>0</v>
      </c>
      <c r="H20" s="33">
        <v>0</v>
      </c>
      <c r="I20" s="20">
        <v>0</v>
      </c>
      <c r="J20" s="33">
        <v>0</v>
      </c>
      <c r="K20" s="33">
        <v>0</v>
      </c>
      <c r="L20" s="23">
        <v>0</v>
      </c>
      <c r="M20" s="24">
        <v>0</v>
      </c>
      <c r="N20" s="9">
        <f t="shared" si="0"/>
        <v>0</v>
      </c>
      <c r="O20" s="9">
        <f t="shared" si="0"/>
        <v>0</v>
      </c>
      <c r="P20" s="10">
        <f t="shared" si="1"/>
        <v>0</v>
      </c>
      <c r="Q20" s="10">
        <f t="shared" si="2"/>
        <v>0</v>
      </c>
      <c r="R20" s="19" t="s">
        <v>247</v>
      </c>
      <c r="S20" s="40">
        <v>0</v>
      </c>
      <c r="T20" s="20">
        <v>0</v>
      </c>
      <c r="U20" s="125">
        <f t="shared" si="3"/>
        <v>0</v>
      </c>
      <c r="V20" s="125">
        <f t="shared" si="3"/>
        <v>0</v>
      </c>
      <c r="W20" s="126">
        <f t="shared" si="4"/>
        <v>0</v>
      </c>
      <c r="X20" s="126">
        <f t="shared" si="5"/>
        <v>0</v>
      </c>
      <c r="Y20" s="21" t="s">
        <v>247</v>
      </c>
    </row>
    <row r="21" spans="1:25" ht="40.5" customHeight="1" x14ac:dyDescent="0.25">
      <c r="A21" s="279"/>
      <c r="B21" s="266"/>
      <c r="C21" s="46" t="s">
        <v>165</v>
      </c>
      <c r="D21" s="46" t="s">
        <v>148</v>
      </c>
      <c r="E21" s="46" t="s">
        <v>101</v>
      </c>
      <c r="F21" s="49">
        <v>0</v>
      </c>
      <c r="G21" s="49">
        <v>0</v>
      </c>
      <c r="H21" s="33">
        <v>0</v>
      </c>
      <c r="I21" s="20">
        <v>0</v>
      </c>
      <c r="J21" s="33">
        <v>0</v>
      </c>
      <c r="K21" s="33">
        <v>0</v>
      </c>
      <c r="L21" s="23">
        <v>0</v>
      </c>
      <c r="M21" s="24">
        <v>0</v>
      </c>
      <c r="N21" s="9">
        <f t="shared" si="0"/>
        <v>0</v>
      </c>
      <c r="O21" s="9">
        <f t="shared" si="0"/>
        <v>0</v>
      </c>
      <c r="P21" s="10">
        <f t="shared" si="1"/>
        <v>0</v>
      </c>
      <c r="Q21" s="10">
        <f t="shared" si="2"/>
        <v>0</v>
      </c>
      <c r="R21" s="19" t="s">
        <v>247</v>
      </c>
      <c r="S21" s="40">
        <v>0</v>
      </c>
      <c r="T21" s="20">
        <v>0</v>
      </c>
      <c r="U21" s="125">
        <f t="shared" si="3"/>
        <v>0</v>
      </c>
      <c r="V21" s="125">
        <f t="shared" si="3"/>
        <v>0</v>
      </c>
      <c r="W21" s="126">
        <f t="shared" si="4"/>
        <v>0</v>
      </c>
      <c r="X21" s="126">
        <f t="shared" si="5"/>
        <v>0</v>
      </c>
      <c r="Y21" s="21" t="s">
        <v>247</v>
      </c>
    </row>
    <row r="22" spans="1:25" ht="63.75" customHeight="1" x14ac:dyDescent="0.25">
      <c r="A22" s="279"/>
      <c r="B22" s="266"/>
      <c r="C22" s="46" t="s">
        <v>167</v>
      </c>
      <c r="D22" s="46" t="s">
        <v>168</v>
      </c>
      <c r="E22" s="46" t="s">
        <v>99</v>
      </c>
      <c r="F22" s="49">
        <v>0.03</v>
      </c>
      <c r="G22" s="49">
        <v>0</v>
      </c>
      <c r="H22" s="33">
        <v>211</v>
      </c>
      <c r="I22" s="20">
        <v>3362128</v>
      </c>
      <c r="J22" s="33">
        <v>470</v>
      </c>
      <c r="K22" s="33">
        <v>6799021</v>
      </c>
      <c r="L22" s="23">
        <v>257</v>
      </c>
      <c r="M22" s="24">
        <v>0</v>
      </c>
      <c r="N22" s="9">
        <f t="shared" si="0"/>
        <v>-0.21800947867298581</v>
      </c>
      <c r="O22" s="9">
        <f t="shared" si="0"/>
        <v>1</v>
      </c>
      <c r="P22" s="10">
        <f t="shared" si="1"/>
        <v>0</v>
      </c>
      <c r="Q22" s="10">
        <f t="shared" si="2"/>
        <v>33.333333333333336</v>
      </c>
      <c r="R22" s="128" t="s">
        <v>251</v>
      </c>
      <c r="S22" s="40">
        <v>523</v>
      </c>
      <c r="T22" s="20">
        <v>3967427</v>
      </c>
      <c r="U22" s="125">
        <f t="shared" si="3"/>
        <v>-0.11276595744680851</v>
      </c>
      <c r="V22" s="125">
        <f t="shared" si="3"/>
        <v>0.41647084190503314</v>
      </c>
      <c r="W22" s="126">
        <f t="shared" si="4"/>
        <v>0</v>
      </c>
      <c r="X22" s="126">
        <f t="shared" si="5"/>
        <v>13.882361396834439</v>
      </c>
      <c r="Y22" s="127" t="s">
        <v>249</v>
      </c>
    </row>
    <row r="23" spans="1:25" ht="36.75" customHeight="1" x14ac:dyDescent="0.25">
      <c r="A23" s="279"/>
      <c r="B23" s="267" t="s">
        <v>169</v>
      </c>
      <c r="C23" s="46" t="s">
        <v>170</v>
      </c>
      <c r="D23" s="46" t="s">
        <v>171</v>
      </c>
      <c r="E23" s="46" t="s">
        <v>101</v>
      </c>
      <c r="F23" s="49">
        <v>0</v>
      </c>
      <c r="G23" s="49">
        <v>0</v>
      </c>
      <c r="H23" s="58">
        <v>0</v>
      </c>
      <c r="I23" s="57">
        <v>0</v>
      </c>
      <c r="J23" s="58">
        <v>0</v>
      </c>
      <c r="K23" s="58">
        <v>0</v>
      </c>
      <c r="L23" s="23">
        <v>0</v>
      </c>
      <c r="M23" s="66">
        <v>0</v>
      </c>
      <c r="N23" s="9">
        <f t="shared" si="0"/>
        <v>0</v>
      </c>
      <c r="O23" s="9">
        <f t="shared" si="0"/>
        <v>0</v>
      </c>
      <c r="P23" s="10">
        <f t="shared" si="1"/>
        <v>0</v>
      </c>
      <c r="Q23" s="10">
        <f t="shared" si="2"/>
        <v>0</v>
      </c>
      <c r="R23" s="19" t="s">
        <v>247</v>
      </c>
      <c r="S23" s="40">
        <v>0</v>
      </c>
      <c r="T23" s="20">
        <v>0</v>
      </c>
      <c r="U23" s="125">
        <f t="shared" si="3"/>
        <v>0</v>
      </c>
      <c r="V23" s="125">
        <f t="shared" si="3"/>
        <v>0</v>
      </c>
      <c r="W23" s="126">
        <f t="shared" si="4"/>
        <v>0</v>
      </c>
      <c r="X23" s="126">
        <f t="shared" si="5"/>
        <v>0</v>
      </c>
      <c r="Y23" s="21" t="s">
        <v>247</v>
      </c>
    </row>
    <row r="24" spans="1:25" ht="54" customHeight="1" x14ac:dyDescent="0.25">
      <c r="A24" s="279"/>
      <c r="B24" s="268"/>
      <c r="C24" s="46" t="s">
        <v>173</v>
      </c>
      <c r="D24" s="46" t="s">
        <v>174</v>
      </c>
      <c r="E24" s="46" t="s">
        <v>101</v>
      </c>
      <c r="F24" s="49">
        <v>0</v>
      </c>
      <c r="G24" s="49">
        <v>0</v>
      </c>
      <c r="H24" s="33">
        <v>0</v>
      </c>
      <c r="I24" s="20">
        <v>0</v>
      </c>
      <c r="J24" s="33">
        <v>0</v>
      </c>
      <c r="K24" s="33">
        <v>0</v>
      </c>
      <c r="L24" s="23">
        <v>0</v>
      </c>
      <c r="M24" s="24">
        <v>0</v>
      </c>
      <c r="N24" s="9">
        <f t="shared" si="0"/>
        <v>0</v>
      </c>
      <c r="O24" s="9">
        <f t="shared" si="0"/>
        <v>0</v>
      </c>
      <c r="P24" s="10">
        <f t="shared" si="1"/>
        <v>0</v>
      </c>
      <c r="Q24" s="10">
        <f t="shared" si="2"/>
        <v>0</v>
      </c>
      <c r="R24" s="19" t="s">
        <v>247</v>
      </c>
      <c r="S24" s="40">
        <v>0</v>
      </c>
      <c r="T24" s="20">
        <v>0</v>
      </c>
      <c r="U24" s="125">
        <f t="shared" si="3"/>
        <v>0</v>
      </c>
      <c r="V24" s="125">
        <f t="shared" si="3"/>
        <v>0</v>
      </c>
      <c r="W24" s="126">
        <f t="shared" si="4"/>
        <v>0</v>
      </c>
      <c r="X24" s="126">
        <f t="shared" si="5"/>
        <v>0</v>
      </c>
      <c r="Y24" s="21" t="s">
        <v>247</v>
      </c>
    </row>
    <row r="25" spans="1:25" ht="90" x14ac:dyDescent="0.25">
      <c r="A25" s="279"/>
      <c r="B25" s="258" t="s">
        <v>176</v>
      </c>
      <c r="C25" s="46" t="s">
        <v>177</v>
      </c>
      <c r="D25" s="46" t="s">
        <v>148</v>
      </c>
      <c r="E25" s="46" t="s">
        <v>101</v>
      </c>
      <c r="F25" s="49">
        <v>0</v>
      </c>
      <c r="G25" s="49">
        <v>0</v>
      </c>
      <c r="H25" s="33">
        <v>0</v>
      </c>
      <c r="I25" s="20">
        <v>0</v>
      </c>
      <c r="J25" s="33">
        <v>0</v>
      </c>
      <c r="K25" s="33">
        <v>0</v>
      </c>
      <c r="L25" s="23">
        <v>0</v>
      </c>
      <c r="M25" s="24">
        <v>0</v>
      </c>
      <c r="N25" s="9">
        <f t="shared" si="0"/>
        <v>0</v>
      </c>
      <c r="O25" s="9">
        <f t="shared" si="0"/>
        <v>0</v>
      </c>
      <c r="P25" s="10">
        <f t="shared" si="1"/>
        <v>0</v>
      </c>
      <c r="Q25" s="10">
        <f t="shared" si="2"/>
        <v>0</v>
      </c>
      <c r="R25" s="128" t="s">
        <v>252</v>
      </c>
      <c r="S25" s="40">
        <v>0</v>
      </c>
      <c r="T25" s="20">
        <v>0</v>
      </c>
      <c r="U25" s="125">
        <f t="shared" si="3"/>
        <v>0</v>
      </c>
      <c r="V25" s="125">
        <f t="shared" si="3"/>
        <v>0</v>
      </c>
      <c r="W25" s="126">
        <f t="shared" si="4"/>
        <v>0</v>
      </c>
      <c r="X25" s="126">
        <f t="shared" si="5"/>
        <v>0</v>
      </c>
      <c r="Y25" s="128" t="s">
        <v>252</v>
      </c>
    </row>
    <row r="26" spans="1:25" ht="68.25" customHeight="1" x14ac:dyDescent="0.25">
      <c r="A26" s="279"/>
      <c r="B26" s="269"/>
      <c r="C26" s="46" t="s">
        <v>179</v>
      </c>
      <c r="D26" s="46" t="s">
        <v>148</v>
      </c>
      <c r="E26" s="46" t="s">
        <v>101</v>
      </c>
      <c r="F26" s="49">
        <v>0</v>
      </c>
      <c r="G26" s="49">
        <v>0</v>
      </c>
      <c r="H26" s="33">
        <v>0</v>
      </c>
      <c r="I26" s="20">
        <v>0</v>
      </c>
      <c r="J26" s="33">
        <v>0</v>
      </c>
      <c r="K26" s="33">
        <v>0</v>
      </c>
      <c r="L26" s="23">
        <v>0</v>
      </c>
      <c r="M26" s="24">
        <v>0</v>
      </c>
      <c r="N26" s="9">
        <f t="shared" si="0"/>
        <v>0</v>
      </c>
      <c r="O26" s="9">
        <f t="shared" si="0"/>
        <v>0</v>
      </c>
      <c r="P26" s="10">
        <f t="shared" si="1"/>
        <v>0</v>
      </c>
      <c r="Q26" s="10">
        <f t="shared" si="2"/>
        <v>0</v>
      </c>
      <c r="R26" s="128" t="s">
        <v>252</v>
      </c>
      <c r="S26" s="40">
        <v>0</v>
      </c>
      <c r="T26" s="20">
        <v>0</v>
      </c>
      <c r="U26" s="125">
        <f t="shared" si="3"/>
        <v>0</v>
      </c>
      <c r="V26" s="125">
        <f t="shared" si="3"/>
        <v>0</v>
      </c>
      <c r="W26" s="126">
        <f t="shared" si="4"/>
        <v>0</v>
      </c>
      <c r="X26" s="126">
        <f t="shared" si="5"/>
        <v>0</v>
      </c>
      <c r="Y26" s="128" t="s">
        <v>252</v>
      </c>
    </row>
    <row r="27" spans="1:25" ht="75" x14ac:dyDescent="0.25">
      <c r="A27" s="279"/>
      <c r="B27" s="258" t="s">
        <v>180</v>
      </c>
      <c r="C27" s="46" t="s">
        <v>181</v>
      </c>
      <c r="D27" s="46" t="s">
        <v>182</v>
      </c>
      <c r="E27" s="46" t="s">
        <v>101</v>
      </c>
      <c r="F27" s="49">
        <v>0</v>
      </c>
      <c r="G27" s="49">
        <v>0</v>
      </c>
      <c r="H27" s="33">
        <v>0</v>
      </c>
      <c r="I27" s="20">
        <v>0</v>
      </c>
      <c r="J27" s="33">
        <v>0</v>
      </c>
      <c r="K27" s="33">
        <v>0</v>
      </c>
      <c r="L27" s="23">
        <v>0</v>
      </c>
      <c r="M27" s="24">
        <v>0</v>
      </c>
      <c r="N27" s="9">
        <f t="shared" si="0"/>
        <v>0</v>
      </c>
      <c r="O27" s="9">
        <f t="shared" si="0"/>
        <v>0</v>
      </c>
      <c r="P27" s="10">
        <f t="shared" si="1"/>
        <v>0</v>
      </c>
      <c r="Q27" s="10">
        <f t="shared" si="2"/>
        <v>0</v>
      </c>
      <c r="R27" s="128" t="s">
        <v>252</v>
      </c>
      <c r="S27" s="40">
        <v>0</v>
      </c>
      <c r="T27" s="20">
        <v>0</v>
      </c>
      <c r="U27" s="125">
        <f t="shared" si="3"/>
        <v>0</v>
      </c>
      <c r="V27" s="125">
        <f t="shared" si="3"/>
        <v>0</v>
      </c>
      <c r="W27" s="126">
        <f t="shared" si="4"/>
        <v>0</v>
      </c>
      <c r="X27" s="126">
        <f t="shared" si="5"/>
        <v>0</v>
      </c>
      <c r="Y27" s="128" t="s">
        <v>252</v>
      </c>
    </row>
    <row r="28" spans="1:25" ht="75" x14ac:dyDescent="0.25">
      <c r="A28" s="279"/>
      <c r="B28" s="269"/>
      <c r="C28" s="46" t="s">
        <v>183</v>
      </c>
      <c r="D28" s="46" t="s">
        <v>182</v>
      </c>
      <c r="E28" s="46" t="s">
        <v>101</v>
      </c>
      <c r="F28" s="49">
        <v>0</v>
      </c>
      <c r="G28" s="49">
        <v>0</v>
      </c>
      <c r="H28" s="33">
        <v>0</v>
      </c>
      <c r="I28" s="20">
        <v>0</v>
      </c>
      <c r="J28" s="33">
        <v>0</v>
      </c>
      <c r="K28" s="33">
        <v>0</v>
      </c>
      <c r="L28" s="23">
        <v>0</v>
      </c>
      <c r="M28" s="24">
        <v>0</v>
      </c>
      <c r="N28" s="9">
        <f t="shared" si="0"/>
        <v>0</v>
      </c>
      <c r="O28" s="9">
        <f t="shared" si="0"/>
        <v>0</v>
      </c>
      <c r="P28" s="10">
        <f t="shared" si="1"/>
        <v>0</v>
      </c>
      <c r="Q28" s="10">
        <f t="shared" si="2"/>
        <v>0</v>
      </c>
      <c r="R28" s="128" t="s">
        <v>252</v>
      </c>
      <c r="S28" s="40">
        <v>0</v>
      </c>
      <c r="T28" s="20">
        <v>0</v>
      </c>
      <c r="U28" s="125">
        <f t="shared" si="3"/>
        <v>0</v>
      </c>
      <c r="V28" s="125">
        <f t="shared" si="3"/>
        <v>0</v>
      </c>
      <c r="W28" s="126">
        <f t="shared" si="4"/>
        <v>0</v>
      </c>
      <c r="X28" s="126">
        <f t="shared" si="5"/>
        <v>0</v>
      </c>
      <c r="Y28" s="128" t="s">
        <v>252</v>
      </c>
    </row>
    <row r="29" spans="1:25" ht="94.5" customHeight="1" x14ac:dyDescent="0.25">
      <c r="A29" s="279"/>
      <c r="B29" s="46" t="s">
        <v>184</v>
      </c>
      <c r="C29" s="46" t="s">
        <v>253</v>
      </c>
      <c r="D29" s="46" t="s">
        <v>186</v>
      </c>
      <c r="E29" s="46" t="s">
        <v>101</v>
      </c>
      <c r="F29" s="49">
        <v>0</v>
      </c>
      <c r="G29" s="49">
        <v>0</v>
      </c>
      <c r="H29" s="33">
        <v>0</v>
      </c>
      <c r="I29" s="20">
        <v>0</v>
      </c>
      <c r="J29" s="33">
        <v>0</v>
      </c>
      <c r="K29" s="33">
        <v>0</v>
      </c>
      <c r="L29" s="23">
        <v>0</v>
      </c>
      <c r="M29" s="24">
        <v>0</v>
      </c>
      <c r="N29" s="9">
        <f t="shared" si="0"/>
        <v>0</v>
      </c>
      <c r="O29" s="9">
        <f t="shared" si="0"/>
        <v>0</v>
      </c>
      <c r="P29" s="10">
        <f t="shared" si="1"/>
        <v>0</v>
      </c>
      <c r="Q29" s="10">
        <f t="shared" si="2"/>
        <v>0</v>
      </c>
      <c r="R29" s="19" t="s">
        <v>247</v>
      </c>
      <c r="S29" s="40">
        <v>0</v>
      </c>
      <c r="T29" s="20">
        <v>0</v>
      </c>
      <c r="U29" s="125">
        <f t="shared" si="3"/>
        <v>0</v>
      </c>
      <c r="V29" s="125">
        <f t="shared" si="3"/>
        <v>0</v>
      </c>
      <c r="W29" s="126">
        <f t="shared" si="4"/>
        <v>0</v>
      </c>
      <c r="X29" s="126">
        <f t="shared" si="5"/>
        <v>0</v>
      </c>
      <c r="Y29" s="21" t="s">
        <v>247</v>
      </c>
    </row>
    <row r="30" spans="1:25" ht="79.5" customHeight="1" x14ac:dyDescent="0.25">
      <c r="A30" s="274" t="s">
        <v>188</v>
      </c>
      <c r="B30" s="258" t="s">
        <v>189</v>
      </c>
      <c r="C30" s="45" t="s">
        <v>190</v>
      </c>
      <c r="D30" s="45" t="s">
        <v>254</v>
      </c>
      <c r="E30" s="46" t="s">
        <v>99</v>
      </c>
      <c r="F30" s="50">
        <v>0</v>
      </c>
      <c r="G30" s="50">
        <v>0.05</v>
      </c>
      <c r="H30" s="34">
        <v>1026</v>
      </c>
      <c r="I30" s="20">
        <v>6254786</v>
      </c>
      <c r="J30" s="34">
        <v>1948</v>
      </c>
      <c r="K30" s="34">
        <v>11895865</v>
      </c>
      <c r="L30" s="23">
        <v>948</v>
      </c>
      <c r="M30" s="24">
        <v>6523390</v>
      </c>
      <c r="N30" s="9">
        <f t="shared" si="0"/>
        <v>7.6023391812865548E-2</v>
      </c>
      <c r="O30" s="9">
        <f t="shared" si="0"/>
        <v>-4.2943755389872607E-2</v>
      </c>
      <c r="P30" s="10">
        <f t="shared" si="1"/>
        <v>1.520467836257311</v>
      </c>
      <c r="Q30" s="10">
        <f t="shared" si="2"/>
        <v>0</v>
      </c>
      <c r="R30" s="128" t="s">
        <v>255</v>
      </c>
      <c r="S30" s="40">
        <v>2259</v>
      </c>
      <c r="T30" s="20">
        <v>15471980</v>
      </c>
      <c r="U30" s="125">
        <f t="shared" si="3"/>
        <v>-0.15965092402464065</v>
      </c>
      <c r="V30" s="125">
        <f t="shared" si="3"/>
        <v>-0.30061832409833156</v>
      </c>
      <c r="W30" s="126">
        <f t="shared" si="4"/>
        <v>-3.193018480492813</v>
      </c>
      <c r="X30" s="126">
        <f t="shared" si="5"/>
        <v>0</v>
      </c>
      <c r="Y30" s="128" t="s">
        <v>255</v>
      </c>
    </row>
    <row r="31" spans="1:25" ht="45" x14ac:dyDescent="0.25">
      <c r="A31" s="275"/>
      <c r="B31" s="259"/>
      <c r="C31" s="45" t="s">
        <v>193</v>
      </c>
      <c r="D31" s="45" t="s">
        <v>254</v>
      </c>
      <c r="E31" s="46" t="s">
        <v>101</v>
      </c>
      <c r="F31" s="50">
        <v>0</v>
      </c>
      <c r="G31" s="50">
        <v>0</v>
      </c>
      <c r="H31" s="34">
        <v>0</v>
      </c>
      <c r="I31" s="20">
        <v>0</v>
      </c>
      <c r="J31" s="34">
        <v>0</v>
      </c>
      <c r="K31" s="34">
        <v>0</v>
      </c>
      <c r="L31" s="23">
        <v>0</v>
      </c>
      <c r="M31" s="24">
        <v>0</v>
      </c>
      <c r="N31" s="9">
        <f t="shared" si="0"/>
        <v>0</v>
      </c>
      <c r="O31" s="9">
        <f t="shared" si="0"/>
        <v>0</v>
      </c>
      <c r="P31" s="10">
        <f t="shared" si="1"/>
        <v>0</v>
      </c>
      <c r="Q31" s="10">
        <f t="shared" si="2"/>
        <v>0</v>
      </c>
      <c r="R31" s="128" t="s">
        <v>256</v>
      </c>
      <c r="S31" s="40">
        <v>0</v>
      </c>
      <c r="T31" s="20">
        <v>0</v>
      </c>
      <c r="U31" s="125">
        <f t="shared" si="3"/>
        <v>0</v>
      </c>
      <c r="V31" s="125">
        <f t="shared" si="3"/>
        <v>0</v>
      </c>
      <c r="W31" s="126">
        <f t="shared" si="4"/>
        <v>0</v>
      </c>
      <c r="X31" s="126">
        <f t="shared" si="5"/>
        <v>0</v>
      </c>
      <c r="Y31" s="128" t="s">
        <v>256</v>
      </c>
    </row>
    <row r="32" spans="1:25" ht="45.75" thickBot="1" x14ac:dyDescent="0.3">
      <c r="A32" s="276"/>
      <c r="B32" s="260"/>
      <c r="C32" s="25" t="s">
        <v>194</v>
      </c>
      <c r="D32" s="25" t="s">
        <v>257</v>
      </c>
      <c r="E32" s="25" t="s">
        <v>101</v>
      </c>
      <c r="F32" s="51">
        <v>0</v>
      </c>
      <c r="G32" s="51">
        <v>0</v>
      </c>
      <c r="H32" s="35">
        <v>69878</v>
      </c>
      <c r="I32" s="20">
        <v>109726670</v>
      </c>
      <c r="J32" s="35">
        <v>211238</v>
      </c>
      <c r="K32" s="35">
        <v>236333980</v>
      </c>
      <c r="L32" s="129">
        <v>68621</v>
      </c>
      <c r="M32" s="26">
        <v>122203680</v>
      </c>
      <c r="N32" s="9">
        <f t="shared" si="0"/>
        <v>1.7988494232805796E-2</v>
      </c>
      <c r="O32" s="9">
        <f t="shared" si="0"/>
        <v>-0.11370991209338621</v>
      </c>
      <c r="P32" s="10">
        <f t="shared" si="1"/>
        <v>0</v>
      </c>
      <c r="Q32" s="10">
        <f t="shared" si="2"/>
        <v>0</v>
      </c>
      <c r="R32" s="130" t="s">
        <v>247</v>
      </c>
      <c r="S32" s="40">
        <v>210281</v>
      </c>
      <c r="T32" s="20">
        <v>259049890</v>
      </c>
      <c r="U32" s="125">
        <f t="shared" si="3"/>
        <v>4.5304348649390924E-3</v>
      </c>
      <c r="V32" s="125">
        <f t="shared" si="3"/>
        <v>-9.6117832907481215E-2</v>
      </c>
      <c r="W32" s="126">
        <f t="shared" si="4"/>
        <v>0</v>
      </c>
      <c r="X32" s="126">
        <f t="shared" si="5"/>
        <v>0</v>
      </c>
      <c r="Y32" s="21" t="s">
        <v>247</v>
      </c>
    </row>
    <row r="33" spans="1:25" ht="60" x14ac:dyDescent="0.25">
      <c r="A33" s="131" t="s">
        <v>198</v>
      </c>
      <c r="B33" s="47" t="s">
        <v>136</v>
      </c>
      <c r="C33" s="47" t="s">
        <v>136</v>
      </c>
      <c r="D33" s="47" t="s">
        <v>137</v>
      </c>
      <c r="E33" s="47" t="s">
        <v>101</v>
      </c>
      <c r="F33" s="18" t="s">
        <v>199</v>
      </c>
      <c r="G33" s="18" t="s">
        <v>199</v>
      </c>
      <c r="H33" s="32"/>
      <c r="I33" s="20"/>
      <c r="J33" s="32"/>
      <c r="K33" s="32"/>
      <c r="L33" s="19"/>
      <c r="M33" s="20"/>
      <c r="N33" s="18" t="s">
        <v>199</v>
      </c>
      <c r="O33" s="18" t="s">
        <v>199</v>
      </c>
      <c r="P33" s="18" t="s">
        <v>199</v>
      </c>
      <c r="Q33" s="18" t="s">
        <v>199</v>
      </c>
      <c r="R33" s="19" t="s">
        <v>247</v>
      </c>
      <c r="S33" s="40"/>
      <c r="T33" s="20"/>
      <c r="U33" s="18" t="s">
        <v>199</v>
      </c>
      <c r="V33" s="18" t="s">
        <v>199</v>
      </c>
      <c r="W33" s="18" t="s">
        <v>199</v>
      </c>
      <c r="X33" s="18" t="s">
        <v>199</v>
      </c>
      <c r="Y33" s="21" t="s">
        <v>247</v>
      </c>
    </row>
    <row r="34" spans="1:25" ht="75" x14ac:dyDescent="0.25">
      <c r="A34" s="43" t="s">
        <v>200</v>
      </c>
    </row>
  </sheetData>
  <mergeCells count="44">
    <mergeCell ref="C1:Y1"/>
    <mergeCell ref="B2:G2"/>
    <mergeCell ref="H2:I2"/>
    <mergeCell ref="J2:Y2"/>
    <mergeCell ref="B3:G3"/>
    <mergeCell ref="J3:Y3"/>
    <mergeCell ref="B4:G4"/>
    <mergeCell ref="H4:I4"/>
    <mergeCell ref="J4:Y4"/>
    <mergeCell ref="B5:G5"/>
    <mergeCell ref="H5:I5"/>
    <mergeCell ref="J5:Y5"/>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s>
  <dataValidations count="14">
    <dataValidation allowBlank="1" showInputMessage="1" showErrorMessage="1" prompt="Solo aplica para gastos de funcionamiento." sqref="A8:B11" xr:uid="{D91F855D-164F-43C6-BA64-727523276327}"/>
    <dataValidation allowBlank="1" showInputMessage="1" showErrorMessage="1" prompt="Relacione los giros realizados  en el  mismo periodo del año anterior, relacionados con el rubro y el componente. valores en pesos." sqref="I10:I11" xr:uid="{51A25F9E-09C4-4FD5-BF78-FA4B730F4BCC}"/>
    <dataValidation type="list" allowBlank="1" showInputMessage="1" showErrorMessage="1" sqref="J2:Y2" xr:uid="{A2079E44-688D-4B05-A0BE-0F4487B0981D}">
      <formula1>INDIRECT(B2)</formula1>
    </dataValidation>
    <dataValidation allowBlank="1" showInputMessage="1" showErrorMessage="1" prompt="Escribir la otra entidad que no se encuentra en la lista desplegable" sqref="J3:Y3" xr:uid="{55343415-C490-4C16-B860-50606A6889EA}"/>
    <dataValidation allowBlank="1" showInputMessage="1" showErrorMessage="1" prompt="Escribir el otro sector que no se encuentra en la lista desplegable" sqref="B3:G3" xr:uid="{0FD66D62-BEA2-49A6-A157-6B2E8A2B66B8}"/>
    <dataValidation allowBlank="1" showInputMessage="1" showErrorMessage="1" prompt="Relacione los giros realizados  en el  periodo de reporte para el rubro y el componente. Valores en pesos._x000a_" sqref="T11" xr:uid="{C8179D86-F8AE-4BD4-B5FC-62A87EB46675}"/>
    <dataValidation allowBlank="1" showInputMessage="1" showErrorMessage="1" prompt="Relacione los giros realizados  en el  periodo de reporte para el rubro y el componente. Valores en pesos." sqref="M11" xr:uid="{37E85940-9F6E-4FC9-B17C-FE6997B7BF40}"/>
    <dataValidation allowBlank="1" showInputMessage="1" showErrorMessage="1" prompt="Relacione el dato de consumo asociado al rubro, componente y unidad de medida en el periodo de reporte._x000a_" sqref="L11 S11" xr:uid="{CBB1932A-19F4-412C-B9CE-BE9C54B2DEC3}"/>
    <dataValidation allowBlank="1" showInputMessage="1" showErrorMessage="1" prompt="Relacione los giros realizados  en el  mismo periodo del año anterior, relacionados con el rubro y el componente. Valores en pesos." sqref="K10:K11" xr:uid="{E87F1383-0A27-4D1D-B2B5-8B058860937C}"/>
    <dataValidation allowBlank="1" showInputMessage="1" showErrorMessage="1" prompt="Relacione el dato de consumo asociado al rubro, componente y unidad de medida reportado en el  mismo periodo del año anterior_x000a_" sqref="H10:H11 J10:J11" xr:uid="{A2821907-419E-4A3A-AA71-7009AB82ACEC}"/>
    <dataValidation allowBlank="1" showInputMessage="1" showErrorMessage="1" prompt="Si en la celda &quot;E&quot;, selecionó SI, defina una meta en porcentaje para mantener o reducir el gasto en la vigencia. (En unidad de medida)" sqref="G8:G11" xr:uid="{B5AB5D1C-2683-40CF-862E-CABF0291FE57}"/>
    <dataValidation allowBlank="1" showInputMessage="1" showErrorMessage="1" prompt="Si en la celda &quot;E&quot;, selecionó SI, defina una meta en porcentaje para mantener o reducir el gasto en la vigencia. (En giros presupuestales)" sqref="F8:F11" xr:uid="{2A0C5BD5-D560-4780-81A7-999971ADEFF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59F70019-96E3-43B7-8648-C9BFCCADABA0}"/>
    <dataValidation allowBlank="1" showInputMessage="1" showErrorMessage="1" prompt="Defina la referencia que se usará  para medir el rubro o componente. Ejem. Metro cúbico, personas, horas, entre otros." sqref="D8:D11" xr:uid="{058566EC-63D3-490A-A302-59A711FDAA3A}"/>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2744D-9BDB-4AB3-9C04-4C0726BD1461}">
  <dimension ref="B1:AB39"/>
  <sheetViews>
    <sheetView showGridLines="0" topLeftCell="D1" zoomScale="60" zoomScaleNormal="60" workbookViewId="0">
      <pane ySplit="11" topLeftCell="A12" activePane="bottomLeft" state="frozen"/>
      <selection pane="bottomLeft" activeCell="G13" sqref="G13"/>
    </sheetView>
  </sheetViews>
  <sheetFormatPr baseColWidth="10" defaultColWidth="11.42578125" defaultRowHeight="15" x14ac:dyDescent="0.25"/>
  <cols>
    <col min="1" max="1" width="4.5703125" style="12" customWidth="1"/>
    <col min="2" max="2" width="25" style="12" customWidth="1"/>
    <col min="3" max="3" width="39.85546875" style="12" customWidth="1"/>
    <col min="4" max="4" width="29" style="27" customWidth="1"/>
    <col min="5" max="6" width="18.7109375" style="12" customWidth="1"/>
    <col min="7" max="7" width="21.42578125" style="12" customWidth="1"/>
    <col min="8" max="8" width="20.7109375" style="12" customWidth="1"/>
    <col min="9" max="10" width="20.7109375" style="37" customWidth="1"/>
    <col min="11" max="11" width="20.7109375" style="36" customWidth="1"/>
    <col min="12" max="12" width="24.42578125" style="36" customWidth="1"/>
    <col min="13" max="13" width="16" style="36" customWidth="1"/>
    <col min="14" max="14" width="10.5703125" style="36" customWidth="1"/>
    <col min="15" max="15" width="15.28515625" style="12" customWidth="1"/>
    <col min="16" max="16" width="19.5703125" style="12" customWidth="1"/>
    <col min="17" max="17" width="19.28515625" style="12" customWidth="1"/>
    <col min="18" max="18" width="19.85546875" style="12" customWidth="1"/>
    <col min="19" max="19" width="26" style="12" customWidth="1"/>
    <col min="20" max="20" width="24.140625" style="12" customWidth="1"/>
    <col min="21" max="21" width="26.85546875" style="12" customWidth="1"/>
    <col min="22" max="16384" width="11.42578125" style="12"/>
  </cols>
  <sheetData>
    <row r="1" spans="2:28" ht="75" customHeight="1" x14ac:dyDescent="0.25">
      <c r="D1" s="11"/>
      <c r="E1" s="11"/>
      <c r="F1" s="211" t="s">
        <v>103</v>
      </c>
      <c r="G1" s="211"/>
      <c r="H1" s="211"/>
      <c r="I1" s="211"/>
      <c r="J1" s="211"/>
      <c r="K1" s="211"/>
      <c r="L1" s="211"/>
      <c r="M1" s="211"/>
      <c r="N1" s="211"/>
      <c r="O1" s="211"/>
      <c r="P1" s="211"/>
      <c r="Q1" s="211"/>
      <c r="R1" s="211"/>
      <c r="S1" s="211"/>
      <c r="T1" s="211"/>
      <c r="U1" s="211"/>
    </row>
    <row r="2" spans="2:28" ht="26.25" customHeight="1" x14ac:dyDescent="0.25">
      <c r="D2" s="48" t="s">
        <v>104</v>
      </c>
      <c r="E2" s="212" t="s">
        <v>15</v>
      </c>
      <c r="F2" s="213"/>
      <c r="G2" s="213"/>
      <c r="H2" s="213"/>
      <c r="I2" s="213"/>
      <c r="J2" s="214"/>
      <c r="K2" s="215" t="s">
        <v>105</v>
      </c>
      <c r="L2" s="216"/>
      <c r="M2" s="212" t="s">
        <v>74</v>
      </c>
      <c r="N2" s="213"/>
      <c r="O2" s="213"/>
      <c r="P2" s="213"/>
      <c r="Q2" s="213"/>
      <c r="R2" s="213"/>
      <c r="S2" s="213"/>
      <c r="T2" s="213"/>
      <c r="U2" s="213"/>
    </row>
    <row r="3" spans="2:28" ht="26.25" customHeight="1" x14ac:dyDescent="0.25">
      <c r="D3" s="48" t="s">
        <v>106</v>
      </c>
      <c r="E3" s="212"/>
      <c r="F3" s="213"/>
      <c r="G3" s="213"/>
      <c r="H3" s="213"/>
      <c r="I3" s="213"/>
      <c r="J3" s="214"/>
      <c r="K3" s="38"/>
      <c r="L3" s="42" t="s">
        <v>107</v>
      </c>
      <c r="M3" s="212"/>
      <c r="N3" s="213"/>
      <c r="O3" s="213"/>
      <c r="P3" s="213"/>
      <c r="Q3" s="213"/>
      <c r="R3" s="213"/>
      <c r="S3" s="213"/>
      <c r="T3" s="213"/>
      <c r="U3" s="213"/>
    </row>
    <row r="4" spans="2:28" ht="27.75" customHeight="1" x14ac:dyDescent="0.25">
      <c r="D4" s="13" t="s">
        <v>108</v>
      </c>
      <c r="E4" s="212">
        <v>2023</v>
      </c>
      <c r="F4" s="213"/>
      <c r="G4" s="213"/>
      <c r="H4" s="213"/>
      <c r="I4" s="213"/>
      <c r="J4" s="214"/>
      <c r="K4" s="215" t="s">
        <v>109</v>
      </c>
      <c r="L4" s="216"/>
      <c r="M4" s="212" t="s">
        <v>102</v>
      </c>
      <c r="N4" s="213"/>
      <c r="O4" s="213"/>
      <c r="P4" s="213"/>
      <c r="Q4" s="213"/>
      <c r="R4" s="213"/>
      <c r="S4" s="213"/>
      <c r="T4" s="213"/>
      <c r="U4" s="213"/>
      <c r="V4" s="210"/>
      <c r="W4" s="210"/>
      <c r="X4" s="210"/>
      <c r="Y4" s="210"/>
      <c r="Z4" s="210"/>
      <c r="AA4" s="210"/>
      <c r="AB4" s="210"/>
    </row>
    <row r="5" spans="2:28" ht="26.25" customHeight="1" x14ac:dyDescent="0.25">
      <c r="D5" s="13" t="s">
        <v>85</v>
      </c>
      <c r="E5" s="212" t="s">
        <v>86</v>
      </c>
      <c r="F5" s="213"/>
      <c r="G5" s="213"/>
      <c r="H5" s="213"/>
      <c r="I5" s="213"/>
      <c r="J5" s="214"/>
      <c r="K5" s="215" t="s">
        <v>90</v>
      </c>
      <c r="L5" s="216"/>
      <c r="M5" s="212" t="s">
        <v>91</v>
      </c>
      <c r="N5" s="213"/>
      <c r="O5" s="213"/>
      <c r="P5" s="213"/>
      <c r="Q5" s="213"/>
      <c r="R5" s="213"/>
      <c r="S5" s="213"/>
      <c r="T5" s="213"/>
      <c r="U5" s="213"/>
    </row>
    <row r="6" spans="2:28" ht="19.5" customHeight="1" thickBot="1" x14ac:dyDescent="0.3">
      <c r="D6" s="220" t="s">
        <v>110</v>
      </c>
      <c r="E6" s="220"/>
      <c r="F6" s="220"/>
      <c r="G6" s="220"/>
      <c r="H6" s="220"/>
      <c r="I6" s="220"/>
      <c r="J6" s="220"/>
      <c r="K6" s="220"/>
      <c r="L6" s="220"/>
      <c r="M6" s="220"/>
      <c r="N6" s="220"/>
      <c r="O6" s="220"/>
      <c r="P6" s="220"/>
      <c r="Q6" s="220"/>
      <c r="R6" s="220"/>
      <c r="S6" s="220"/>
      <c r="T6" s="220"/>
      <c r="U6" s="220"/>
    </row>
    <row r="7" spans="2:28" ht="15.75" thickBot="1" x14ac:dyDescent="0.3">
      <c r="D7" s="221" t="s">
        <v>111</v>
      </c>
      <c r="E7" s="222"/>
      <c r="F7" s="222"/>
      <c r="G7" s="222"/>
      <c r="H7" s="222"/>
      <c r="I7" s="222"/>
      <c r="J7" s="222"/>
      <c r="K7" s="31"/>
      <c r="L7" s="31"/>
      <c r="M7" s="31"/>
      <c r="N7" s="31"/>
      <c r="O7" s="223" t="s">
        <v>112</v>
      </c>
      <c r="P7" s="224"/>
      <c r="Q7" s="224"/>
      <c r="R7" s="224"/>
      <c r="S7" s="224"/>
      <c r="T7" s="224"/>
      <c r="U7" s="224"/>
    </row>
    <row r="8" spans="2:28" ht="18" customHeight="1" x14ac:dyDescent="0.25">
      <c r="D8" s="225" t="s">
        <v>113</v>
      </c>
      <c r="E8" s="226"/>
      <c r="F8" s="226" t="s">
        <v>114</v>
      </c>
      <c r="G8" s="233" t="s">
        <v>115</v>
      </c>
      <c r="H8" s="226" t="s">
        <v>116</v>
      </c>
      <c r="I8" s="236" t="s">
        <v>117</v>
      </c>
      <c r="J8" s="236" t="s">
        <v>118</v>
      </c>
      <c r="K8" s="240" t="s">
        <v>120</v>
      </c>
      <c r="L8" s="241"/>
      <c r="M8" s="244" t="s">
        <v>120</v>
      </c>
      <c r="N8" s="245"/>
      <c r="O8" s="217"/>
      <c r="P8" s="218"/>
      <c r="Q8" s="218"/>
      <c r="R8" s="218"/>
      <c r="S8" s="44"/>
      <c r="T8" s="44"/>
      <c r="U8" s="44"/>
    </row>
    <row r="9" spans="2:28" x14ac:dyDescent="0.25">
      <c r="D9" s="227"/>
      <c r="E9" s="228"/>
      <c r="F9" s="228"/>
      <c r="G9" s="234"/>
      <c r="H9" s="228"/>
      <c r="I9" s="237"/>
      <c r="J9" s="237"/>
      <c r="K9" s="242"/>
      <c r="L9" s="243"/>
      <c r="M9" s="246"/>
      <c r="N9" s="247"/>
      <c r="O9" s="250" t="s">
        <v>122</v>
      </c>
      <c r="P9" s="251"/>
      <c r="Q9" s="251"/>
      <c r="R9" s="251"/>
      <c r="S9" s="251"/>
      <c r="T9" s="251"/>
      <c r="U9" s="252"/>
    </row>
    <row r="10" spans="2:28" ht="15.75" thickBot="1" x14ac:dyDescent="0.3">
      <c r="D10" s="229"/>
      <c r="E10" s="230"/>
      <c r="F10" s="230"/>
      <c r="G10" s="234"/>
      <c r="H10" s="230"/>
      <c r="I10" s="238"/>
      <c r="J10" s="238"/>
      <c r="K10" s="270" t="s">
        <v>123</v>
      </c>
      <c r="L10" s="272" t="s">
        <v>124</v>
      </c>
      <c r="M10" s="270" t="s">
        <v>123</v>
      </c>
      <c r="N10" s="272" t="s">
        <v>124</v>
      </c>
      <c r="O10" s="217" t="s">
        <v>125</v>
      </c>
      <c r="P10" s="218"/>
      <c r="Q10" s="218"/>
      <c r="R10" s="218"/>
      <c r="S10" s="218"/>
      <c r="T10" s="218"/>
      <c r="U10" s="219"/>
    </row>
    <row r="11" spans="2:28" ht="66.95" customHeight="1" thickBot="1" x14ac:dyDescent="0.3">
      <c r="B11" s="132" t="s">
        <v>258</v>
      </c>
      <c r="C11" s="132" t="s">
        <v>259</v>
      </c>
      <c r="D11" s="284"/>
      <c r="E11" s="232"/>
      <c r="F11" s="232"/>
      <c r="G11" s="235"/>
      <c r="H11" s="232"/>
      <c r="I11" s="239"/>
      <c r="J11" s="239"/>
      <c r="K11" s="271"/>
      <c r="L11" s="273"/>
      <c r="M11" s="271"/>
      <c r="N11" s="273"/>
      <c r="O11" s="14" t="s">
        <v>127</v>
      </c>
      <c r="P11" s="14" t="s">
        <v>128</v>
      </c>
      <c r="Q11" s="15" t="s">
        <v>129</v>
      </c>
      <c r="R11" s="15" t="s">
        <v>130</v>
      </c>
      <c r="S11" s="16" t="s">
        <v>131</v>
      </c>
      <c r="T11" s="16" t="s">
        <v>132</v>
      </c>
      <c r="U11" s="30" t="s">
        <v>133</v>
      </c>
    </row>
    <row r="12" spans="2:28" ht="99.95" customHeight="1" x14ac:dyDescent="0.25">
      <c r="B12" s="133" t="s">
        <v>260</v>
      </c>
      <c r="C12" s="133" t="s">
        <v>261</v>
      </c>
      <c r="D12" s="277" t="s">
        <v>135</v>
      </c>
      <c r="E12" s="47" t="s">
        <v>136</v>
      </c>
      <c r="F12" s="134" t="s">
        <v>136</v>
      </c>
      <c r="G12" s="47" t="s">
        <v>137</v>
      </c>
      <c r="H12" s="47" t="s">
        <v>101</v>
      </c>
      <c r="I12" s="18">
        <v>0</v>
      </c>
      <c r="J12" s="18">
        <v>0</v>
      </c>
      <c r="K12" s="135">
        <v>995</v>
      </c>
      <c r="L12" s="20">
        <v>69388175215</v>
      </c>
      <c r="M12" s="32"/>
      <c r="N12" s="32"/>
      <c r="O12" s="135">
        <v>964</v>
      </c>
      <c r="P12" s="20">
        <v>82819009582</v>
      </c>
      <c r="Q12" s="9">
        <f>IFERROR((1-(O12/K12)),0)</f>
        <v>3.1155778894472408E-2</v>
      </c>
      <c r="R12" s="9">
        <f>IFERROR((1-(P12/L12)),0)</f>
        <v>-0.1935608527733208</v>
      </c>
      <c r="S12" s="10">
        <f>IFERROR((Q12/J12),0)</f>
        <v>0</v>
      </c>
      <c r="T12" s="10">
        <f>IFERROR((R12/I12),0)</f>
        <v>0</v>
      </c>
      <c r="U12" s="19"/>
    </row>
    <row r="13" spans="2:28" ht="162" customHeight="1" x14ac:dyDescent="0.25">
      <c r="B13" s="133" t="s">
        <v>262</v>
      </c>
      <c r="C13" s="133" t="s">
        <v>263</v>
      </c>
      <c r="D13" s="278"/>
      <c r="E13" s="46" t="s">
        <v>139</v>
      </c>
      <c r="F13" s="46" t="s">
        <v>140</v>
      </c>
      <c r="G13" s="46" t="s">
        <v>141</v>
      </c>
      <c r="H13" s="47" t="s">
        <v>101</v>
      </c>
      <c r="I13" s="18">
        <v>0</v>
      </c>
      <c r="J13" s="18">
        <v>0</v>
      </c>
      <c r="K13" s="19" t="s">
        <v>264</v>
      </c>
      <c r="L13" s="20">
        <v>24869039401</v>
      </c>
      <c r="M13" s="32"/>
      <c r="N13" s="32"/>
      <c r="O13" s="135" t="s">
        <v>264</v>
      </c>
      <c r="P13" s="20">
        <v>27162740253</v>
      </c>
      <c r="Q13" s="9">
        <f t="shared" ref="Q13:R35" si="0">IFERROR((1-(O13/K13)),0)</f>
        <v>0</v>
      </c>
      <c r="R13" s="9">
        <f t="shared" si="0"/>
        <v>-9.2231180103714339E-2</v>
      </c>
      <c r="S13" s="10">
        <f t="shared" ref="S13:S35" si="1">IFERROR((Q13/J13),0)</f>
        <v>0</v>
      </c>
      <c r="T13" s="10">
        <f t="shared" ref="T13:T35" si="2">IFERROR((R13/I13),0)</f>
        <v>0</v>
      </c>
      <c r="U13" s="19"/>
    </row>
    <row r="14" spans="2:28" ht="79.5" customHeight="1" x14ac:dyDescent="0.25">
      <c r="B14" s="136" t="s">
        <v>265</v>
      </c>
      <c r="C14" s="136" t="s">
        <v>266</v>
      </c>
      <c r="D14" s="279" t="s">
        <v>143</v>
      </c>
      <c r="E14" s="266" t="s">
        <v>144</v>
      </c>
      <c r="F14" s="137" t="s">
        <v>145</v>
      </c>
      <c r="G14" s="46" t="s">
        <v>146</v>
      </c>
      <c r="H14" s="46" t="s">
        <v>101</v>
      </c>
      <c r="I14" s="49">
        <v>0</v>
      </c>
      <c r="J14" s="49">
        <v>0</v>
      </c>
      <c r="K14" s="23">
        <v>45</v>
      </c>
      <c r="L14" s="20">
        <v>68692008</v>
      </c>
      <c r="M14" s="33">
        <v>68</v>
      </c>
      <c r="N14" s="33"/>
      <c r="O14" s="135" t="s">
        <v>264</v>
      </c>
      <c r="P14" s="20">
        <v>91455564</v>
      </c>
      <c r="Q14" s="9">
        <f t="shared" si="0"/>
        <v>0</v>
      </c>
      <c r="R14" s="9">
        <f t="shared" si="0"/>
        <v>-0.33138579964062198</v>
      </c>
      <c r="S14" s="10">
        <f t="shared" si="1"/>
        <v>0</v>
      </c>
      <c r="T14" s="10">
        <f t="shared" si="2"/>
        <v>0</v>
      </c>
      <c r="U14" s="19"/>
      <c r="W14" s="138"/>
      <c r="Y14" s="139"/>
    </row>
    <row r="15" spans="2:28" ht="30" x14ac:dyDescent="0.25">
      <c r="B15" s="136"/>
      <c r="C15" s="136" t="s">
        <v>267</v>
      </c>
      <c r="D15" s="279"/>
      <c r="E15" s="266"/>
      <c r="F15" s="137" t="s">
        <v>147</v>
      </c>
      <c r="G15" s="46" t="s">
        <v>148</v>
      </c>
      <c r="H15" s="46"/>
      <c r="I15" s="140"/>
      <c r="J15" s="140"/>
      <c r="K15" s="23"/>
      <c r="L15" s="24">
        <v>196793383</v>
      </c>
      <c r="M15" s="33"/>
      <c r="N15" s="33"/>
      <c r="O15" s="135" t="s">
        <v>264</v>
      </c>
      <c r="P15" s="24">
        <v>181281786</v>
      </c>
      <c r="Q15" s="9">
        <f t="shared" si="0"/>
        <v>0</v>
      </c>
      <c r="R15" s="9">
        <f t="shared" si="0"/>
        <v>7.8821740667977647E-2</v>
      </c>
      <c r="S15" s="10">
        <f t="shared" si="1"/>
        <v>0</v>
      </c>
      <c r="T15" s="10">
        <f t="shared" si="2"/>
        <v>0</v>
      </c>
      <c r="U15" s="19"/>
    </row>
    <row r="16" spans="2:28" ht="141" customHeight="1" x14ac:dyDescent="0.25">
      <c r="B16" s="133"/>
      <c r="C16" s="133" t="s">
        <v>268</v>
      </c>
      <c r="D16" s="279" t="s">
        <v>150</v>
      </c>
      <c r="E16" s="266" t="s">
        <v>151</v>
      </c>
      <c r="F16" s="141" t="s">
        <v>152</v>
      </c>
      <c r="G16" s="142" t="s">
        <v>264</v>
      </c>
      <c r="H16" s="141" t="s">
        <v>99</v>
      </c>
      <c r="I16" s="143">
        <v>1.4999999999999999E-2</v>
      </c>
      <c r="J16" s="144">
        <v>0.01</v>
      </c>
      <c r="K16" s="105"/>
      <c r="L16" s="103">
        <v>1227165445</v>
      </c>
      <c r="M16" s="145"/>
      <c r="N16" s="145"/>
      <c r="O16" s="135" t="s">
        <v>264</v>
      </c>
      <c r="P16" s="24">
        <v>836818598</v>
      </c>
      <c r="Q16" s="9">
        <f t="shared" si="0"/>
        <v>0</v>
      </c>
      <c r="R16" s="9">
        <f>IFERROR((1-(P16/L16)),0)</f>
        <v>0.31808819959072432</v>
      </c>
      <c r="S16" s="10">
        <f t="shared" si="1"/>
        <v>0</v>
      </c>
      <c r="T16" s="10">
        <f t="shared" si="2"/>
        <v>21.205879972714957</v>
      </c>
      <c r="U16" s="146"/>
    </row>
    <row r="17" spans="2:21" ht="48" customHeight="1" x14ac:dyDescent="0.25">
      <c r="B17" s="133" t="s">
        <v>269</v>
      </c>
      <c r="C17" s="133"/>
      <c r="D17" s="279"/>
      <c r="E17" s="266"/>
      <c r="F17" s="141" t="s">
        <v>154</v>
      </c>
      <c r="G17" s="141" t="s">
        <v>155</v>
      </c>
      <c r="H17" s="142" t="s">
        <v>101</v>
      </c>
      <c r="I17" s="144">
        <v>0</v>
      </c>
      <c r="J17" s="144">
        <v>0</v>
      </c>
      <c r="K17" s="147">
        <v>100</v>
      </c>
      <c r="L17" s="102">
        <v>67193000</v>
      </c>
      <c r="M17" s="148"/>
      <c r="N17" s="148"/>
      <c r="O17" s="135" t="s">
        <v>264</v>
      </c>
      <c r="P17" s="20">
        <v>0</v>
      </c>
      <c r="Q17" s="9">
        <f t="shared" si="0"/>
        <v>0</v>
      </c>
      <c r="R17" s="9">
        <f t="shared" si="0"/>
        <v>1</v>
      </c>
      <c r="S17" s="10">
        <f t="shared" si="1"/>
        <v>0</v>
      </c>
      <c r="T17" s="10">
        <f t="shared" si="2"/>
        <v>0</v>
      </c>
      <c r="U17" s="19"/>
    </row>
    <row r="18" spans="2:21" ht="33.75" customHeight="1" x14ac:dyDescent="0.25">
      <c r="B18" s="133"/>
      <c r="C18" s="133" t="s">
        <v>270</v>
      </c>
      <c r="D18" s="279"/>
      <c r="E18" s="46" t="s">
        <v>156</v>
      </c>
      <c r="F18" s="141" t="s">
        <v>157</v>
      </c>
      <c r="G18" s="142" t="s">
        <v>264</v>
      </c>
      <c r="H18" s="142" t="s">
        <v>99</v>
      </c>
      <c r="I18" s="149">
        <v>1.4999999999999999E-2</v>
      </c>
      <c r="J18" s="144">
        <v>0.01</v>
      </c>
      <c r="K18" s="147" t="s">
        <v>264</v>
      </c>
      <c r="L18" s="102">
        <v>1091482167</v>
      </c>
      <c r="M18" s="150"/>
      <c r="N18" s="150"/>
      <c r="O18" s="135" t="s">
        <v>264</v>
      </c>
      <c r="P18" s="20">
        <v>971262793</v>
      </c>
      <c r="Q18" s="9">
        <f t="shared" si="0"/>
        <v>0</v>
      </c>
      <c r="R18" s="9">
        <f t="shared" si="0"/>
        <v>0.11014323241801527</v>
      </c>
      <c r="S18" s="10">
        <f t="shared" si="1"/>
        <v>0</v>
      </c>
      <c r="T18" s="10">
        <f>IFERROR((R18/I18),0)</f>
        <v>7.3428821612010182</v>
      </c>
      <c r="U18" s="146"/>
    </row>
    <row r="19" spans="2:21" ht="38.25" customHeight="1" x14ac:dyDescent="0.25">
      <c r="B19" s="133"/>
      <c r="C19" s="133" t="s">
        <v>271</v>
      </c>
      <c r="D19" s="279"/>
      <c r="E19" s="266" t="s">
        <v>158</v>
      </c>
      <c r="F19" s="46" t="s">
        <v>272</v>
      </c>
      <c r="G19" s="46" t="s">
        <v>148</v>
      </c>
      <c r="H19" s="47" t="s">
        <v>101</v>
      </c>
      <c r="I19" s="18">
        <v>0</v>
      </c>
      <c r="J19" s="18">
        <v>0</v>
      </c>
      <c r="K19" s="147" t="s">
        <v>264</v>
      </c>
      <c r="L19" s="102">
        <v>6984649412</v>
      </c>
      <c r="M19" s="32"/>
      <c r="N19" s="32"/>
      <c r="O19" s="135" t="s">
        <v>264</v>
      </c>
      <c r="P19" s="20">
        <v>7626591750</v>
      </c>
      <c r="Q19" s="9">
        <f t="shared" si="0"/>
        <v>0</v>
      </c>
      <c r="R19" s="9">
        <f t="shared" si="0"/>
        <v>-9.1907596234838795E-2</v>
      </c>
      <c r="S19" s="10">
        <f t="shared" si="1"/>
        <v>0</v>
      </c>
      <c r="T19" s="10">
        <f t="shared" si="2"/>
        <v>0</v>
      </c>
      <c r="U19" s="19"/>
    </row>
    <row r="20" spans="2:21" ht="38.25" customHeight="1" x14ac:dyDescent="0.25">
      <c r="B20" s="133"/>
      <c r="C20" s="151" t="s">
        <v>273</v>
      </c>
      <c r="D20" s="279"/>
      <c r="E20" s="266"/>
      <c r="F20" s="46" t="s">
        <v>274</v>
      </c>
      <c r="G20" s="46" t="s">
        <v>275</v>
      </c>
      <c r="H20" s="47" t="s">
        <v>101</v>
      </c>
      <c r="I20" s="18">
        <v>0</v>
      </c>
      <c r="J20" s="18">
        <v>0</v>
      </c>
      <c r="K20" s="19" t="s">
        <v>264</v>
      </c>
      <c r="L20" s="20">
        <v>0</v>
      </c>
      <c r="M20" s="32"/>
      <c r="N20" s="32"/>
      <c r="O20" s="135" t="s">
        <v>264</v>
      </c>
      <c r="P20" s="20">
        <v>4431999990</v>
      </c>
      <c r="Q20" s="9">
        <f t="shared" si="0"/>
        <v>0</v>
      </c>
      <c r="R20" s="9">
        <f t="shared" si="0"/>
        <v>0</v>
      </c>
      <c r="S20" s="10">
        <f t="shared" si="1"/>
        <v>0</v>
      </c>
      <c r="T20" s="10">
        <f t="shared" si="2"/>
        <v>0</v>
      </c>
      <c r="U20" s="19"/>
    </row>
    <row r="21" spans="2:21" ht="45.75" customHeight="1" x14ac:dyDescent="0.25">
      <c r="B21" s="133" t="s">
        <v>276</v>
      </c>
      <c r="C21" s="133" t="s">
        <v>277</v>
      </c>
      <c r="D21" s="279"/>
      <c r="E21" s="266"/>
      <c r="F21" s="46" t="s">
        <v>165</v>
      </c>
      <c r="G21" s="46" t="s">
        <v>148</v>
      </c>
      <c r="H21" s="47" t="s">
        <v>101</v>
      </c>
      <c r="I21" s="18">
        <v>0</v>
      </c>
      <c r="J21" s="18">
        <v>0</v>
      </c>
      <c r="K21" s="19" t="s">
        <v>264</v>
      </c>
      <c r="L21" s="102">
        <v>1609107262</v>
      </c>
      <c r="M21" s="32"/>
      <c r="N21" s="32"/>
      <c r="O21" s="152" t="s">
        <v>264</v>
      </c>
      <c r="P21" s="102">
        <v>458742036</v>
      </c>
      <c r="Q21" s="9">
        <f t="shared" si="0"/>
        <v>0</v>
      </c>
      <c r="R21" s="9">
        <f t="shared" si="0"/>
        <v>0.71490897665217301</v>
      </c>
      <c r="S21" s="10">
        <f t="shared" si="1"/>
        <v>0</v>
      </c>
      <c r="T21" s="10">
        <f t="shared" si="2"/>
        <v>0</v>
      </c>
      <c r="U21" s="19"/>
    </row>
    <row r="22" spans="2:21" ht="63.75" customHeight="1" x14ac:dyDescent="0.25">
      <c r="B22" s="133"/>
      <c r="C22" s="133" t="s">
        <v>278</v>
      </c>
      <c r="D22" s="279"/>
      <c r="E22" s="266"/>
      <c r="F22" s="46" t="s">
        <v>167</v>
      </c>
      <c r="G22" s="46" t="s">
        <v>168</v>
      </c>
      <c r="H22" s="47" t="s">
        <v>99</v>
      </c>
      <c r="I22" s="18">
        <v>0</v>
      </c>
      <c r="J22" s="18">
        <v>0.01</v>
      </c>
      <c r="K22" s="40">
        <v>393659</v>
      </c>
      <c r="L22" s="20">
        <v>3527661369</v>
      </c>
      <c r="M22" s="32"/>
      <c r="N22" s="32"/>
      <c r="O22" s="88">
        <v>381077</v>
      </c>
      <c r="P22" s="20">
        <v>3720649618</v>
      </c>
      <c r="Q22" s="9">
        <f t="shared" si="0"/>
        <v>3.1961672411909836E-2</v>
      </c>
      <c r="R22" s="9">
        <f t="shared" si="0"/>
        <v>-5.4707135638335735E-2</v>
      </c>
      <c r="S22" s="10">
        <f t="shared" si="1"/>
        <v>3.1961672411909836</v>
      </c>
      <c r="T22" s="10">
        <f t="shared" si="2"/>
        <v>0</v>
      </c>
      <c r="U22" s="62" t="s">
        <v>279</v>
      </c>
    </row>
    <row r="23" spans="2:21" ht="36.75" customHeight="1" x14ac:dyDescent="0.25">
      <c r="B23" s="285" t="s">
        <v>280</v>
      </c>
      <c r="C23" s="287" t="s">
        <v>281</v>
      </c>
      <c r="D23" s="279"/>
      <c r="E23" s="267" t="s">
        <v>169</v>
      </c>
      <c r="F23" s="137" t="s">
        <v>170</v>
      </c>
      <c r="G23" s="46" t="s">
        <v>171</v>
      </c>
      <c r="H23" s="47" t="s">
        <v>101</v>
      </c>
      <c r="I23" s="18">
        <v>0</v>
      </c>
      <c r="J23" s="18">
        <v>0</v>
      </c>
      <c r="K23" s="153">
        <v>1775244</v>
      </c>
      <c r="L23" s="147">
        <v>0</v>
      </c>
      <c r="M23" s="289"/>
      <c r="N23" s="154"/>
      <c r="O23" s="155">
        <v>1532293</v>
      </c>
      <c r="P23" s="147">
        <v>0</v>
      </c>
      <c r="Q23" s="9">
        <f t="shared" si="0"/>
        <v>0.13685499007460378</v>
      </c>
      <c r="R23" s="9">
        <f t="shared" si="0"/>
        <v>0</v>
      </c>
      <c r="S23" s="10">
        <f t="shared" si="1"/>
        <v>0</v>
      </c>
      <c r="T23" s="10">
        <f t="shared" si="2"/>
        <v>0</v>
      </c>
      <c r="U23" s="19"/>
    </row>
    <row r="24" spans="2:21" ht="54" customHeight="1" x14ac:dyDescent="0.25">
      <c r="B24" s="286"/>
      <c r="C24" s="288"/>
      <c r="D24" s="279"/>
      <c r="E24" s="268"/>
      <c r="F24" s="137" t="s">
        <v>173</v>
      </c>
      <c r="G24" s="46" t="s">
        <v>174</v>
      </c>
      <c r="H24" s="47" t="s">
        <v>101</v>
      </c>
      <c r="I24" s="18">
        <v>0</v>
      </c>
      <c r="J24" s="18">
        <v>0</v>
      </c>
      <c r="K24" s="147" t="s">
        <v>264</v>
      </c>
      <c r="L24" s="147">
        <v>0</v>
      </c>
      <c r="M24" s="290"/>
      <c r="N24" s="154"/>
      <c r="O24" s="155">
        <v>109770</v>
      </c>
      <c r="P24" s="147">
        <v>0</v>
      </c>
      <c r="Q24" s="9">
        <f t="shared" si="0"/>
        <v>0</v>
      </c>
      <c r="R24" s="9">
        <f t="shared" si="0"/>
        <v>0</v>
      </c>
      <c r="S24" s="10">
        <f t="shared" si="1"/>
        <v>0</v>
      </c>
      <c r="T24" s="10">
        <f t="shared" si="2"/>
        <v>0</v>
      </c>
      <c r="U24" s="19"/>
    </row>
    <row r="25" spans="2:21" ht="89.1" customHeight="1" x14ac:dyDescent="0.25">
      <c r="B25" s="133" t="s">
        <v>282</v>
      </c>
      <c r="C25" s="133" t="s">
        <v>283</v>
      </c>
      <c r="D25" s="279"/>
      <c r="E25" s="258" t="s">
        <v>176</v>
      </c>
      <c r="F25" s="46" t="s">
        <v>177</v>
      </c>
      <c r="G25" s="46" t="s">
        <v>148</v>
      </c>
      <c r="H25" s="47" t="s">
        <v>101</v>
      </c>
      <c r="I25" s="18">
        <v>0</v>
      </c>
      <c r="J25" s="18">
        <v>0</v>
      </c>
      <c r="K25" s="19" t="s">
        <v>264</v>
      </c>
      <c r="L25" s="20">
        <v>489350900</v>
      </c>
      <c r="M25" s="32"/>
      <c r="N25" s="32"/>
      <c r="O25" s="135" t="s">
        <v>264</v>
      </c>
      <c r="P25" s="20">
        <v>381592363</v>
      </c>
      <c r="Q25" s="9">
        <f t="shared" si="0"/>
        <v>0</v>
      </c>
      <c r="R25" s="9">
        <f t="shared" si="0"/>
        <v>0.22020708861473437</v>
      </c>
      <c r="S25" s="10">
        <f t="shared" si="1"/>
        <v>0</v>
      </c>
      <c r="T25" s="10">
        <f t="shared" si="2"/>
        <v>0</v>
      </c>
      <c r="U25" s="62" t="s">
        <v>284</v>
      </c>
    </row>
    <row r="26" spans="2:21" ht="89.1" customHeight="1" x14ac:dyDescent="0.25">
      <c r="B26" s="133" t="s">
        <v>285</v>
      </c>
      <c r="C26" s="151" t="s">
        <v>286</v>
      </c>
      <c r="D26" s="279"/>
      <c r="E26" s="269"/>
      <c r="F26" s="137" t="s">
        <v>179</v>
      </c>
      <c r="G26" s="46" t="s">
        <v>148</v>
      </c>
      <c r="H26" s="47" t="s">
        <v>101</v>
      </c>
      <c r="I26" s="18">
        <v>0</v>
      </c>
      <c r="J26" s="18">
        <v>0</v>
      </c>
      <c r="K26" s="19" t="s">
        <v>264</v>
      </c>
      <c r="L26" s="20">
        <v>2440735981</v>
      </c>
      <c r="M26" s="32"/>
      <c r="N26" s="32"/>
      <c r="O26" s="135" t="s">
        <v>264</v>
      </c>
      <c r="P26" s="107">
        <v>4702617310</v>
      </c>
      <c r="Q26" s="9">
        <f t="shared" si="0"/>
        <v>0</v>
      </c>
      <c r="R26" s="9">
        <f t="shared" si="0"/>
        <v>-0.92672101636870985</v>
      </c>
      <c r="S26" s="10">
        <f t="shared" si="1"/>
        <v>0</v>
      </c>
      <c r="T26" s="10">
        <f t="shared" si="2"/>
        <v>0</v>
      </c>
      <c r="U26" s="62" t="s">
        <v>287</v>
      </c>
    </row>
    <row r="27" spans="2:21" ht="60" x14ac:dyDescent="0.25">
      <c r="B27" s="133" t="s">
        <v>282</v>
      </c>
      <c r="C27" s="151" t="s">
        <v>288</v>
      </c>
      <c r="D27" s="279"/>
      <c r="E27" s="258" t="s">
        <v>180</v>
      </c>
      <c r="F27" s="137" t="s">
        <v>181</v>
      </c>
      <c r="G27" s="46" t="s">
        <v>182</v>
      </c>
      <c r="H27" s="47" t="s">
        <v>101</v>
      </c>
      <c r="I27" s="18">
        <v>0</v>
      </c>
      <c r="J27" s="18">
        <v>0</v>
      </c>
      <c r="K27" s="19" t="s">
        <v>264</v>
      </c>
      <c r="L27" s="156"/>
      <c r="M27" s="32"/>
      <c r="N27" s="32"/>
      <c r="O27" s="135" t="s">
        <v>264</v>
      </c>
      <c r="P27" s="156">
        <v>39222800</v>
      </c>
      <c r="Q27" s="9">
        <f t="shared" si="0"/>
        <v>0</v>
      </c>
      <c r="R27" s="9">
        <f t="shared" si="0"/>
        <v>0</v>
      </c>
      <c r="S27" s="10">
        <f t="shared" si="1"/>
        <v>0</v>
      </c>
      <c r="T27" s="10">
        <f t="shared" si="2"/>
        <v>0</v>
      </c>
      <c r="U27" s="19"/>
    </row>
    <row r="28" spans="2:21" ht="60" x14ac:dyDescent="0.25">
      <c r="B28" s="157"/>
      <c r="C28" s="133"/>
      <c r="D28" s="279"/>
      <c r="E28" s="269"/>
      <c r="F28" s="137" t="s">
        <v>183</v>
      </c>
      <c r="G28" s="46" t="s">
        <v>182</v>
      </c>
      <c r="H28" s="47" t="s">
        <v>101</v>
      </c>
      <c r="I28" s="18">
        <v>0</v>
      </c>
      <c r="J28" s="18">
        <v>0</v>
      </c>
      <c r="K28" s="19" t="s">
        <v>264</v>
      </c>
      <c r="L28" s="156">
        <v>511255252</v>
      </c>
      <c r="M28" s="32"/>
      <c r="N28" s="32"/>
      <c r="O28" s="135" t="s">
        <v>264</v>
      </c>
      <c r="P28" s="156">
        <v>535637826</v>
      </c>
      <c r="Q28" s="9">
        <f t="shared" si="0"/>
        <v>0</v>
      </c>
      <c r="R28" s="9">
        <f t="shared" si="0"/>
        <v>-4.7691586354598359E-2</v>
      </c>
      <c r="S28" s="10">
        <f t="shared" si="1"/>
        <v>0</v>
      </c>
      <c r="T28" s="10">
        <f t="shared" si="2"/>
        <v>0</v>
      </c>
      <c r="U28" s="19"/>
    </row>
    <row r="29" spans="2:21" ht="118.5" customHeight="1" x14ac:dyDescent="0.25">
      <c r="B29" s="133"/>
      <c r="C29" s="133" t="s">
        <v>289</v>
      </c>
      <c r="D29" s="279"/>
      <c r="E29" s="46" t="s">
        <v>184</v>
      </c>
      <c r="F29" s="46" t="s">
        <v>253</v>
      </c>
      <c r="G29" s="46" t="s">
        <v>186</v>
      </c>
      <c r="H29" s="47" t="s">
        <v>101</v>
      </c>
      <c r="I29" s="18">
        <v>0</v>
      </c>
      <c r="J29" s="18">
        <v>0</v>
      </c>
      <c r="K29" s="19" t="s">
        <v>264</v>
      </c>
      <c r="L29" s="57">
        <v>3518565337</v>
      </c>
      <c r="M29" s="154"/>
      <c r="N29" s="154"/>
      <c r="O29" s="135" t="s">
        <v>264</v>
      </c>
      <c r="P29" s="57">
        <v>6109532279</v>
      </c>
      <c r="Q29" s="9">
        <f t="shared" si="0"/>
        <v>0</v>
      </c>
      <c r="R29" s="9">
        <f t="shared" si="0"/>
        <v>-0.73637027988490078</v>
      </c>
      <c r="S29" s="10">
        <f t="shared" si="1"/>
        <v>0</v>
      </c>
      <c r="T29" s="10">
        <f t="shared" si="2"/>
        <v>0</v>
      </c>
      <c r="U29" s="62" t="s">
        <v>290</v>
      </c>
    </row>
    <row r="30" spans="2:21" ht="45" x14ac:dyDescent="0.25">
      <c r="B30" s="158"/>
      <c r="C30" s="133" t="s">
        <v>291</v>
      </c>
      <c r="D30" s="274" t="s">
        <v>188</v>
      </c>
      <c r="E30" s="258" t="s">
        <v>189</v>
      </c>
      <c r="F30" s="45" t="s">
        <v>190</v>
      </c>
      <c r="G30" s="45" t="s">
        <v>254</v>
      </c>
      <c r="H30" s="47" t="s">
        <v>101</v>
      </c>
      <c r="I30" s="18">
        <v>0</v>
      </c>
      <c r="J30" s="18">
        <v>0</v>
      </c>
      <c r="K30" s="19" t="s">
        <v>264</v>
      </c>
      <c r="L30" s="20">
        <v>4642496</v>
      </c>
      <c r="M30" s="32"/>
      <c r="N30" s="32"/>
      <c r="O30" s="135" t="s">
        <v>264</v>
      </c>
      <c r="P30" s="20">
        <v>4150326</v>
      </c>
      <c r="Q30" s="9">
        <f t="shared" si="0"/>
        <v>0</v>
      </c>
      <c r="R30" s="9">
        <f t="shared" si="0"/>
        <v>0.10601409241925031</v>
      </c>
      <c r="S30" s="10">
        <f t="shared" si="1"/>
        <v>0</v>
      </c>
      <c r="T30" s="10">
        <f t="shared" si="2"/>
        <v>0</v>
      </c>
      <c r="U30" s="19"/>
    </row>
    <row r="31" spans="2:21" ht="45" x14ac:dyDescent="0.25">
      <c r="B31" s="158"/>
      <c r="C31" s="158" t="s">
        <v>292</v>
      </c>
      <c r="D31" s="275"/>
      <c r="E31" s="259"/>
      <c r="F31" s="45" t="s">
        <v>193</v>
      </c>
      <c r="G31" s="45" t="s">
        <v>254</v>
      </c>
      <c r="H31" s="47" t="s">
        <v>101</v>
      </c>
      <c r="I31" s="18">
        <v>0</v>
      </c>
      <c r="J31" s="18">
        <v>0</v>
      </c>
      <c r="K31" s="19" t="s">
        <v>264</v>
      </c>
      <c r="L31" s="20">
        <v>21333750</v>
      </c>
      <c r="M31" s="32"/>
      <c r="N31" s="32"/>
      <c r="O31" s="135" t="s">
        <v>264</v>
      </c>
      <c r="P31" s="20">
        <v>21096840</v>
      </c>
      <c r="Q31" s="9">
        <f t="shared" si="0"/>
        <v>0</v>
      </c>
      <c r="R31" s="9">
        <f t="shared" si="0"/>
        <v>1.1104939356653243E-2</v>
      </c>
      <c r="S31" s="10">
        <f t="shared" si="1"/>
        <v>0</v>
      </c>
      <c r="T31" s="10">
        <f t="shared" si="2"/>
        <v>0</v>
      </c>
      <c r="U31" s="130"/>
    </row>
    <row r="32" spans="2:21" ht="45.75" thickBot="1" x14ac:dyDescent="0.3">
      <c r="B32" s="159"/>
      <c r="C32" s="158" t="s">
        <v>293</v>
      </c>
      <c r="D32" s="276"/>
      <c r="E32" s="260"/>
      <c r="F32" s="25" t="s">
        <v>194</v>
      </c>
      <c r="G32" s="25" t="s">
        <v>257</v>
      </c>
      <c r="H32" s="47" t="s">
        <v>101</v>
      </c>
      <c r="I32" s="18">
        <v>0</v>
      </c>
      <c r="J32" s="18">
        <v>0</v>
      </c>
      <c r="K32" s="19" t="s">
        <v>264</v>
      </c>
      <c r="L32" s="20">
        <v>3418902548</v>
      </c>
      <c r="M32" s="32"/>
      <c r="N32" s="32"/>
      <c r="O32" s="135" t="s">
        <v>264</v>
      </c>
      <c r="P32" s="20">
        <v>3770966345</v>
      </c>
      <c r="Q32" s="9">
        <f t="shared" si="0"/>
        <v>0</v>
      </c>
      <c r="R32" s="9">
        <f t="shared" si="0"/>
        <v>-0.10297567481294578</v>
      </c>
      <c r="S32" s="10">
        <f t="shared" si="1"/>
        <v>0</v>
      </c>
      <c r="T32" s="10">
        <f t="shared" si="2"/>
        <v>0</v>
      </c>
      <c r="U32" s="130"/>
    </row>
    <row r="33" spans="2:21" ht="60.75" customHeight="1" thickBot="1" x14ac:dyDescent="0.3">
      <c r="B33" s="159" t="s">
        <v>294</v>
      </c>
      <c r="C33" s="159" t="s">
        <v>295</v>
      </c>
      <c r="D33" s="160" t="s">
        <v>198</v>
      </c>
      <c r="E33" s="47" t="s">
        <v>136</v>
      </c>
      <c r="F33" s="134" t="s">
        <v>136</v>
      </c>
      <c r="G33" s="47" t="s">
        <v>137</v>
      </c>
      <c r="H33" s="47" t="s">
        <v>101</v>
      </c>
      <c r="I33" s="18">
        <v>0</v>
      </c>
      <c r="J33" s="18">
        <v>0</v>
      </c>
      <c r="K33" s="19">
        <v>103</v>
      </c>
      <c r="L33" s="20">
        <v>8459386702</v>
      </c>
      <c r="M33" s="32"/>
      <c r="N33" s="32"/>
      <c r="O33" s="135">
        <v>115</v>
      </c>
      <c r="P33" s="20" t="s">
        <v>296</v>
      </c>
      <c r="Q33" s="9">
        <f t="shared" si="0"/>
        <v>-0.11650485436893199</v>
      </c>
      <c r="R33" s="9">
        <f t="shared" si="0"/>
        <v>0</v>
      </c>
      <c r="S33" s="10">
        <f t="shared" si="1"/>
        <v>0</v>
      </c>
      <c r="T33" s="10">
        <f t="shared" si="2"/>
        <v>0</v>
      </c>
      <c r="U33" s="19"/>
    </row>
    <row r="34" spans="2:21" ht="45" x14ac:dyDescent="0.25">
      <c r="C34" s="161" t="s">
        <v>297</v>
      </c>
      <c r="D34" s="162" t="s">
        <v>150</v>
      </c>
      <c r="E34" s="142" t="s">
        <v>298</v>
      </c>
      <c r="F34" s="142" t="s">
        <v>298</v>
      </c>
      <c r="G34" s="142" t="s">
        <v>299</v>
      </c>
      <c r="H34" s="142" t="s">
        <v>99</v>
      </c>
      <c r="I34" s="144">
        <v>0.01</v>
      </c>
      <c r="J34" s="149">
        <v>0</v>
      </c>
      <c r="K34" s="163">
        <v>4658</v>
      </c>
      <c r="L34" s="164">
        <v>723346125</v>
      </c>
      <c r="M34" s="163">
        <f>P34-L34</f>
        <v>270033850</v>
      </c>
      <c r="N34" s="163"/>
      <c r="O34" s="165">
        <v>4203</v>
      </c>
      <c r="P34" s="164">
        <v>993379975</v>
      </c>
      <c r="Q34" s="9">
        <f t="shared" si="0"/>
        <v>9.7681408329755248E-2</v>
      </c>
      <c r="R34" s="9">
        <f t="shared" si="0"/>
        <v>-0.37331208486117218</v>
      </c>
      <c r="S34" s="10">
        <f t="shared" si="1"/>
        <v>0</v>
      </c>
      <c r="T34" s="10">
        <f t="shared" si="2"/>
        <v>-37.33120848611722</v>
      </c>
      <c r="U34" s="19"/>
    </row>
    <row r="35" spans="2:21" x14ac:dyDescent="0.25">
      <c r="B35" s="12" t="s">
        <v>300</v>
      </c>
      <c r="D35" s="162" t="s">
        <v>150</v>
      </c>
      <c r="E35" s="142" t="s">
        <v>219</v>
      </c>
      <c r="F35" s="142" t="s">
        <v>219</v>
      </c>
      <c r="G35" s="142" t="s">
        <v>264</v>
      </c>
      <c r="H35" s="142" t="s">
        <v>99</v>
      </c>
      <c r="I35" s="144">
        <v>0.01</v>
      </c>
      <c r="J35" s="144">
        <v>0</v>
      </c>
      <c r="K35" s="166"/>
      <c r="L35" s="167">
        <v>172025794</v>
      </c>
      <c r="M35" s="166"/>
      <c r="N35" s="166"/>
      <c r="O35" s="135" t="s">
        <v>264</v>
      </c>
      <c r="P35" s="167">
        <v>167690599</v>
      </c>
      <c r="Q35" s="9">
        <f t="shared" si="0"/>
        <v>0</v>
      </c>
      <c r="R35" s="9">
        <f t="shared" si="0"/>
        <v>2.520084284569557E-2</v>
      </c>
      <c r="S35" s="10">
        <f t="shared" si="1"/>
        <v>0</v>
      </c>
      <c r="T35" s="10">
        <f t="shared" si="2"/>
        <v>2.520084284569557</v>
      </c>
      <c r="U35" s="19"/>
    </row>
    <row r="37" spans="2:21" x14ac:dyDescent="0.25">
      <c r="M37" s="168"/>
    </row>
    <row r="38" spans="2:21" x14ac:dyDescent="0.25">
      <c r="K38" s="12"/>
      <c r="L38" s="89"/>
      <c r="M38" s="89"/>
      <c r="N38" s="169"/>
      <c r="O38" s="170"/>
      <c r="P38" s="170"/>
      <c r="R38" s="171"/>
      <c r="T38" s="172"/>
    </row>
    <row r="39" spans="2:21" x14ac:dyDescent="0.25">
      <c r="K39" s="12"/>
      <c r="L39" s="12"/>
      <c r="M39" s="12"/>
    </row>
  </sheetData>
  <mergeCells count="44">
    <mergeCell ref="F1:U1"/>
    <mergeCell ref="E2:J2"/>
    <mergeCell ref="K2:L2"/>
    <mergeCell ref="M2:U2"/>
    <mergeCell ref="E3:J3"/>
    <mergeCell ref="M3:U3"/>
    <mergeCell ref="E4:J4"/>
    <mergeCell ref="K4:L4"/>
    <mergeCell ref="M4:U4"/>
    <mergeCell ref="E5:J5"/>
    <mergeCell ref="K5:L5"/>
    <mergeCell ref="M5:U5"/>
    <mergeCell ref="D6:U6"/>
    <mergeCell ref="D7:J7"/>
    <mergeCell ref="O7:U7"/>
    <mergeCell ref="D8:E11"/>
    <mergeCell ref="F8:F11"/>
    <mergeCell ref="G8:G11"/>
    <mergeCell ref="H8:H11"/>
    <mergeCell ref="I8:I11"/>
    <mergeCell ref="J8:J11"/>
    <mergeCell ref="K8:L9"/>
    <mergeCell ref="M8:N9"/>
    <mergeCell ref="O8:R8"/>
    <mergeCell ref="O9:U9"/>
    <mergeCell ref="K10:K11"/>
    <mergeCell ref="L10:L11"/>
    <mergeCell ref="M10:M11"/>
    <mergeCell ref="N10:N11"/>
    <mergeCell ref="O10:U10"/>
    <mergeCell ref="M23:M24"/>
    <mergeCell ref="E25:E26"/>
    <mergeCell ref="E27:E28"/>
    <mergeCell ref="D12:D13"/>
    <mergeCell ref="D14:D15"/>
    <mergeCell ref="E14:E15"/>
    <mergeCell ref="D16:D29"/>
    <mergeCell ref="E16:E17"/>
    <mergeCell ref="E19:E22"/>
    <mergeCell ref="D30:D32"/>
    <mergeCell ref="E30:E32"/>
    <mergeCell ref="B23:B24"/>
    <mergeCell ref="C23:C24"/>
    <mergeCell ref="E23:E24"/>
  </mergeCells>
  <dataValidations count="13">
    <dataValidation allowBlank="1" showInputMessage="1" showErrorMessage="1" prompt="Defina la referencia que se usará  para medir el rubro o componente. Ejem. Metro cúbico, personas, horas, entre otros." sqref="G8:G11" xr:uid="{3D35F838-EE6F-4509-96C0-FA11142B2A89}"/>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H8:H11" xr:uid="{E84B2D77-4CD3-4E98-9B6E-D50E23C031A8}"/>
    <dataValidation allowBlank="1" showInputMessage="1" showErrorMessage="1" prompt="Si en la celda &quot;E&quot;, selecionó SI, defina una meta en porcentaje para mantener o reducir el gasto en la vigencia. (En giros presupuestales)" sqref="I8:I11" xr:uid="{B11D5268-7119-44B2-AF69-4CA3B87F131B}"/>
    <dataValidation allowBlank="1" showInputMessage="1" showErrorMessage="1" prompt="Si en la celda &quot;E&quot;, selecionó SI, defina una meta en porcentaje para mantener o reducir el gasto en la vigencia. (En unidad de medida)" sqref="J8:J11" xr:uid="{5EB9537F-BA1C-4935-9386-CCA1668FD02C}"/>
    <dataValidation allowBlank="1" showInputMessage="1" showErrorMessage="1" prompt="Relacione el dato de consumo asociado al rubro, componente y unidad de medida reportado en el  mismo periodo del año anterior_x000a_" sqref="K10:K11 M10:M11" xr:uid="{38ACF8BD-0815-4E98-BC77-81452FF049CD}"/>
    <dataValidation allowBlank="1" showInputMessage="1" showErrorMessage="1" prompt="Relacione los giros realizados  en el  mismo periodo del año anterior, relacionados con el rubro y el componente. Valores en pesos." sqref="N10:N11" xr:uid="{8CB6FA6F-06BD-4FAC-A159-B6E9B126A8C7}"/>
    <dataValidation allowBlank="1" showInputMessage="1" showErrorMessage="1" prompt="Relacione el dato de consumo asociado al rubro, componente y unidad de medida en el periodo de reporte._x000a_" sqref="O11" xr:uid="{644759AD-09EC-42FB-AB28-93777BD5096D}"/>
    <dataValidation allowBlank="1" showInputMessage="1" showErrorMessage="1" prompt="Relacione los giros realizados  en el  periodo de reporte para el rubro y el componente. Valores en pesos." sqref="P11" xr:uid="{543EBEDF-49F6-454F-97D8-821C3BA9D445}"/>
    <dataValidation allowBlank="1" showInputMessage="1" showErrorMessage="1" prompt="Escribir la otra entidad que no se encuentra en la lista desplegable" sqref="M3:U3" xr:uid="{E3EAA022-CAA5-4262-8398-26B9F98BA23A}"/>
    <dataValidation allowBlank="1" showInputMessage="1" showErrorMessage="1" prompt="Relacione los giros realizados  en el  mismo periodo del año anterior, relacionados con el rubro y el componente. valores en pesos." sqref="L10:L11" xr:uid="{E1627556-95F8-4662-B503-453B3F552943}"/>
    <dataValidation allowBlank="1" showInputMessage="1" showErrorMessage="1" prompt="Solo aplica para gastos de funcionamiento." sqref="D8:E11" xr:uid="{E0D0C29C-F462-4F82-81E6-EB3BB0FDC0EE}"/>
    <dataValidation allowBlank="1" showInputMessage="1" showErrorMessage="1" prompt="Escribir el otro sector que no se encuentra en la lista desplegable" sqref="E3:J3" xr:uid="{F5457554-DDFF-4E41-9554-4194A0D291BB}"/>
    <dataValidation type="list" allowBlank="1" showInputMessage="1" showErrorMessage="1" sqref="M2:U2" xr:uid="{292DE20B-2BBF-42AC-AC1F-31C765AEAAA6}">
      <formula1>INDIRECT(E2)</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2DC103A-DE3B-4F6F-953A-E231ED2F1E51}">
          <x14:formula1>
            <xm:f>datos!$E$27:$E$29</xm:f>
          </x14:formula1>
          <xm:sqref>M4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B668-48DF-4081-ACCD-CB5056601E1E}">
  <dimension ref="A1:AC46"/>
  <sheetViews>
    <sheetView showGridLines="0" topLeftCell="A29" zoomScale="55" zoomScaleNormal="55" workbookViewId="0">
      <selection activeCell="J18" sqref="J18"/>
    </sheetView>
  </sheetViews>
  <sheetFormatPr baseColWidth="10" defaultColWidth="11.42578125" defaultRowHeight="15" x14ac:dyDescent="0.25"/>
  <cols>
    <col min="1" max="1" width="29" style="27" customWidth="1"/>
    <col min="2" max="2" width="29" style="12" customWidth="1"/>
    <col min="3" max="3" width="34.7109375" style="12" customWidth="1"/>
    <col min="4" max="4" width="19.28515625" style="12" customWidth="1"/>
    <col min="5" max="5" width="19.7109375" style="12" customWidth="1"/>
    <col min="6" max="6" width="16.42578125" style="37" customWidth="1"/>
    <col min="7" max="7" width="22.85546875" style="37" bestFit="1" customWidth="1"/>
    <col min="8" max="8" width="29.28515625" style="36" bestFit="1" customWidth="1"/>
    <col min="9" max="9" width="17.85546875" style="36" bestFit="1" customWidth="1"/>
    <col min="10" max="10" width="29.28515625" style="36" bestFit="1" customWidth="1"/>
    <col min="11" max="11" width="16.7109375" style="36" bestFit="1" customWidth="1"/>
    <col min="12" max="12" width="13.7109375" style="12" bestFit="1" customWidth="1"/>
    <col min="13" max="13" width="16.7109375" style="12" bestFit="1" customWidth="1"/>
    <col min="14" max="14" width="18.42578125" style="12" bestFit="1" customWidth="1"/>
    <col min="15" max="15" width="17.85546875" style="12" bestFit="1" customWidth="1"/>
    <col min="16" max="16" width="19.42578125" style="12" bestFit="1" customWidth="1"/>
    <col min="17" max="17" width="19.28515625" style="12" bestFit="1" customWidth="1"/>
    <col min="18" max="18" width="23.42578125" style="12" bestFit="1" customWidth="1"/>
    <col min="19" max="19" width="19.42578125" style="41" bestFit="1" customWidth="1"/>
    <col min="20" max="20" width="19.85546875" style="12" customWidth="1"/>
    <col min="21" max="21" width="27.85546875" style="12" customWidth="1"/>
    <col min="22" max="22" width="19.85546875" style="12" customWidth="1"/>
    <col min="23" max="23" width="28.5703125" style="12" customWidth="1"/>
    <col min="24" max="24" width="33" style="12" customWidth="1"/>
    <col min="25" max="25" width="22.7109375" style="12" customWidth="1"/>
    <col min="26" max="26" width="11.42578125" style="12"/>
    <col min="27" max="27" width="15" style="12" bestFit="1" customWidth="1"/>
    <col min="28" max="29" width="14" style="12" bestFit="1" customWidth="1"/>
    <col min="30" max="16384" width="11.42578125" style="12"/>
  </cols>
  <sheetData>
    <row r="1" spans="1:29" ht="75" customHeight="1" x14ac:dyDescent="0.25">
      <c r="A1" s="11"/>
      <c r="B1" s="11"/>
      <c r="C1" s="211" t="s">
        <v>103</v>
      </c>
      <c r="D1" s="211"/>
      <c r="E1" s="211"/>
      <c r="F1" s="211"/>
      <c r="G1" s="211"/>
      <c r="H1" s="211"/>
      <c r="I1" s="211"/>
      <c r="J1" s="211"/>
      <c r="K1" s="211"/>
      <c r="L1" s="211"/>
      <c r="M1" s="211"/>
      <c r="N1" s="211"/>
      <c r="O1" s="211"/>
      <c r="P1" s="211"/>
      <c r="Q1" s="211"/>
      <c r="R1" s="211"/>
      <c r="S1" s="211"/>
      <c r="T1" s="211"/>
      <c r="U1" s="211"/>
      <c r="V1" s="211"/>
      <c r="W1" s="211"/>
      <c r="X1" s="211"/>
      <c r="Y1" s="211"/>
    </row>
    <row r="2" spans="1:29" ht="26.25" customHeight="1" x14ac:dyDescent="0.25">
      <c r="A2" s="48" t="s">
        <v>104</v>
      </c>
      <c r="B2" s="212" t="s">
        <v>15</v>
      </c>
      <c r="C2" s="213"/>
      <c r="D2" s="213"/>
      <c r="E2" s="213"/>
      <c r="F2" s="213"/>
      <c r="G2" s="214"/>
      <c r="H2" s="215" t="s">
        <v>105</v>
      </c>
      <c r="I2" s="216"/>
      <c r="J2" s="212" t="s">
        <v>69</v>
      </c>
      <c r="K2" s="213"/>
      <c r="L2" s="213"/>
      <c r="M2" s="213"/>
      <c r="N2" s="213"/>
      <c r="O2" s="213"/>
      <c r="P2" s="213"/>
      <c r="Q2" s="213"/>
      <c r="R2" s="213"/>
      <c r="S2" s="213"/>
      <c r="T2" s="213"/>
      <c r="U2" s="213"/>
      <c r="V2" s="213"/>
      <c r="W2" s="213"/>
      <c r="X2" s="213"/>
      <c r="Y2" s="213"/>
    </row>
    <row r="3" spans="1:29" ht="26.25" customHeight="1" x14ac:dyDescent="0.25">
      <c r="A3" s="48" t="s">
        <v>106</v>
      </c>
      <c r="B3" s="212"/>
      <c r="C3" s="213"/>
      <c r="D3" s="213"/>
      <c r="E3" s="213"/>
      <c r="F3" s="213"/>
      <c r="G3" s="214"/>
      <c r="H3" s="173"/>
      <c r="I3" s="42" t="s">
        <v>107</v>
      </c>
      <c r="J3" s="212"/>
      <c r="K3" s="213"/>
      <c r="L3" s="213"/>
      <c r="M3" s="213"/>
      <c r="N3" s="213"/>
      <c r="O3" s="213"/>
      <c r="P3" s="213"/>
      <c r="Q3" s="213"/>
      <c r="R3" s="213"/>
      <c r="S3" s="213"/>
      <c r="T3" s="213"/>
      <c r="U3" s="213"/>
      <c r="V3" s="213"/>
      <c r="W3" s="213"/>
      <c r="X3" s="213"/>
      <c r="Y3" s="213"/>
    </row>
    <row r="4" spans="1:29" ht="27.75" customHeight="1" x14ac:dyDescent="0.25">
      <c r="A4" s="13" t="s">
        <v>108</v>
      </c>
      <c r="B4" s="212">
        <v>2023</v>
      </c>
      <c r="C4" s="213"/>
      <c r="D4" s="213"/>
      <c r="E4" s="213"/>
      <c r="F4" s="213"/>
      <c r="G4" s="214"/>
      <c r="H4" s="215" t="s">
        <v>109</v>
      </c>
      <c r="I4" s="216"/>
      <c r="J4" s="212" t="s">
        <v>102</v>
      </c>
      <c r="K4" s="213"/>
      <c r="L4" s="213"/>
      <c r="M4" s="213"/>
      <c r="N4" s="213"/>
      <c r="O4" s="213"/>
      <c r="P4" s="213"/>
      <c r="Q4" s="213"/>
      <c r="R4" s="213"/>
      <c r="S4" s="213"/>
      <c r="T4" s="213"/>
      <c r="U4" s="213"/>
      <c r="V4" s="213"/>
      <c r="W4" s="213"/>
      <c r="X4" s="213"/>
      <c r="Y4" s="213"/>
    </row>
    <row r="5" spans="1:29" ht="38.25" customHeight="1" x14ac:dyDescent="0.25">
      <c r="A5" s="13" t="s">
        <v>85</v>
      </c>
      <c r="B5" s="212" t="s">
        <v>86</v>
      </c>
      <c r="C5" s="213"/>
      <c r="D5" s="213"/>
      <c r="E5" s="213"/>
      <c r="F5" s="213"/>
      <c r="G5" s="214"/>
      <c r="H5" s="215" t="s">
        <v>90</v>
      </c>
      <c r="I5" s="216"/>
      <c r="J5" s="212" t="s">
        <v>91</v>
      </c>
      <c r="K5" s="213"/>
      <c r="L5" s="213"/>
      <c r="M5" s="213"/>
      <c r="N5" s="213"/>
      <c r="O5" s="213"/>
      <c r="P5" s="213"/>
      <c r="Q5" s="213"/>
      <c r="R5" s="213"/>
      <c r="S5" s="213"/>
      <c r="T5" s="213"/>
      <c r="U5" s="213"/>
      <c r="V5" s="213"/>
      <c r="W5" s="213"/>
      <c r="X5" s="213"/>
      <c r="Y5" s="213"/>
    </row>
    <row r="6" spans="1:29" ht="19.5" customHeight="1" thickBot="1" x14ac:dyDescent="0.3">
      <c r="A6" s="220" t="s">
        <v>110</v>
      </c>
      <c r="B6" s="220"/>
      <c r="C6" s="220"/>
      <c r="D6" s="220"/>
      <c r="E6" s="220"/>
      <c r="F6" s="220"/>
      <c r="G6" s="220"/>
      <c r="H6" s="220"/>
      <c r="I6" s="220"/>
      <c r="J6" s="220"/>
      <c r="K6" s="220"/>
      <c r="L6" s="220"/>
      <c r="M6" s="220"/>
      <c r="N6" s="220"/>
      <c r="O6" s="220"/>
      <c r="P6" s="220"/>
      <c r="Q6" s="220"/>
      <c r="R6" s="220"/>
      <c r="S6" s="220"/>
      <c r="T6" s="220"/>
      <c r="U6" s="220"/>
      <c r="V6" s="220"/>
      <c r="W6" s="220"/>
      <c r="X6" s="220"/>
      <c r="Y6" s="220"/>
    </row>
    <row r="7" spans="1:29" ht="15.75" thickBot="1" x14ac:dyDescent="0.3">
      <c r="A7" s="221" t="s">
        <v>111</v>
      </c>
      <c r="B7" s="222"/>
      <c r="C7" s="222"/>
      <c r="D7" s="222"/>
      <c r="E7" s="222"/>
      <c r="F7" s="222"/>
      <c r="G7" s="222"/>
      <c r="H7" s="31"/>
      <c r="I7" s="31"/>
      <c r="J7" s="31"/>
      <c r="K7" s="31"/>
      <c r="L7" s="223" t="s">
        <v>112</v>
      </c>
      <c r="M7" s="224"/>
      <c r="N7" s="224"/>
      <c r="O7" s="224"/>
      <c r="P7" s="224"/>
      <c r="Q7" s="224"/>
      <c r="R7" s="224"/>
      <c r="S7" s="224"/>
      <c r="T7" s="224"/>
      <c r="U7" s="224"/>
      <c r="V7" s="224"/>
      <c r="W7" s="224"/>
      <c r="X7" s="224"/>
      <c r="Y7" s="224"/>
    </row>
    <row r="8" spans="1:29" ht="18" customHeight="1" x14ac:dyDescent="0.25">
      <c r="A8" s="225" t="s">
        <v>113</v>
      </c>
      <c r="B8" s="226"/>
      <c r="C8" s="226" t="s">
        <v>114</v>
      </c>
      <c r="D8" s="233" t="s">
        <v>115</v>
      </c>
      <c r="E8" s="226" t="s">
        <v>116</v>
      </c>
      <c r="F8" s="236" t="s">
        <v>117</v>
      </c>
      <c r="G8" s="236" t="s">
        <v>118</v>
      </c>
      <c r="H8" s="240" t="s">
        <v>119</v>
      </c>
      <c r="I8" s="241"/>
      <c r="J8" s="244" t="s">
        <v>120</v>
      </c>
      <c r="K8" s="245"/>
      <c r="L8" s="217"/>
      <c r="M8" s="218"/>
      <c r="N8" s="218"/>
      <c r="O8" s="218"/>
      <c r="P8" s="44"/>
      <c r="Q8" s="44"/>
      <c r="R8" s="44"/>
      <c r="S8" s="248"/>
      <c r="T8" s="249"/>
      <c r="U8" s="249"/>
      <c r="V8" s="249"/>
      <c r="W8" s="249"/>
      <c r="X8" s="249"/>
      <c r="Y8" s="249"/>
    </row>
    <row r="9" spans="1:29" ht="18" customHeight="1" x14ac:dyDescent="0.25">
      <c r="A9" s="227"/>
      <c r="B9" s="228"/>
      <c r="C9" s="228"/>
      <c r="D9" s="234"/>
      <c r="E9" s="228"/>
      <c r="F9" s="237"/>
      <c r="G9" s="237"/>
      <c r="H9" s="242"/>
      <c r="I9" s="243"/>
      <c r="J9" s="246"/>
      <c r="K9" s="247"/>
      <c r="L9" s="250" t="s">
        <v>121</v>
      </c>
      <c r="M9" s="251"/>
      <c r="N9" s="251"/>
      <c r="O9" s="251"/>
      <c r="P9" s="251"/>
      <c r="Q9" s="251"/>
      <c r="R9" s="252"/>
      <c r="S9" s="253" t="s">
        <v>301</v>
      </c>
      <c r="T9" s="254"/>
      <c r="U9" s="254"/>
      <c r="V9" s="254"/>
      <c r="W9" s="254"/>
      <c r="X9" s="254"/>
      <c r="Y9" s="254"/>
    </row>
    <row r="10" spans="1:29" ht="18" customHeight="1" thickBot="1" x14ac:dyDescent="0.3">
      <c r="A10" s="229"/>
      <c r="B10" s="230"/>
      <c r="C10" s="230"/>
      <c r="D10" s="234"/>
      <c r="E10" s="230"/>
      <c r="F10" s="238"/>
      <c r="G10" s="238"/>
      <c r="H10" s="270" t="s">
        <v>123</v>
      </c>
      <c r="I10" s="272" t="s">
        <v>124</v>
      </c>
      <c r="J10" s="270" t="s">
        <v>123</v>
      </c>
      <c r="K10" s="272" t="s">
        <v>124</v>
      </c>
      <c r="L10" s="217" t="s">
        <v>125</v>
      </c>
      <c r="M10" s="218"/>
      <c r="N10" s="218"/>
      <c r="O10" s="218"/>
      <c r="P10" s="218"/>
      <c r="Q10" s="218"/>
      <c r="R10" s="219"/>
      <c r="S10" s="261" t="s">
        <v>125</v>
      </c>
      <c r="T10" s="262"/>
      <c r="U10" s="262"/>
      <c r="V10" s="262"/>
      <c r="W10" s="262"/>
      <c r="X10" s="262"/>
      <c r="Y10" s="262"/>
    </row>
    <row r="11" spans="1:29" ht="150" x14ac:dyDescent="0.25">
      <c r="A11" s="298"/>
      <c r="B11" s="299"/>
      <c r="C11" s="299"/>
      <c r="D11" s="234"/>
      <c r="E11" s="299"/>
      <c r="F11" s="300"/>
      <c r="G11" s="300"/>
      <c r="H11" s="296"/>
      <c r="I11" s="297"/>
      <c r="J11" s="296"/>
      <c r="K11" s="297"/>
      <c r="L11" s="174" t="s">
        <v>127</v>
      </c>
      <c r="M11" s="174" t="s">
        <v>128</v>
      </c>
      <c r="N11" s="15" t="s">
        <v>129</v>
      </c>
      <c r="O11" s="15" t="s">
        <v>130</v>
      </c>
      <c r="P11" s="16" t="s">
        <v>131</v>
      </c>
      <c r="Q11" s="16" t="s">
        <v>132</v>
      </c>
      <c r="R11" s="30" t="s">
        <v>133</v>
      </c>
      <c r="S11" s="175" t="s">
        <v>127</v>
      </c>
      <c r="T11" s="176" t="s">
        <v>128</v>
      </c>
      <c r="U11" s="177" t="s">
        <v>129</v>
      </c>
      <c r="V11" s="177" t="s">
        <v>130</v>
      </c>
      <c r="W11" s="178" t="s">
        <v>131</v>
      </c>
      <c r="X11" s="178" t="s">
        <v>132</v>
      </c>
      <c r="Y11" s="176" t="s">
        <v>133</v>
      </c>
    </row>
    <row r="12" spans="1:29" ht="60" x14ac:dyDescent="0.25">
      <c r="A12" s="293" t="s">
        <v>135</v>
      </c>
      <c r="B12" s="180" t="s">
        <v>136</v>
      </c>
      <c r="C12" s="180" t="s">
        <v>136</v>
      </c>
      <c r="D12" s="180" t="s">
        <v>137</v>
      </c>
      <c r="E12" s="180" t="s">
        <v>101</v>
      </c>
      <c r="F12" s="181">
        <v>0</v>
      </c>
      <c r="G12" s="181">
        <v>0</v>
      </c>
      <c r="H12" s="182">
        <v>74</v>
      </c>
      <c r="I12" s="183">
        <v>825334188</v>
      </c>
      <c r="J12" s="184">
        <v>179</v>
      </c>
      <c r="K12" s="183">
        <v>6430382305</v>
      </c>
      <c r="L12" s="182">
        <v>79</v>
      </c>
      <c r="M12" s="183">
        <v>1621863968</v>
      </c>
      <c r="N12" s="185">
        <f>IFERROR((1-(L12/H12)),0)</f>
        <v>-6.7567567567567544E-2</v>
      </c>
      <c r="O12" s="185">
        <f>IFERROR((1-(M12/I12)),0)</f>
        <v>-0.96509970334586459</v>
      </c>
      <c r="P12" s="186">
        <f>IFERROR((N12/G12),0)</f>
        <v>0</v>
      </c>
      <c r="Q12" s="186">
        <f>IFERROR((O12/F12),0)</f>
        <v>0</v>
      </c>
      <c r="R12" s="187"/>
      <c r="S12" s="188">
        <v>41</v>
      </c>
      <c r="T12" s="189">
        <v>759224425</v>
      </c>
      <c r="U12" s="190">
        <f>IFERROR((1-(S12/J12)),0)</f>
        <v>0.77094972067039103</v>
      </c>
      <c r="V12" s="190">
        <f>IFERROR((1-(T12/K12)),0)</f>
        <v>0.88193168166538738</v>
      </c>
      <c r="W12" s="191">
        <f>IFERROR((U12/G12),0)</f>
        <v>0</v>
      </c>
      <c r="X12" s="191">
        <f>IFERROR((V12/F12),0)</f>
        <v>0</v>
      </c>
      <c r="Y12" s="192"/>
    </row>
    <row r="13" spans="1:29" ht="45" x14ac:dyDescent="0.25">
      <c r="A13" s="293"/>
      <c r="B13" s="180" t="s">
        <v>139</v>
      </c>
      <c r="C13" s="180" t="s">
        <v>140</v>
      </c>
      <c r="D13" s="180" t="s">
        <v>141</v>
      </c>
      <c r="E13" s="180" t="s">
        <v>101</v>
      </c>
      <c r="F13" s="181">
        <v>0</v>
      </c>
      <c r="G13" s="181">
        <v>0</v>
      </c>
      <c r="H13" s="182">
        <v>1134</v>
      </c>
      <c r="I13" s="183">
        <v>16721216</v>
      </c>
      <c r="J13" s="184">
        <v>1248</v>
      </c>
      <c r="K13" s="184">
        <v>18745118</v>
      </c>
      <c r="L13" s="182">
        <v>1092</v>
      </c>
      <c r="M13" s="183">
        <v>16609409</v>
      </c>
      <c r="N13" s="185">
        <f t="shared" ref="N13:O32" si="0">IFERROR((1-(L13/H13)),0)</f>
        <v>3.703703703703709E-2</v>
      </c>
      <c r="O13" s="185">
        <f t="shared" si="0"/>
        <v>6.6865352376286324E-3</v>
      </c>
      <c r="P13" s="186">
        <f t="shared" ref="P13:P32" si="1">IFERROR((N13/G13),0)</f>
        <v>0</v>
      </c>
      <c r="Q13" s="186">
        <f t="shared" ref="Q13:Q32" si="2">IFERROR((O13/F13),0)</f>
        <v>0</v>
      </c>
      <c r="R13" s="187"/>
      <c r="S13" s="193">
        <v>1239.5</v>
      </c>
      <c r="T13" s="189">
        <v>18819542</v>
      </c>
      <c r="U13" s="190">
        <f t="shared" ref="U13:V32" si="3">IFERROR((1-(S13/J13)),0)</f>
        <v>6.8108974358974672E-3</v>
      </c>
      <c r="V13" s="190">
        <f t="shared" si="3"/>
        <v>-3.9703137638291697E-3</v>
      </c>
      <c r="W13" s="191">
        <f t="shared" ref="W13:W32" si="4">IFERROR((U13/G13),0)</f>
        <v>0</v>
      </c>
      <c r="X13" s="191">
        <f t="shared" ref="X13:X32" si="5">IFERROR((V13/F13),0)</f>
        <v>0</v>
      </c>
      <c r="Y13" s="192"/>
      <c r="AA13" s="194"/>
    </row>
    <row r="14" spans="1:29" ht="45" x14ac:dyDescent="0.25">
      <c r="A14" s="294" t="s">
        <v>143</v>
      </c>
      <c r="B14" s="292" t="s">
        <v>144</v>
      </c>
      <c r="C14" s="180" t="s">
        <v>145</v>
      </c>
      <c r="D14" s="180" t="s">
        <v>146</v>
      </c>
      <c r="E14" s="180" t="s">
        <v>101</v>
      </c>
      <c r="F14" s="181">
        <v>0</v>
      </c>
      <c r="G14" s="181">
        <v>0</v>
      </c>
      <c r="H14" s="184">
        <v>0</v>
      </c>
      <c r="I14" s="183">
        <v>0</v>
      </c>
      <c r="J14" s="184">
        <v>2</v>
      </c>
      <c r="K14" s="184">
        <v>803427</v>
      </c>
      <c r="L14" s="182">
        <v>4</v>
      </c>
      <c r="M14" s="183">
        <v>23585418</v>
      </c>
      <c r="N14" s="185">
        <f t="shared" si="0"/>
        <v>0</v>
      </c>
      <c r="O14" s="185">
        <f t="shared" si="0"/>
        <v>0</v>
      </c>
      <c r="P14" s="186">
        <f t="shared" si="1"/>
        <v>0</v>
      </c>
      <c r="Q14" s="186">
        <f t="shared" si="2"/>
        <v>0</v>
      </c>
      <c r="R14" s="187"/>
      <c r="S14" s="195">
        <v>26</v>
      </c>
      <c r="T14" s="189">
        <v>55396384</v>
      </c>
      <c r="U14" s="190">
        <f t="shared" si="3"/>
        <v>-12</v>
      </c>
      <c r="V14" s="190">
        <f t="shared" si="3"/>
        <v>-67.950114945103905</v>
      </c>
      <c r="W14" s="191">
        <f t="shared" si="4"/>
        <v>0</v>
      </c>
      <c r="X14" s="191">
        <f t="shared" si="5"/>
        <v>0</v>
      </c>
      <c r="Y14" s="192"/>
    </row>
    <row r="15" spans="1:29" x14ac:dyDescent="0.25">
      <c r="A15" s="294"/>
      <c r="B15" s="292"/>
      <c r="C15" s="180" t="s">
        <v>147</v>
      </c>
      <c r="D15" s="180" t="s">
        <v>148</v>
      </c>
      <c r="E15" s="180" t="s">
        <v>101</v>
      </c>
      <c r="F15" s="181">
        <v>0</v>
      </c>
      <c r="G15" s="181">
        <v>0</v>
      </c>
      <c r="H15" s="184">
        <v>0</v>
      </c>
      <c r="I15" s="183">
        <v>0</v>
      </c>
      <c r="J15" s="184">
        <v>2.5</v>
      </c>
      <c r="K15" s="184">
        <v>2267110</v>
      </c>
      <c r="L15" s="182">
        <v>5</v>
      </c>
      <c r="M15" s="183">
        <v>36088572</v>
      </c>
      <c r="N15" s="185">
        <f t="shared" si="0"/>
        <v>0</v>
      </c>
      <c r="O15" s="185">
        <f t="shared" si="0"/>
        <v>0</v>
      </c>
      <c r="P15" s="186">
        <f t="shared" si="1"/>
        <v>0</v>
      </c>
      <c r="Q15" s="186">
        <f t="shared" si="2"/>
        <v>0</v>
      </c>
      <c r="R15" s="187"/>
      <c r="S15" s="196">
        <v>7</v>
      </c>
      <c r="T15" s="197">
        <v>30320789</v>
      </c>
      <c r="U15" s="190">
        <f t="shared" si="3"/>
        <v>-1.7999999999999998</v>
      </c>
      <c r="V15" s="190">
        <f t="shared" si="3"/>
        <v>-12.374202839738699</v>
      </c>
      <c r="W15" s="191">
        <f t="shared" si="4"/>
        <v>0</v>
      </c>
      <c r="X15" s="191">
        <f t="shared" si="5"/>
        <v>0</v>
      </c>
      <c r="Y15" s="192"/>
    </row>
    <row r="16" spans="1:29" ht="30" x14ac:dyDescent="0.25">
      <c r="A16" s="294" t="s">
        <v>150</v>
      </c>
      <c r="B16" s="292" t="s">
        <v>151</v>
      </c>
      <c r="C16" s="180" t="s">
        <v>152</v>
      </c>
      <c r="D16" s="180" t="s">
        <v>302</v>
      </c>
      <c r="E16" s="180" t="s">
        <v>99</v>
      </c>
      <c r="F16" s="181">
        <v>0.1</v>
      </c>
      <c r="G16" s="181">
        <v>0.25</v>
      </c>
      <c r="H16" s="182">
        <v>25</v>
      </c>
      <c r="I16" s="183">
        <v>9770489</v>
      </c>
      <c r="J16" s="184">
        <v>25</v>
      </c>
      <c r="K16" s="183">
        <v>10292407</v>
      </c>
      <c r="L16" s="182">
        <v>18</v>
      </c>
      <c r="M16" s="183">
        <v>8495017</v>
      </c>
      <c r="N16" s="185">
        <f t="shared" si="0"/>
        <v>0.28000000000000003</v>
      </c>
      <c r="O16" s="185">
        <f t="shared" si="0"/>
        <v>0.13054331262232632</v>
      </c>
      <c r="P16" s="186">
        <f t="shared" si="1"/>
        <v>1.1200000000000001</v>
      </c>
      <c r="Q16" s="186">
        <f t="shared" si="2"/>
        <v>1.3054331262232632</v>
      </c>
      <c r="R16" s="187"/>
      <c r="S16" s="188">
        <v>18</v>
      </c>
      <c r="T16" s="189">
        <v>8071532</v>
      </c>
      <c r="U16" s="190">
        <f>IFERROR((1-(S16/J16)),0)</f>
        <v>0.28000000000000003</v>
      </c>
      <c r="V16" s="190">
        <f>IFERROR((1-(T16/K16)),0)</f>
        <v>0.2157780002287123</v>
      </c>
      <c r="W16" s="191">
        <f>IFERROR((U16/G16),0)</f>
        <v>1.1200000000000001</v>
      </c>
      <c r="X16" s="191">
        <f>IFERROR((V16/F16),0)</f>
        <v>2.1577800022871227</v>
      </c>
      <c r="Y16" s="192"/>
      <c r="AA16" s="90"/>
      <c r="AC16" s="90"/>
    </row>
    <row r="17" spans="1:29" ht="30" x14ac:dyDescent="0.25">
      <c r="A17" s="294"/>
      <c r="B17" s="292"/>
      <c r="C17" s="180" t="s">
        <v>154</v>
      </c>
      <c r="D17" s="180" t="s">
        <v>155</v>
      </c>
      <c r="E17" s="180" t="s">
        <v>101</v>
      </c>
      <c r="F17" s="181" t="s">
        <v>241</v>
      </c>
      <c r="G17" s="181" t="s">
        <v>241</v>
      </c>
      <c r="H17" s="198" t="s">
        <v>241</v>
      </c>
      <c r="I17" s="184" t="s">
        <v>241</v>
      </c>
      <c r="J17" s="184" t="s">
        <v>241</v>
      </c>
      <c r="K17" s="184" t="s">
        <v>241</v>
      </c>
      <c r="L17" s="198" t="s">
        <v>241</v>
      </c>
      <c r="M17" s="184" t="s">
        <v>241</v>
      </c>
      <c r="N17" s="185">
        <f t="shared" si="0"/>
        <v>0</v>
      </c>
      <c r="O17" s="185">
        <f t="shared" si="0"/>
        <v>0</v>
      </c>
      <c r="P17" s="186">
        <f t="shared" si="1"/>
        <v>0</v>
      </c>
      <c r="Q17" s="186">
        <f t="shared" si="2"/>
        <v>0</v>
      </c>
      <c r="R17" s="187"/>
      <c r="S17" s="188" t="s">
        <v>241</v>
      </c>
      <c r="T17" s="189" t="s">
        <v>241</v>
      </c>
      <c r="U17" s="190">
        <f t="shared" si="3"/>
        <v>0</v>
      </c>
      <c r="V17" s="190">
        <f t="shared" si="3"/>
        <v>0</v>
      </c>
      <c r="W17" s="191">
        <f t="shared" si="4"/>
        <v>0</v>
      </c>
      <c r="X17" s="191">
        <f t="shared" si="5"/>
        <v>0</v>
      </c>
      <c r="Y17" s="192"/>
      <c r="AA17" s="90"/>
    </row>
    <row r="18" spans="1:29" ht="30" x14ac:dyDescent="0.25">
      <c r="A18" s="294"/>
      <c r="B18" s="180" t="s">
        <v>156</v>
      </c>
      <c r="C18" s="180" t="s">
        <v>157</v>
      </c>
      <c r="D18" s="180" t="s">
        <v>303</v>
      </c>
      <c r="E18" s="180" t="s">
        <v>101</v>
      </c>
      <c r="F18" s="181">
        <v>0</v>
      </c>
      <c r="G18" s="181">
        <v>0</v>
      </c>
      <c r="H18" s="182">
        <v>1</v>
      </c>
      <c r="I18" s="183">
        <v>4992040</v>
      </c>
      <c r="J18" s="184">
        <v>1</v>
      </c>
      <c r="K18" s="184">
        <v>5166100</v>
      </c>
      <c r="L18" s="182">
        <v>1</v>
      </c>
      <c r="M18" s="183">
        <v>4939360</v>
      </c>
      <c r="N18" s="185">
        <f t="shared" si="0"/>
        <v>0</v>
      </c>
      <c r="O18" s="185">
        <f t="shared" si="0"/>
        <v>1.055280005769188E-2</v>
      </c>
      <c r="P18" s="186">
        <f t="shared" si="1"/>
        <v>0</v>
      </c>
      <c r="Q18" s="186">
        <f t="shared" si="2"/>
        <v>0</v>
      </c>
      <c r="R18" s="187"/>
      <c r="S18" s="188">
        <v>1</v>
      </c>
      <c r="T18" s="189">
        <v>4828520</v>
      </c>
      <c r="U18" s="190">
        <f t="shared" si="3"/>
        <v>0</v>
      </c>
      <c r="V18" s="190">
        <f t="shared" si="3"/>
        <v>6.53452314124775E-2</v>
      </c>
      <c r="W18" s="191">
        <f t="shared" si="4"/>
        <v>0</v>
      </c>
      <c r="X18" s="191">
        <f t="shared" si="5"/>
        <v>0</v>
      </c>
      <c r="Y18" s="192"/>
      <c r="AA18" s="90"/>
      <c r="AC18" s="90"/>
    </row>
    <row r="19" spans="1:29" ht="30" x14ac:dyDescent="0.25">
      <c r="A19" s="294"/>
      <c r="B19" s="292" t="s">
        <v>158</v>
      </c>
      <c r="C19" s="180" t="s">
        <v>159</v>
      </c>
      <c r="D19" s="180" t="s">
        <v>148</v>
      </c>
      <c r="E19" s="180" t="s">
        <v>101</v>
      </c>
      <c r="F19" s="181" t="s">
        <v>241</v>
      </c>
      <c r="G19" s="181" t="s">
        <v>241</v>
      </c>
      <c r="H19" s="184">
        <v>0</v>
      </c>
      <c r="I19" s="183">
        <v>0</v>
      </c>
      <c r="J19" s="184">
        <v>0</v>
      </c>
      <c r="K19" s="183">
        <v>0</v>
      </c>
      <c r="L19" s="184">
        <v>0</v>
      </c>
      <c r="M19" s="183">
        <v>0</v>
      </c>
      <c r="N19" s="199" t="s">
        <v>241</v>
      </c>
      <c r="O19" s="199" t="s">
        <v>241</v>
      </c>
      <c r="P19" s="186">
        <f t="shared" si="1"/>
        <v>0</v>
      </c>
      <c r="Q19" s="186">
        <f t="shared" si="2"/>
        <v>0</v>
      </c>
      <c r="R19" s="187"/>
      <c r="S19" s="193">
        <v>1</v>
      </c>
      <c r="T19" s="200">
        <v>29970000</v>
      </c>
      <c r="U19" s="190">
        <f t="shared" si="3"/>
        <v>0</v>
      </c>
      <c r="V19" s="190">
        <f t="shared" si="3"/>
        <v>0</v>
      </c>
      <c r="W19" s="191">
        <f t="shared" si="4"/>
        <v>0</v>
      </c>
      <c r="X19" s="191">
        <f t="shared" si="5"/>
        <v>0</v>
      </c>
      <c r="Y19" s="192"/>
      <c r="AA19" s="90"/>
    </row>
    <row r="20" spans="1:29" ht="60" x14ac:dyDescent="0.25">
      <c r="A20" s="294"/>
      <c r="B20" s="292"/>
      <c r="C20" s="180" t="s">
        <v>304</v>
      </c>
      <c r="D20" s="180" t="s">
        <v>162</v>
      </c>
      <c r="E20" s="180" t="s">
        <v>101</v>
      </c>
      <c r="F20" s="181" t="s">
        <v>241</v>
      </c>
      <c r="G20" s="181" t="s">
        <v>241</v>
      </c>
      <c r="H20" s="198" t="s">
        <v>241</v>
      </c>
      <c r="I20" s="184" t="s">
        <v>241</v>
      </c>
      <c r="J20" s="184" t="s">
        <v>241</v>
      </c>
      <c r="K20" s="184" t="s">
        <v>241</v>
      </c>
      <c r="L20" s="198" t="s">
        <v>241</v>
      </c>
      <c r="M20" s="184" t="s">
        <v>241</v>
      </c>
      <c r="N20" s="199" t="s">
        <v>241</v>
      </c>
      <c r="O20" s="199" t="s">
        <v>241</v>
      </c>
      <c r="P20" s="186">
        <f t="shared" si="1"/>
        <v>0</v>
      </c>
      <c r="Q20" s="186">
        <f t="shared" si="2"/>
        <v>0</v>
      </c>
      <c r="R20" s="187"/>
      <c r="S20" s="188" t="s">
        <v>241</v>
      </c>
      <c r="T20" s="189" t="s">
        <v>241</v>
      </c>
      <c r="U20" s="190">
        <f t="shared" si="3"/>
        <v>0</v>
      </c>
      <c r="V20" s="190">
        <f t="shared" si="3"/>
        <v>0</v>
      </c>
      <c r="W20" s="191">
        <f t="shared" si="4"/>
        <v>0</v>
      </c>
      <c r="X20" s="191">
        <f t="shared" si="5"/>
        <v>0</v>
      </c>
      <c r="Y20" s="192"/>
      <c r="AA20" s="90"/>
    </row>
    <row r="21" spans="1:29" ht="30" x14ac:dyDescent="0.25">
      <c r="A21" s="294"/>
      <c r="B21" s="292"/>
      <c r="C21" s="180" t="s">
        <v>165</v>
      </c>
      <c r="D21" s="180" t="s">
        <v>148</v>
      </c>
      <c r="E21" s="180" t="s">
        <v>101</v>
      </c>
      <c r="F21" s="181">
        <v>0</v>
      </c>
      <c r="G21" s="181">
        <v>0</v>
      </c>
      <c r="H21" s="184">
        <v>0</v>
      </c>
      <c r="I21" s="183">
        <v>0</v>
      </c>
      <c r="J21" s="184">
        <v>0</v>
      </c>
      <c r="K21" s="183">
        <v>0</v>
      </c>
      <c r="L21" s="184">
        <v>0</v>
      </c>
      <c r="M21" s="183">
        <v>0</v>
      </c>
      <c r="N21" s="185">
        <f t="shared" si="0"/>
        <v>0</v>
      </c>
      <c r="O21" s="185">
        <f t="shared" si="0"/>
        <v>0</v>
      </c>
      <c r="P21" s="186">
        <f t="shared" si="1"/>
        <v>0</v>
      </c>
      <c r="Q21" s="186">
        <f t="shared" si="2"/>
        <v>0</v>
      </c>
      <c r="R21" s="187"/>
      <c r="S21" s="188">
        <v>0</v>
      </c>
      <c r="T21" s="189">
        <v>0</v>
      </c>
      <c r="U21" s="190">
        <f t="shared" si="3"/>
        <v>0</v>
      </c>
      <c r="V21" s="190">
        <f t="shared" si="3"/>
        <v>0</v>
      </c>
      <c r="W21" s="191">
        <f t="shared" si="4"/>
        <v>0</v>
      </c>
      <c r="X21" s="191">
        <f t="shared" si="5"/>
        <v>0</v>
      </c>
      <c r="Y21" s="192"/>
      <c r="AA21" s="90"/>
    </row>
    <row r="22" spans="1:29" ht="45" x14ac:dyDescent="0.25">
      <c r="A22" s="294"/>
      <c r="B22" s="292"/>
      <c r="C22" s="180" t="s">
        <v>167</v>
      </c>
      <c r="D22" s="180" t="s">
        <v>168</v>
      </c>
      <c r="E22" s="180" t="s">
        <v>101</v>
      </c>
      <c r="F22" s="181" t="s">
        <v>241</v>
      </c>
      <c r="G22" s="181" t="s">
        <v>241</v>
      </c>
      <c r="H22" s="198" t="s">
        <v>241</v>
      </c>
      <c r="I22" s="184" t="s">
        <v>241</v>
      </c>
      <c r="J22" s="184" t="s">
        <v>241</v>
      </c>
      <c r="K22" s="184" t="s">
        <v>241</v>
      </c>
      <c r="L22" s="198" t="s">
        <v>241</v>
      </c>
      <c r="M22" s="184" t="s">
        <v>241</v>
      </c>
      <c r="N22" s="185">
        <f t="shared" si="0"/>
        <v>0</v>
      </c>
      <c r="O22" s="185">
        <f t="shared" si="0"/>
        <v>0</v>
      </c>
      <c r="P22" s="186">
        <f t="shared" si="1"/>
        <v>0</v>
      </c>
      <c r="Q22" s="186">
        <f t="shared" si="2"/>
        <v>0</v>
      </c>
      <c r="R22" s="187"/>
      <c r="S22" s="188" t="s">
        <v>241</v>
      </c>
      <c r="T22" s="189" t="s">
        <v>241</v>
      </c>
      <c r="U22" s="190">
        <f t="shared" si="3"/>
        <v>0</v>
      </c>
      <c r="V22" s="190">
        <f t="shared" si="3"/>
        <v>0</v>
      </c>
      <c r="W22" s="191">
        <f t="shared" si="4"/>
        <v>0</v>
      </c>
      <c r="X22" s="191">
        <f t="shared" si="5"/>
        <v>0</v>
      </c>
      <c r="Y22" s="192"/>
      <c r="AA22" s="90"/>
    </row>
    <row r="23" spans="1:29" ht="30" x14ac:dyDescent="0.25">
      <c r="A23" s="294"/>
      <c r="B23" s="295" t="s">
        <v>169</v>
      </c>
      <c r="C23" s="180" t="s">
        <v>170</v>
      </c>
      <c r="D23" s="180" t="s">
        <v>171</v>
      </c>
      <c r="E23" s="180" t="s">
        <v>99</v>
      </c>
      <c r="F23" s="181">
        <v>0.02</v>
      </c>
      <c r="G23" s="181">
        <v>0.02</v>
      </c>
      <c r="H23" s="201">
        <v>51000</v>
      </c>
      <c r="I23" s="183">
        <v>1053558</v>
      </c>
      <c r="J23" s="184">
        <v>48500</v>
      </c>
      <c r="K23" s="202">
        <v>1001913.0000000002</v>
      </c>
      <c r="L23" s="201">
        <v>48000</v>
      </c>
      <c r="M23" s="183">
        <v>991584</v>
      </c>
      <c r="N23" s="185">
        <f t="shared" si="0"/>
        <v>5.8823529411764719E-2</v>
      </c>
      <c r="O23" s="185">
        <f t="shared" si="0"/>
        <v>5.8823529411764719E-2</v>
      </c>
      <c r="P23" s="186">
        <f t="shared" si="1"/>
        <v>2.9411764705882359</v>
      </c>
      <c r="Q23" s="186">
        <f t="shared" si="2"/>
        <v>2.9411764705882359</v>
      </c>
      <c r="R23" s="187"/>
      <c r="S23" s="188">
        <v>44500</v>
      </c>
      <c r="T23" s="189">
        <v>919281</v>
      </c>
      <c r="U23" s="190">
        <f t="shared" si="3"/>
        <v>8.2474226804123751E-2</v>
      </c>
      <c r="V23" s="190">
        <f t="shared" si="3"/>
        <v>8.2474226804123973E-2</v>
      </c>
      <c r="W23" s="191">
        <f t="shared" si="4"/>
        <v>4.1237113402061878</v>
      </c>
      <c r="X23" s="191">
        <f t="shared" si="5"/>
        <v>4.1237113402061985</v>
      </c>
      <c r="Y23" s="192"/>
      <c r="Z23" s="90"/>
      <c r="AA23" s="90"/>
      <c r="AB23" s="90"/>
      <c r="AC23" s="90"/>
    </row>
    <row r="24" spans="1:29" ht="54" customHeight="1" x14ac:dyDescent="0.25">
      <c r="A24" s="294"/>
      <c r="B24" s="295"/>
      <c r="C24" s="180" t="s">
        <v>173</v>
      </c>
      <c r="D24" s="180" t="s">
        <v>174</v>
      </c>
      <c r="E24" s="180" t="s">
        <v>101</v>
      </c>
      <c r="F24" s="181">
        <v>0</v>
      </c>
      <c r="G24" s="181">
        <v>0</v>
      </c>
      <c r="H24" s="184">
        <v>0</v>
      </c>
      <c r="I24" s="183">
        <v>0</v>
      </c>
      <c r="J24" s="184">
        <v>0</v>
      </c>
      <c r="K24" s="183">
        <v>0</v>
      </c>
      <c r="L24" s="184">
        <v>0</v>
      </c>
      <c r="M24" s="183">
        <v>0</v>
      </c>
      <c r="N24" s="185">
        <f t="shared" si="0"/>
        <v>0</v>
      </c>
      <c r="O24" s="185">
        <f t="shared" si="0"/>
        <v>0</v>
      </c>
      <c r="P24" s="186">
        <f t="shared" si="1"/>
        <v>0</v>
      </c>
      <c r="Q24" s="186">
        <f t="shared" si="2"/>
        <v>0</v>
      </c>
      <c r="R24" s="187"/>
      <c r="S24" s="188">
        <v>0</v>
      </c>
      <c r="T24" s="189">
        <v>0</v>
      </c>
      <c r="U24" s="190">
        <f t="shared" si="3"/>
        <v>0</v>
      </c>
      <c r="V24" s="190">
        <f t="shared" si="3"/>
        <v>0</v>
      </c>
      <c r="W24" s="191">
        <f t="shared" si="4"/>
        <v>0</v>
      </c>
      <c r="X24" s="191">
        <f t="shared" si="5"/>
        <v>0</v>
      </c>
      <c r="Y24" s="192"/>
      <c r="AA24" s="90"/>
    </row>
    <row r="25" spans="1:29" ht="129" customHeight="1" x14ac:dyDescent="0.25">
      <c r="A25" s="294"/>
      <c r="B25" s="292" t="s">
        <v>176</v>
      </c>
      <c r="C25" s="180" t="s">
        <v>177</v>
      </c>
      <c r="D25" s="180" t="s">
        <v>148</v>
      </c>
      <c r="E25" s="180" t="s">
        <v>101</v>
      </c>
      <c r="F25" s="181">
        <v>0</v>
      </c>
      <c r="G25" s="181">
        <v>0</v>
      </c>
      <c r="H25" s="184">
        <v>0</v>
      </c>
      <c r="I25" s="183">
        <v>0</v>
      </c>
      <c r="J25" s="184">
        <v>0</v>
      </c>
      <c r="K25" s="183">
        <v>0</v>
      </c>
      <c r="L25" s="182">
        <v>2</v>
      </c>
      <c r="M25" s="183">
        <v>2075438</v>
      </c>
      <c r="N25" s="185">
        <f t="shared" si="0"/>
        <v>0</v>
      </c>
      <c r="O25" s="185">
        <f t="shared" si="0"/>
        <v>0</v>
      </c>
      <c r="P25" s="186">
        <f t="shared" si="1"/>
        <v>0</v>
      </c>
      <c r="Q25" s="186">
        <f t="shared" si="2"/>
        <v>0</v>
      </c>
      <c r="R25" s="187"/>
      <c r="S25" s="188">
        <v>0</v>
      </c>
      <c r="T25" s="189">
        <v>0</v>
      </c>
      <c r="U25" s="190">
        <f t="shared" si="3"/>
        <v>0</v>
      </c>
      <c r="V25" s="190">
        <f t="shared" si="3"/>
        <v>0</v>
      </c>
      <c r="W25" s="191">
        <f t="shared" si="4"/>
        <v>0</v>
      </c>
      <c r="X25" s="191">
        <f t="shared" si="5"/>
        <v>0</v>
      </c>
      <c r="Y25" s="192"/>
      <c r="AA25" s="90"/>
    </row>
    <row r="26" spans="1:29" ht="156.75" customHeight="1" x14ac:dyDescent="0.25">
      <c r="A26" s="294"/>
      <c r="B26" s="292"/>
      <c r="C26" s="180" t="s">
        <v>179</v>
      </c>
      <c r="D26" s="180" t="s">
        <v>148</v>
      </c>
      <c r="E26" s="180" t="s">
        <v>101</v>
      </c>
      <c r="F26" s="181">
        <v>0</v>
      </c>
      <c r="G26" s="181">
        <v>0</v>
      </c>
      <c r="H26" s="184">
        <v>0</v>
      </c>
      <c r="I26" s="183">
        <v>0</v>
      </c>
      <c r="J26" s="184">
        <v>0</v>
      </c>
      <c r="K26" s="183">
        <v>0</v>
      </c>
      <c r="L26" s="184">
        <v>0</v>
      </c>
      <c r="M26" s="183">
        <v>0</v>
      </c>
      <c r="N26" s="185">
        <f t="shared" si="0"/>
        <v>0</v>
      </c>
      <c r="O26" s="185">
        <f t="shared" si="0"/>
        <v>0</v>
      </c>
      <c r="P26" s="186">
        <f t="shared" si="1"/>
        <v>0</v>
      </c>
      <c r="Q26" s="186">
        <f t="shared" si="2"/>
        <v>0</v>
      </c>
      <c r="R26" s="187"/>
      <c r="S26" s="203">
        <v>0</v>
      </c>
      <c r="T26" s="189">
        <v>0</v>
      </c>
      <c r="U26" s="190">
        <f t="shared" si="3"/>
        <v>0</v>
      </c>
      <c r="V26" s="190">
        <f t="shared" si="3"/>
        <v>0</v>
      </c>
      <c r="W26" s="191">
        <f t="shared" si="4"/>
        <v>0</v>
      </c>
      <c r="X26" s="191">
        <f t="shared" si="5"/>
        <v>0</v>
      </c>
      <c r="Y26" s="192"/>
      <c r="AA26" s="90"/>
    </row>
    <row r="27" spans="1:29" ht="60" x14ac:dyDescent="0.25">
      <c r="A27" s="294"/>
      <c r="B27" s="292" t="s">
        <v>180</v>
      </c>
      <c r="C27" s="180" t="s">
        <v>181</v>
      </c>
      <c r="D27" s="180" t="s">
        <v>182</v>
      </c>
      <c r="E27" s="180" t="s">
        <v>101</v>
      </c>
      <c r="F27" s="181">
        <v>0</v>
      </c>
      <c r="G27" s="181">
        <v>0</v>
      </c>
      <c r="H27" s="184">
        <v>0</v>
      </c>
      <c r="I27" s="183">
        <v>0</v>
      </c>
      <c r="J27" s="184">
        <v>0</v>
      </c>
      <c r="K27" s="183">
        <v>0</v>
      </c>
      <c r="L27" s="184">
        <v>0</v>
      </c>
      <c r="M27" s="183">
        <v>0</v>
      </c>
      <c r="N27" s="185">
        <f t="shared" si="0"/>
        <v>0</v>
      </c>
      <c r="O27" s="185">
        <f t="shared" si="0"/>
        <v>0</v>
      </c>
      <c r="P27" s="186">
        <f t="shared" si="1"/>
        <v>0</v>
      </c>
      <c r="Q27" s="186">
        <f t="shared" si="2"/>
        <v>0</v>
      </c>
      <c r="R27" s="187"/>
      <c r="S27" s="188">
        <v>0</v>
      </c>
      <c r="T27" s="189">
        <v>0</v>
      </c>
      <c r="U27" s="190">
        <f t="shared" si="3"/>
        <v>0</v>
      </c>
      <c r="V27" s="190">
        <f t="shared" si="3"/>
        <v>0</v>
      </c>
      <c r="W27" s="191">
        <f t="shared" si="4"/>
        <v>0</v>
      </c>
      <c r="X27" s="191">
        <f t="shared" si="5"/>
        <v>0</v>
      </c>
      <c r="Y27" s="192"/>
      <c r="AA27" s="90"/>
    </row>
    <row r="28" spans="1:29" ht="60" x14ac:dyDescent="0.25">
      <c r="A28" s="294"/>
      <c r="B28" s="292"/>
      <c r="C28" s="180" t="s">
        <v>183</v>
      </c>
      <c r="D28" s="180" t="s">
        <v>182</v>
      </c>
      <c r="E28" s="180" t="s">
        <v>101</v>
      </c>
      <c r="F28" s="181">
        <v>0</v>
      </c>
      <c r="G28" s="181">
        <v>0</v>
      </c>
      <c r="H28" s="184">
        <v>0</v>
      </c>
      <c r="I28" s="183">
        <v>0</v>
      </c>
      <c r="J28" s="184">
        <v>2</v>
      </c>
      <c r="K28" s="204">
        <v>14153540</v>
      </c>
      <c r="L28" s="182">
        <v>1</v>
      </c>
      <c r="M28" s="183">
        <v>288278</v>
      </c>
      <c r="N28" s="185">
        <f t="shared" si="0"/>
        <v>0</v>
      </c>
      <c r="O28" s="185">
        <f t="shared" si="0"/>
        <v>0</v>
      </c>
      <c r="P28" s="186">
        <f t="shared" si="1"/>
        <v>0</v>
      </c>
      <c r="Q28" s="186">
        <f t="shared" si="2"/>
        <v>0</v>
      </c>
      <c r="R28" s="187"/>
      <c r="S28" s="188">
        <v>3</v>
      </c>
      <c r="T28" s="189">
        <v>19126579</v>
      </c>
      <c r="U28" s="190">
        <f t="shared" si="3"/>
        <v>-0.5</v>
      </c>
      <c r="V28" s="190">
        <f t="shared" si="3"/>
        <v>-0.35136361645213854</v>
      </c>
      <c r="W28" s="191">
        <f t="shared" si="4"/>
        <v>0</v>
      </c>
      <c r="X28" s="191">
        <f t="shared" si="5"/>
        <v>0</v>
      </c>
      <c r="Y28" s="192"/>
      <c r="AA28" s="90"/>
    </row>
    <row r="29" spans="1:29" ht="75" x14ac:dyDescent="0.25">
      <c r="A29" s="294"/>
      <c r="B29" s="180" t="s">
        <v>184</v>
      </c>
      <c r="C29" s="180" t="s">
        <v>253</v>
      </c>
      <c r="D29" s="180" t="s">
        <v>186</v>
      </c>
      <c r="E29" s="180" t="s">
        <v>101</v>
      </c>
      <c r="F29" s="181">
        <v>0</v>
      </c>
      <c r="G29" s="181">
        <v>0</v>
      </c>
      <c r="H29" s="184">
        <v>0</v>
      </c>
      <c r="I29" s="183">
        <v>0</v>
      </c>
      <c r="J29" s="184">
        <v>0</v>
      </c>
      <c r="K29" s="204">
        <v>0</v>
      </c>
      <c r="L29" s="182">
        <v>15</v>
      </c>
      <c r="M29" s="183">
        <v>46072466</v>
      </c>
      <c r="N29" s="185">
        <f t="shared" si="0"/>
        <v>0</v>
      </c>
      <c r="O29" s="185">
        <f t="shared" si="0"/>
        <v>0</v>
      </c>
      <c r="P29" s="186">
        <f t="shared" si="1"/>
        <v>0</v>
      </c>
      <c r="Q29" s="186">
        <f t="shared" si="2"/>
        <v>0</v>
      </c>
      <c r="R29" s="187"/>
      <c r="S29" s="188">
        <v>0</v>
      </c>
      <c r="T29" s="189">
        <v>0</v>
      </c>
      <c r="U29" s="190">
        <f t="shared" si="3"/>
        <v>0</v>
      </c>
      <c r="V29" s="190">
        <f t="shared" si="3"/>
        <v>0</v>
      </c>
      <c r="W29" s="191">
        <f t="shared" si="4"/>
        <v>0</v>
      </c>
      <c r="X29" s="191">
        <f t="shared" si="5"/>
        <v>0</v>
      </c>
      <c r="Y29" s="205"/>
      <c r="AA29" s="90"/>
    </row>
    <row r="30" spans="1:29" ht="45" x14ac:dyDescent="0.25">
      <c r="A30" s="291" t="s">
        <v>188</v>
      </c>
      <c r="B30" s="292" t="s">
        <v>189</v>
      </c>
      <c r="C30" s="180" t="s">
        <v>190</v>
      </c>
      <c r="D30" s="180" t="s">
        <v>254</v>
      </c>
      <c r="E30" s="180" t="s">
        <v>101</v>
      </c>
      <c r="F30" s="181">
        <v>0</v>
      </c>
      <c r="G30" s="181">
        <v>0</v>
      </c>
      <c r="H30" s="184">
        <v>0</v>
      </c>
      <c r="I30" s="183">
        <v>0</v>
      </c>
      <c r="J30" s="184">
        <v>0</v>
      </c>
      <c r="K30" s="183">
        <v>0</v>
      </c>
      <c r="L30" s="198">
        <v>129</v>
      </c>
      <c r="M30" s="183">
        <v>1097870</v>
      </c>
      <c r="N30" s="185">
        <f t="shared" si="0"/>
        <v>0</v>
      </c>
      <c r="O30" s="185">
        <f t="shared" si="0"/>
        <v>0</v>
      </c>
      <c r="P30" s="186">
        <f t="shared" si="1"/>
        <v>0</v>
      </c>
      <c r="Q30" s="186">
        <f t="shared" si="2"/>
        <v>0</v>
      </c>
      <c r="R30" s="187"/>
      <c r="S30" s="188">
        <v>378</v>
      </c>
      <c r="T30" s="189">
        <v>7062540</v>
      </c>
      <c r="U30" s="190">
        <f t="shared" si="3"/>
        <v>0</v>
      </c>
      <c r="V30" s="190">
        <f t="shared" si="3"/>
        <v>0</v>
      </c>
      <c r="W30" s="191">
        <f t="shared" si="4"/>
        <v>0</v>
      </c>
      <c r="X30" s="191">
        <f t="shared" si="5"/>
        <v>0</v>
      </c>
      <c r="Y30" s="192"/>
      <c r="Z30" s="90"/>
      <c r="AA30" s="90"/>
    </row>
    <row r="31" spans="1:29" ht="45" x14ac:dyDescent="0.25">
      <c r="A31" s="291"/>
      <c r="B31" s="292"/>
      <c r="C31" s="180" t="s">
        <v>193</v>
      </c>
      <c r="D31" s="180" t="s">
        <v>254</v>
      </c>
      <c r="E31" s="180" t="s">
        <v>101</v>
      </c>
      <c r="F31" s="181">
        <v>0</v>
      </c>
      <c r="G31" s="181">
        <v>0</v>
      </c>
      <c r="H31" s="184">
        <v>0</v>
      </c>
      <c r="I31" s="183">
        <v>0</v>
      </c>
      <c r="J31" s="184">
        <v>0</v>
      </c>
      <c r="K31" s="183">
        <v>0</v>
      </c>
      <c r="L31" s="198">
        <v>4</v>
      </c>
      <c r="M31" s="183">
        <v>16030</v>
      </c>
      <c r="N31" s="185">
        <f t="shared" si="0"/>
        <v>0</v>
      </c>
      <c r="O31" s="185">
        <f t="shared" si="0"/>
        <v>0</v>
      </c>
      <c r="P31" s="186">
        <f t="shared" si="1"/>
        <v>0</v>
      </c>
      <c r="Q31" s="186">
        <f t="shared" si="2"/>
        <v>0</v>
      </c>
      <c r="R31" s="189"/>
      <c r="S31" s="188">
        <v>6</v>
      </c>
      <c r="T31" s="189">
        <v>25010</v>
      </c>
      <c r="U31" s="190">
        <f t="shared" si="3"/>
        <v>0</v>
      </c>
      <c r="V31" s="190">
        <f t="shared" si="3"/>
        <v>0</v>
      </c>
      <c r="W31" s="191">
        <f t="shared" si="4"/>
        <v>0</v>
      </c>
      <c r="X31" s="191">
        <f t="shared" si="5"/>
        <v>0</v>
      </c>
      <c r="Y31" s="192"/>
      <c r="Z31" s="90"/>
      <c r="AA31" s="90"/>
    </row>
    <row r="32" spans="1:29" ht="45" x14ac:dyDescent="0.25">
      <c r="A32" s="291"/>
      <c r="B32" s="292"/>
      <c r="C32" s="180" t="s">
        <v>194</v>
      </c>
      <c r="D32" s="180" t="s">
        <v>257</v>
      </c>
      <c r="E32" s="180" t="s">
        <v>101</v>
      </c>
      <c r="F32" s="181">
        <v>0</v>
      </c>
      <c r="G32" s="181">
        <v>0</v>
      </c>
      <c r="H32" s="198">
        <v>57441</v>
      </c>
      <c r="I32" s="184">
        <v>49623236</v>
      </c>
      <c r="J32" s="184">
        <v>57646.831775700935</v>
      </c>
      <c r="K32" s="184">
        <v>55236351</v>
      </c>
      <c r="L32" s="198">
        <v>64882</v>
      </c>
      <c r="M32" s="183">
        <v>63167712</v>
      </c>
      <c r="N32" s="185">
        <f t="shared" si="0"/>
        <v>-0.12954161661530961</v>
      </c>
      <c r="O32" s="185">
        <f t="shared" si="0"/>
        <v>-0.27294624639150911</v>
      </c>
      <c r="P32" s="186">
        <f t="shared" si="1"/>
        <v>0</v>
      </c>
      <c r="Q32" s="186">
        <f t="shared" si="2"/>
        <v>0</v>
      </c>
      <c r="R32" s="189"/>
      <c r="S32" s="188">
        <v>76511</v>
      </c>
      <c r="T32" s="189">
        <v>70028105</v>
      </c>
      <c r="U32" s="190">
        <f t="shared" si="3"/>
        <v>-0.32723686008795738</v>
      </c>
      <c r="V32" s="190">
        <f t="shared" si="3"/>
        <v>-0.26779020938584441</v>
      </c>
      <c r="W32" s="191">
        <f t="shared" si="4"/>
        <v>0</v>
      </c>
      <c r="X32" s="191">
        <f t="shared" si="5"/>
        <v>0</v>
      </c>
      <c r="Y32" s="192"/>
      <c r="Z32" s="90"/>
      <c r="AA32" s="90"/>
      <c r="AB32" s="90"/>
      <c r="AC32" s="90"/>
    </row>
    <row r="33" spans="1:28" ht="60" x14ac:dyDescent="0.25">
      <c r="A33" s="179" t="s">
        <v>198</v>
      </c>
      <c r="B33" s="180" t="s">
        <v>136</v>
      </c>
      <c r="C33" s="180" t="s">
        <v>136</v>
      </c>
      <c r="D33" s="180" t="s">
        <v>137</v>
      </c>
      <c r="E33" s="180" t="s">
        <v>101</v>
      </c>
      <c r="F33" s="181">
        <v>0</v>
      </c>
      <c r="G33" s="181">
        <v>0</v>
      </c>
      <c r="H33" s="182">
        <v>214</v>
      </c>
      <c r="I33" s="183">
        <v>4639692914</v>
      </c>
      <c r="J33" s="184">
        <v>386</v>
      </c>
      <c r="K33" s="184">
        <v>17968261925</v>
      </c>
      <c r="L33" s="182">
        <v>57</v>
      </c>
      <c r="M33" s="183">
        <v>1434274966</v>
      </c>
      <c r="N33" s="185" t="s">
        <v>199</v>
      </c>
      <c r="O33" s="185" t="s">
        <v>199</v>
      </c>
      <c r="P33" s="186" t="s">
        <v>199</v>
      </c>
      <c r="Q33" s="186" t="s">
        <v>199</v>
      </c>
      <c r="R33" s="187"/>
      <c r="S33" s="188">
        <v>41</v>
      </c>
      <c r="T33" s="189">
        <v>1018905766</v>
      </c>
      <c r="U33" s="190" t="s">
        <v>199</v>
      </c>
      <c r="V33" s="190" t="s">
        <v>199</v>
      </c>
      <c r="W33" s="191" t="s">
        <v>199</v>
      </c>
      <c r="X33" s="191" t="s">
        <v>199</v>
      </c>
      <c r="Y33" s="192"/>
      <c r="AA33" s="90"/>
    </row>
    <row r="34" spans="1:28" ht="45" x14ac:dyDescent="0.25">
      <c r="A34" s="180"/>
      <c r="B34" s="180"/>
      <c r="C34" s="180" t="s">
        <v>305</v>
      </c>
      <c r="D34" s="180" t="s">
        <v>186</v>
      </c>
      <c r="E34" s="180" t="s">
        <v>101</v>
      </c>
      <c r="F34" s="181">
        <v>0</v>
      </c>
      <c r="G34" s="181">
        <v>0</v>
      </c>
      <c r="H34" s="184">
        <v>0</v>
      </c>
      <c r="I34" s="183">
        <v>0</v>
      </c>
      <c r="J34" s="184">
        <v>5</v>
      </c>
      <c r="K34" s="204">
        <v>5062300</v>
      </c>
      <c r="L34" s="182">
        <v>6</v>
      </c>
      <c r="M34" s="183">
        <v>5540000</v>
      </c>
      <c r="N34" s="185">
        <f t="shared" ref="N34:O34" si="6">IFERROR((1-(L34/H34)),0)</f>
        <v>0</v>
      </c>
      <c r="O34" s="185">
        <f t="shared" si="6"/>
        <v>0</v>
      </c>
      <c r="P34" s="186">
        <f t="shared" ref="P34" si="7">IFERROR((N34/G34),0)</f>
        <v>0</v>
      </c>
      <c r="Q34" s="186">
        <f t="shared" ref="Q34" si="8">IFERROR((O34/F34),0)</f>
        <v>0</v>
      </c>
      <c r="R34" s="187"/>
      <c r="S34" s="188">
        <v>27</v>
      </c>
      <c r="T34" s="189">
        <v>20165582</v>
      </c>
      <c r="U34" s="190">
        <f t="shared" ref="U34:V34" si="9">IFERROR((1-(S34/J34)),0)</f>
        <v>-4.4000000000000004</v>
      </c>
      <c r="V34" s="190">
        <f t="shared" si="9"/>
        <v>-2.9834822116429289</v>
      </c>
      <c r="W34" s="191">
        <f t="shared" ref="W34" si="10">IFERROR((U34/G34),0)</f>
        <v>0</v>
      </c>
      <c r="X34" s="191">
        <f t="shared" ref="X34" si="11">IFERROR((V34/F34),0)</f>
        <v>0</v>
      </c>
      <c r="Y34" s="192"/>
      <c r="AA34" s="90"/>
      <c r="AB34" s="206">
        <f>+T34-K34</f>
        <v>15103282</v>
      </c>
    </row>
    <row r="46" spans="1:28" ht="12" customHeight="1" x14ac:dyDescent="0.25"/>
  </sheetData>
  <autoFilter ref="A8:Y11" xr:uid="{00000000-0009-0000-0000-000001000000}">
    <filterColumn colId="0" showButton="0"/>
    <filterColumn colId="7" showButton="0"/>
    <filterColumn colId="9" showButton="0"/>
    <filterColumn colId="11" showButton="0"/>
    <filterColumn colId="12" showButton="0"/>
    <filterColumn colId="13" showButton="0"/>
    <filterColumn colId="18" showButton="0"/>
    <filterColumn colId="19" showButton="0"/>
    <filterColumn colId="20" showButton="0"/>
    <filterColumn colId="21" showButton="0"/>
    <filterColumn colId="22" showButton="0"/>
    <filterColumn colId="23" showButton="0"/>
  </autoFilter>
  <mergeCells count="44">
    <mergeCell ref="C1:Y1"/>
    <mergeCell ref="B2:G2"/>
    <mergeCell ref="H2:I2"/>
    <mergeCell ref="J2:Y2"/>
    <mergeCell ref="B3:G3"/>
    <mergeCell ref="J3:Y3"/>
    <mergeCell ref="B4:G4"/>
    <mergeCell ref="H4:I4"/>
    <mergeCell ref="J4:Y4"/>
    <mergeCell ref="B5:G5"/>
    <mergeCell ref="H5:I5"/>
    <mergeCell ref="J5:Y5"/>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s>
  <dataValidations count="14">
    <dataValidation allowBlank="1" showInputMessage="1" showErrorMessage="1" prompt="Solo aplica para gastos de funcionamiento." sqref="A8:B11" xr:uid="{5F1588E3-2751-4653-A1B1-B804DD753DC7}"/>
    <dataValidation allowBlank="1" showInputMessage="1" showErrorMessage="1" prompt="Relacione los giros realizados  en el  mismo periodo del año anterior, relacionados con el rubro y el componente. valores en pesos." sqref="I10:I11" xr:uid="{6DB54970-3C1C-4FEC-9B89-37FA3E5E9723}"/>
    <dataValidation type="list" allowBlank="1" showInputMessage="1" showErrorMessage="1" sqref="J2:Y2" xr:uid="{AFDF93A7-777C-4809-A037-E3C7C0A148EB}">
      <formula1>INDIRECT(B2)</formula1>
    </dataValidation>
    <dataValidation allowBlank="1" showInputMessage="1" showErrorMessage="1" prompt="Escribir la otra entidad que no se encuentra en la lista desplegable" sqref="J3:Y3" xr:uid="{FF30DED3-E24A-4CC1-95DE-45E38F8A8A92}"/>
    <dataValidation allowBlank="1" showInputMessage="1" showErrorMessage="1" prompt="Escribir el otro sector que no se encuentra en la lista desplegable" sqref="B3:G3" xr:uid="{971AA4CC-C65C-478E-8DB4-3E011B5EF558}"/>
    <dataValidation allowBlank="1" showInputMessage="1" showErrorMessage="1" prompt="Relacione los giros realizados  en el  periodo de reporte para el rubro y el componente. Valores en pesos._x000a_" sqref="T11" xr:uid="{644117D9-7098-4AA0-AE0B-A172299383A1}"/>
    <dataValidation allowBlank="1" showInputMessage="1" showErrorMessage="1" prompt="Relacione los giros realizados  en el  periodo de reporte para el rubro y el componente. Valores en pesos." sqref="M11" xr:uid="{9F5956E8-88CE-45FC-B646-C7AA3F5EFDA8}"/>
    <dataValidation allowBlank="1" showInputMessage="1" showErrorMessage="1" prompt="Relacione el dato de consumo asociado al rubro, componente y unidad de medida en el periodo de reporte._x000a_" sqref="L11 S11" xr:uid="{004D9C34-9ECE-4043-A5C7-8203ACEA3406}"/>
    <dataValidation allowBlank="1" showInputMessage="1" showErrorMessage="1" prompt="Relacione los giros realizados  en el  mismo periodo del año anterior, relacionados con el rubro y el componente. Valores en pesos." sqref="K10:K11" xr:uid="{97A7877B-3303-469E-92CB-D3E95ABD6FD3}"/>
    <dataValidation allowBlank="1" showInputMessage="1" showErrorMessage="1" prompt="Relacione el dato de consumo asociado al rubro, componente y unidad de medida reportado en el  mismo periodo del año anterior_x000a_" sqref="H10:H11 J10:J11" xr:uid="{A12C81F0-F5BF-451C-B751-B485E2F09DAA}"/>
    <dataValidation allowBlank="1" showInputMessage="1" showErrorMessage="1" prompt="Si en la celda &quot;E&quot;, selecionó SI, defina una meta en porcentaje para mantener o reducir el gasto en la vigencia. (En unidad de medida)" sqref="G8:G11" xr:uid="{B5B04508-2A69-43C0-A705-4846512BFF96}"/>
    <dataValidation allowBlank="1" showInputMessage="1" showErrorMessage="1" prompt="Si en la celda &quot;E&quot;, selecionó SI, defina una meta en porcentaje para mantener o reducir el gasto en la vigencia. (En giros presupuestales)" sqref="F8:F11" xr:uid="{18C6BD60-2F03-49F8-9E2A-37202097103A}"/>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BBE81C30-4211-469C-BDCD-A52637A05BAB}"/>
    <dataValidation allowBlank="1" showInputMessage="1" showErrorMessage="1" prompt="Defina la referencia que se usará  para medir el rubro o componente. Ejem. Metro cúbico, personas, horas, entre otros." sqref="D8:D11" xr:uid="{B1B872CF-3DCA-4537-99F8-1AFE2B371D46}"/>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89C9C13-70E1-40C2-852B-98674AC89FD7}">
          <x14:formula1>
            <xm:f>datos!$E$27:$E$29</xm:f>
          </x14:formula1>
          <xm:sqref>J4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B11A2-CF9F-48E9-A8F5-CB444BE91E45}">
  <dimension ref="A1:Y34"/>
  <sheetViews>
    <sheetView showGridLines="0" zoomScale="60" zoomScaleNormal="60" workbookViewId="0">
      <selection activeCell="B4" sqref="B4:G4"/>
    </sheetView>
  </sheetViews>
  <sheetFormatPr baseColWidth="10" defaultColWidth="11.42578125" defaultRowHeight="15" x14ac:dyDescent="0.25"/>
  <cols>
    <col min="1" max="1" width="29" style="27" customWidth="1"/>
    <col min="2" max="2" width="29" style="12" customWidth="1"/>
    <col min="3" max="3" width="34.5703125" style="12" customWidth="1"/>
    <col min="4" max="4" width="19.42578125" style="12" customWidth="1"/>
    <col min="5" max="5" width="19.5703125" style="12" customWidth="1"/>
    <col min="6" max="6" width="16.42578125" style="37" customWidth="1"/>
    <col min="7" max="7" width="25.42578125" style="37" customWidth="1"/>
    <col min="8" max="11" width="16.85546875" style="36" customWidth="1"/>
    <col min="12" max="12" width="15.42578125" style="12" customWidth="1"/>
    <col min="13" max="14" width="19.42578125" style="12" customWidth="1"/>
    <col min="15" max="15" width="19.85546875" style="12" customWidth="1"/>
    <col min="16" max="16" width="26" style="12" customWidth="1"/>
    <col min="17" max="17" width="24.140625" style="12" customWidth="1"/>
    <col min="18" max="18" width="23.42578125" style="12" customWidth="1"/>
    <col min="19" max="19" width="19.85546875" style="41" customWidth="1"/>
    <col min="20" max="20" width="19.85546875" style="12" customWidth="1"/>
    <col min="21" max="21" width="27.85546875" style="12" customWidth="1"/>
    <col min="22" max="22" width="19.85546875" style="12" customWidth="1"/>
    <col min="23" max="23" width="28.42578125" style="12" customWidth="1"/>
    <col min="24" max="24" width="33" style="12" customWidth="1"/>
    <col min="25" max="25" width="22.5703125" style="12" customWidth="1"/>
    <col min="26" max="16384" width="11.42578125" style="12"/>
  </cols>
  <sheetData>
    <row r="1" spans="1:25" ht="43.5" customHeight="1" x14ac:dyDescent="0.25">
      <c r="A1" s="11"/>
      <c r="B1" s="11"/>
      <c r="C1" s="211" t="s">
        <v>103</v>
      </c>
      <c r="D1" s="211"/>
      <c r="E1" s="211"/>
      <c r="F1" s="211"/>
      <c r="G1" s="211"/>
      <c r="H1" s="211"/>
      <c r="I1" s="211"/>
      <c r="J1" s="211"/>
      <c r="K1" s="211"/>
      <c r="L1" s="211"/>
      <c r="M1" s="211"/>
      <c r="N1" s="211"/>
      <c r="O1" s="211"/>
      <c r="P1" s="211"/>
      <c r="Q1" s="211"/>
      <c r="R1" s="211"/>
      <c r="S1" s="211"/>
      <c r="T1" s="211"/>
      <c r="U1" s="211"/>
      <c r="V1" s="211"/>
      <c r="W1" s="211"/>
      <c r="X1" s="211"/>
      <c r="Y1" s="211"/>
    </row>
    <row r="2" spans="1:25" ht="15" customHeight="1" x14ac:dyDescent="0.25">
      <c r="A2" s="48" t="s">
        <v>104</v>
      </c>
      <c r="B2" s="212" t="s">
        <v>12</v>
      </c>
      <c r="C2" s="213"/>
      <c r="D2" s="213"/>
      <c r="E2" s="213"/>
      <c r="F2" s="213"/>
      <c r="G2" s="214"/>
      <c r="H2" s="215" t="s">
        <v>105</v>
      </c>
      <c r="I2" s="216"/>
      <c r="J2" s="212" t="s">
        <v>3</v>
      </c>
      <c r="K2" s="213"/>
      <c r="L2" s="213"/>
      <c r="M2" s="213"/>
      <c r="N2" s="213"/>
      <c r="O2" s="213"/>
      <c r="P2" s="213"/>
      <c r="Q2" s="213"/>
      <c r="R2" s="213"/>
      <c r="S2" s="213"/>
      <c r="T2" s="213"/>
      <c r="U2" s="213"/>
      <c r="V2" s="213"/>
      <c r="W2" s="213"/>
      <c r="X2" s="213"/>
      <c r="Y2" s="213"/>
    </row>
    <row r="3" spans="1:25" ht="15" customHeight="1" x14ac:dyDescent="0.25">
      <c r="A3" s="48" t="s">
        <v>106</v>
      </c>
      <c r="B3" s="212"/>
      <c r="C3" s="213"/>
      <c r="D3" s="213"/>
      <c r="E3" s="213"/>
      <c r="F3" s="213"/>
      <c r="G3" s="214"/>
      <c r="H3" s="38"/>
      <c r="I3" s="42" t="s">
        <v>107</v>
      </c>
      <c r="J3" s="212"/>
      <c r="K3" s="213"/>
      <c r="L3" s="213"/>
      <c r="M3" s="213"/>
      <c r="N3" s="213"/>
      <c r="O3" s="213"/>
      <c r="P3" s="213"/>
      <c r="Q3" s="213"/>
      <c r="R3" s="213"/>
      <c r="S3" s="213"/>
      <c r="T3" s="213"/>
      <c r="U3" s="213"/>
      <c r="V3" s="213"/>
      <c r="W3" s="213"/>
      <c r="X3" s="213"/>
      <c r="Y3" s="213"/>
    </row>
    <row r="4" spans="1:25" ht="15" customHeight="1" x14ac:dyDescent="0.25">
      <c r="A4" s="13" t="s">
        <v>108</v>
      </c>
      <c r="B4" s="212">
        <v>2023</v>
      </c>
      <c r="C4" s="213"/>
      <c r="D4" s="213"/>
      <c r="E4" s="213"/>
      <c r="F4" s="213"/>
      <c r="G4" s="214"/>
      <c r="H4" s="215" t="s">
        <v>109</v>
      </c>
      <c r="I4" s="216"/>
      <c r="J4" s="212" t="s">
        <v>242</v>
      </c>
      <c r="K4" s="213"/>
      <c r="L4" s="213"/>
      <c r="M4" s="213"/>
      <c r="N4" s="213"/>
      <c r="O4" s="213"/>
      <c r="P4" s="213"/>
      <c r="Q4" s="213"/>
      <c r="R4" s="213"/>
      <c r="S4" s="213"/>
      <c r="T4" s="213"/>
      <c r="U4" s="213"/>
      <c r="V4" s="213"/>
      <c r="W4" s="213"/>
      <c r="X4" s="213"/>
      <c r="Y4" s="213"/>
    </row>
    <row r="5" spans="1:25" ht="15" customHeight="1" x14ac:dyDescent="0.25">
      <c r="A5" s="13" t="s">
        <v>85</v>
      </c>
      <c r="B5" s="212" t="s">
        <v>86</v>
      </c>
      <c r="C5" s="213"/>
      <c r="D5" s="213"/>
      <c r="E5" s="213"/>
      <c r="F5" s="213"/>
      <c r="G5" s="214"/>
      <c r="H5" s="215" t="s">
        <v>90</v>
      </c>
      <c r="I5" s="216"/>
      <c r="J5" s="212" t="s">
        <v>91</v>
      </c>
      <c r="K5" s="213"/>
      <c r="L5" s="213"/>
      <c r="M5" s="213"/>
      <c r="N5" s="213"/>
      <c r="O5" s="213"/>
      <c r="P5" s="213"/>
      <c r="Q5" s="213"/>
      <c r="R5" s="213"/>
      <c r="S5" s="213"/>
      <c r="T5" s="213"/>
      <c r="U5" s="213"/>
      <c r="V5" s="213"/>
      <c r="W5" s="213"/>
      <c r="X5" s="213"/>
      <c r="Y5" s="213"/>
    </row>
    <row r="6" spans="1:25" ht="15" customHeight="1" thickBot="1" x14ac:dyDescent="0.3">
      <c r="A6" s="220" t="s">
        <v>110</v>
      </c>
      <c r="B6" s="220"/>
      <c r="C6" s="220"/>
      <c r="D6" s="220"/>
      <c r="E6" s="220"/>
      <c r="F6" s="220"/>
      <c r="G6" s="220"/>
      <c r="H6" s="220"/>
      <c r="I6" s="220"/>
      <c r="J6" s="220"/>
      <c r="K6" s="220"/>
      <c r="L6" s="220"/>
      <c r="M6" s="220"/>
      <c r="N6" s="220"/>
      <c r="O6" s="220"/>
      <c r="P6" s="220"/>
      <c r="Q6" s="220"/>
      <c r="R6" s="220"/>
      <c r="S6" s="220"/>
      <c r="T6" s="220"/>
      <c r="U6" s="220"/>
      <c r="V6" s="220"/>
      <c r="W6" s="220"/>
      <c r="X6" s="220"/>
      <c r="Y6" s="220"/>
    </row>
    <row r="7" spans="1:25" ht="15.75" thickBot="1" x14ac:dyDescent="0.3">
      <c r="A7" s="221" t="s">
        <v>111</v>
      </c>
      <c r="B7" s="222"/>
      <c r="C7" s="222"/>
      <c r="D7" s="222"/>
      <c r="E7" s="222"/>
      <c r="F7" s="222"/>
      <c r="G7" s="222"/>
      <c r="H7" s="31"/>
      <c r="I7" s="31"/>
      <c r="J7" s="31"/>
      <c r="K7" s="31"/>
      <c r="L7" s="223" t="s">
        <v>112</v>
      </c>
      <c r="M7" s="224"/>
      <c r="N7" s="224"/>
      <c r="O7" s="224"/>
      <c r="P7" s="224"/>
      <c r="Q7" s="224"/>
      <c r="R7" s="224"/>
      <c r="S7" s="224"/>
      <c r="T7" s="224"/>
      <c r="U7" s="224"/>
      <c r="V7" s="224"/>
      <c r="W7" s="224"/>
      <c r="X7" s="224"/>
      <c r="Y7" s="224"/>
    </row>
    <row r="8" spans="1:25" ht="18" customHeight="1" x14ac:dyDescent="0.25">
      <c r="A8" s="225" t="s">
        <v>113</v>
      </c>
      <c r="B8" s="226"/>
      <c r="C8" s="226" t="s">
        <v>114</v>
      </c>
      <c r="D8" s="233" t="s">
        <v>115</v>
      </c>
      <c r="E8" s="226" t="s">
        <v>116</v>
      </c>
      <c r="F8" s="236" t="s">
        <v>117</v>
      </c>
      <c r="G8" s="236" t="s">
        <v>118</v>
      </c>
      <c r="H8" s="240" t="s">
        <v>243</v>
      </c>
      <c r="I8" s="241"/>
      <c r="J8" s="244" t="s">
        <v>244</v>
      </c>
      <c r="K8" s="245"/>
      <c r="L8" s="217"/>
      <c r="M8" s="218"/>
      <c r="N8" s="218"/>
      <c r="O8" s="218"/>
      <c r="P8" s="44"/>
      <c r="Q8" s="44"/>
      <c r="R8" s="44"/>
      <c r="S8" s="248"/>
      <c r="T8" s="249"/>
      <c r="U8" s="249"/>
      <c r="V8" s="249"/>
      <c r="W8" s="249"/>
      <c r="X8" s="249"/>
      <c r="Y8" s="249"/>
    </row>
    <row r="9" spans="1:25" ht="18" customHeight="1" x14ac:dyDescent="0.25">
      <c r="A9" s="227"/>
      <c r="B9" s="228"/>
      <c r="C9" s="228"/>
      <c r="D9" s="234"/>
      <c r="E9" s="228"/>
      <c r="F9" s="237"/>
      <c r="G9" s="237"/>
      <c r="H9" s="242"/>
      <c r="I9" s="243"/>
      <c r="J9" s="246"/>
      <c r="K9" s="247"/>
      <c r="L9" s="250" t="s">
        <v>245</v>
      </c>
      <c r="M9" s="251"/>
      <c r="N9" s="251"/>
      <c r="O9" s="251"/>
      <c r="P9" s="251"/>
      <c r="Q9" s="251"/>
      <c r="R9" s="252"/>
      <c r="S9" s="253" t="s">
        <v>246</v>
      </c>
      <c r="T9" s="254"/>
      <c r="U9" s="254"/>
      <c r="V9" s="254"/>
      <c r="W9" s="254"/>
      <c r="X9" s="254"/>
      <c r="Y9" s="254"/>
    </row>
    <row r="10" spans="1:25" ht="18" customHeight="1" thickBot="1" x14ac:dyDescent="0.3">
      <c r="A10" s="229"/>
      <c r="B10" s="230"/>
      <c r="C10" s="230"/>
      <c r="D10" s="234"/>
      <c r="E10" s="230"/>
      <c r="F10" s="238"/>
      <c r="G10" s="238"/>
      <c r="H10" s="270" t="s">
        <v>123</v>
      </c>
      <c r="I10" s="272" t="s">
        <v>124</v>
      </c>
      <c r="J10" s="270" t="s">
        <v>123</v>
      </c>
      <c r="K10" s="272" t="s">
        <v>124</v>
      </c>
      <c r="L10" s="217" t="s">
        <v>125</v>
      </c>
      <c r="M10" s="218"/>
      <c r="N10" s="218"/>
      <c r="O10" s="218"/>
      <c r="P10" s="218"/>
      <c r="Q10" s="218"/>
      <c r="R10" s="219"/>
      <c r="S10" s="261" t="s">
        <v>125</v>
      </c>
      <c r="T10" s="262"/>
      <c r="U10" s="262"/>
      <c r="V10" s="262"/>
      <c r="W10" s="262"/>
      <c r="X10" s="262"/>
      <c r="Y10" s="262"/>
    </row>
    <row r="11" spans="1:25" ht="81.95" customHeight="1" thickBot="1" x14ac:dyDescent="0.3">
      <c r="A11" s="284"/>
      <c r="B11" s="232"/>
      <c r="C11" s="232"/>
      <c r="D11" s="235"/>
      <c r="E11" s="232"/>
      <c r="F11" s="239"/>
      <c r="G11" s="239"/>
      <c r="H11" s="271"/>
      <c r="I11" s="273"/>
      <c r="J11" s="271"/>
      <c r="K11" s="273"/>
      <c r="L11" s="14" t="s">
        <v>127</v>
      </c>
      <c r="M11" s="14" t="s">
        <v>128</v>
      </c>
      <c r="N11" s="15" t="s">
        <v>129</v>
      </c>
      <c r="O11" s="15" t="s">
        <v>130</v>
      </c>
      <c r="P11" s="16" t="s">
        <v>131</v>
      </c>
      <c r="Q11" s="16" t="s">
        <v>132</v>
      </c>
      <c r="R11" s="30" t="s">
        <v>133</v>
      </c>
      <c r="S11" s="39" t="s">
        <v>127</v>
      </c>
      <c r="T11" s="17" t="s">
        <v>128</v>
      </c>
      <c r="U11" s="28" t="s">
        <v>129</v>
      </c>
      <c r="V11" s="28" t="s">
        <v>130</v>
      </c>
      <c r="W11" s="29" t="s">
        <v>131</v>
      </c>
      <c r="X11" s="29" t="s">
        <v>132</v>
      </c>
      <c r="Y11" s="17" t="s">
        <v>133</v>
      </c>
    </row>
    <row r="12" spans="1:25" ht="60" x14ac:dyDescent="0.25">
      <c r="A12" s="277" t="s">
        <v>135</v>
      </c>
      <c r="B12" s="47" t="s">
        <v>136</v>
      </c>
      <c r="C12" s="47" t="s">
        <v>136</v>
      </c>
      <c r="D12" s="47" t="s">
        <v>137</v>
      </c>
      <c r="E12" s="47" t="s">
        <v>101</v>
      </c>
      <c r="F12" s="18"/>
      <c r="G12" s="18"/>
      <c r="H12" s="32"/>
      <c r="I12" s="20"/>
      <c r="J12" s="32"/>
      <c r="K12" s="32"/>
      <c r="L12" s="19"/>
      <c r="M12" s="20"/>
      <c r="N12" s="9">
        <f>IFERROR((1-(L12/H12)),0)</f>
        <v>0</v>
      </c>
      <c r="O12" s="9">
        <f>IFERROR((1-(M12/I12)),0)</f>
        <v>0</v>
      </c>
      <c r="P12" s="10">
        <f>IFERROR((N12/G12),0)</f>
        <v>0</v>
      </c>
      <c r="Q12" s="10">
        <f>IFERROR((O12/F12),0)</f>
        <v>0</v>
      </c>
      <c r="R12" s="19"/>
      <c r="S12" s="40"/>
      <c r="T12" s="20"/>
      <c r="U12" s="125">
        <f>IFERROR((1-(S12/J12)),0)</f>
        <v>0</v>
      </c>
      <c r="V12" s="125">
        <f>IFERROR((1-(T12/K12)),0)</f>
        <v>0</v>
      </c>
      <c r="W12" s="126">
        <f>IFERROR((U12/G12),0)</f>
        <v>0</v>
      </c>
      <c r="X12" s="126">
        <f>IFERROR((V12/F12),0)</f>
        <v>0</v>
      </c>
      <c r="Y12" s="21"/>
    </row>
    <row r="13" spans="1:25" ht="50.25" customHeight="1" x14ac:dyDescent="0.25">
      <c r="A13" s="278"/>
      <c r="B13" s="46" t="s">
        <v>139</v>
      </c>
      <c r="C13" s="46" t="s">
        <v>140</v>
      </c>
      <c r="D13" s="46" t="s">
        <v>141</v>
      </c>
      <c r="E13" s="46" t="s">
        <v>101</v>
      </c>
      <c r="F13" s="22"/>
      <c r="G13" s="22"/>
      <c r="H13" s="33"/>
      <c r="I13" s="20"/>
      <c r="J13" s="33"/>
      <c r="K13" s="33"/>
      <c r="L13" s="23"/>
      <c r="M13" s="24"/>
      <c r="N13" s="9">
        <f t="shared" ref="N13:O32" si="0">IFERROR((1-(L13/H13)),0)</f>
        <v>0</v>
      </c>
      <c r="O13" s="9">
        <f t="shared" si="0"/>
        <v>0</v>
      </c>
      <c r="P13" s="10">
        <f t="shared" ref="P13:P32" si="1">IFERROR((N13/G13),0)</f>
        <v>0</v>
      </c>
      <c r="Q13" s="10">
        <f t="shared" ref="Q13:Q32" si="2">IFERROR((O13/F13),0)</f>
        <v>0</v>
      </c>
      <c r="R13" s="19"/>
      <c r="S13" s="40"/>
      <c r="T13" s="20"/>
      <c r="U13" s="125">
        <f t="shared" ref="U13:V32" si="3">IFERROR((1-(S13/J13)),0)</f>
        <v>0</v>
      </c>
      <c r="V13" s="125">
        <f t="shared" si="3"/>
        <v>0</v>
      </c>
      <c r="W13" s="126">
        <f t="shared" ref="W13:W32" si="4">IFERROR((U13/G13),0)</f>
        <v>0</v>
      </c>
      <c r="X13" s="126">
        <f t="shared" ref="X13:X32" si="5">IFERROR((V13/F13),0)</f>
        <v>0</v>
      </c>
      <c r="Y13" s="21"/>
    </row>
    <row r="14" spans="1:25" ht="79.5" customHeight="1" x14ac:dyDescent="0.25">
      <c r="A14" s="279" t="s">
        <v>143</v>
      </c>
      <c r="B14" s="266" t="s">
        <v>144</v>
      </c>
      <c r="C14" s="46" t="s">
        <v>145</v>
      </c>
      <c r="D14" s="46" t="s">
        <v>146</v>
      </c>
      <c r="E14" s="46" t="s">
        <v>101</v>
      </c>
      <c r="F14" s="140"/>
      <c r="G14" s="140"/>
      <c r="H14" s="33"/>
      <c r="I14" s="20"/>
      <c r="J14" s="33"/>
      <c r="K14" s="33"/>
      <c r="L14" s="23"/>
      <c r="M14" s="24"/>
      <c r="N14" s="9">
        <f t="shared" si="0"/>
        <v>0</v>
      </c>
      <c r="O14" s="9">
        <f t="shared" si="0"/>
        <v>0</v>
      </c>
      <c r="P14" s="10">
        <f t="shared" si="1"/>
        <v>0</v>
      </c>
      <c r="Q14" s="10">
        <f t="shared" si="2"/>
        <v>0</v>
      </c>
      <c r="R14" s="19"/>
      <c r="S14" s="40"/>
      <c r="T14" s="20"/>
      <c r="U14" s="125">
        <f t="shared" si="3"/>
        <v>0</v>
      </c>
      <c r="V14" s="125">
        <f t="shared" si="3"/>
        <v>0</v>
      </c>
      <c r="W14" s="126">
        <f t="shared" si="4"/>
        <v>0</v>
      </c>
      <c r="X14" s="126">
        <f t="shared" si="5"/>
        <v>0</v>
      </c>
      <c r="Y14" s="21"/>
    </row>
    <row r="15" spans="1:25" ht="15.75" customHeight="1" x14ac:dyDescent="0.25">
      <c r="A15" s="279"/>
      <c r="B15" s="266"/>
      <c r="C15" s="46" t="s">
        <v>147</v>
      </c>
      <c r="D15" s="46" t="s">
        <v>148</v>
      </c>
      <c r="E15" s="46" t="s">
        <v>99</v>
      </c>
      <c r="F15" s="140">
        <v>0.6</v>
      </c>
      <c r="G15" s="140">
        <v>0</v>
      </c>
      <c r="H15" s="33">
        <v>0</v>
      </c>
      <c r="I15" s="20">
        <v>9017716</v>
      </c>
      <c r="J15" s="207"/>
      <c r="K15" s="207">
        <v>36669333</v>
      </c>
      <c r="L15" s="23">
        <v>0</v>
      </c>
      <c r="M15" s="24">
        <v>0</v>
      </c>
      <c r="N15" s="9">
        <f>IFERROR((1-(L15/H15)),0)</f>
        <v>0</v>
      </c>
      <c r="O15" s="9">
        <f>IFERROR((1-(M15/I15)),0)</f>
        <v>1</v>
      </c>
      <c r="P15" s="10">
        <f t="shared" si="1"/>
        <v>0</v>
      </c>
      <c r="Q15" s="10">
        <f t="shared" si="2"/>
        <v>1.6666666666666667</v>
      </c>
      <c r="R15" s="19"/>
      <c r="S15" s="40"/>
      <c r="T15" s="20">
        <v>0</v>
      </c>
      <c r="U15" s="125">
        <f>IFERROR((1-(S15/J15)),0)</f>
        <v>0</v>
      </c>
      <c r="V15" s="125">
        <f>IFERROR((1-(T15/K15)),0)</f>
        <v>1</v>
      </c>
      <c r="W15" s="126">
        <f t="shared" si="4"/>
        <v>0</v>
      </c>
      <c r="X15" s="126">
        <f t="shared" si="5"/>
        <v>1.6666666666666667</v>
      </c>
      <c r="Y15" s="21"/>
    </row>
    <row r="16" spans="1:25" ht="30" x14ac:dyDescent="0.25">
      <c r="A16" s="279" t="s">
        <v>150</v>
      </c>
      <c r="B16" s="266" t="s">
        <v>151</v>
      </c>
      <c r="C16" s="46" t="s">
        <v>152</v>
      </c>
      <c r="D16" s="46" t="s">
        <v>153</v>
      </c>
      <c r="E16" s="46" t="s">
        <v>99</v>
      </c>
      <c r="F16" s="140">
        <v>0.1</v>
      </c>
      <c r="G16" s="140">
        <v>0</v>
      </c>
      <c r="H16" s="33"/>
      <c r="I16" s="20">
        <v>1687233</v>
      </c>
      <c r="J16" s="33"/>
      <c r="K16" s="207">
        <v>6598634</v>
      </c>
      <c r="L16" s="23"/>
      <c r="M16" s="24">
        <v>2827066</v>
      </c>
      <c r="N16" s="9">
        <f t="shared" si="0"/>
        <v>0</v>
      </c>
      <c r="O16" s="9">
        <f t="shared" si="0"/>
        <v>-0.67556348174792702</v>
      </c>
      <c r="P16" s="10">
        <f t="shared" si="1"/>
        <v>0</v>
      </c>
      <c r="Q16" s="10">
        <f t="shared" si="2"/>
        <v>-6.7556348174792697</v>
      </c>
      <c r="R16" s="19"/>
      <c r="S16" s="40"/>
      <c r="T16" s="24">
        <v>2827066</v>
      </c>
      <c r="U16" s="125">
        <f t="shared" si="3"/>
        <v>0</v>
      </c>
      <c r="V16" s="125">
        <f t="shared" si="3"/>
        <v>0.57156799422425908</v>
      </c>
      <c r="W16" s="126">
        <f t="shared" si="4"/>
        <v>0</v>
      </c>
      <c r="X16" s="126">
        <f t="shared" si="5"/>
        <v>5.7156799422425904</v>
      </c>
      <c r="Y16" s="21"/>
    </row>
    <row r="17" spans="1:25" ht="48" customHeight="1" x14ac:dyDescent="0.25">
      <c r="A17" s="279"/>
      <c r="B17" s="266"/>
      <c r="C17" s="46" t="s">
        <v>154</v>
      </c>
      <c r="D17" s="46" t="s">
        <v>155</v>
      </c>
      <c r="E17" s="46" t="s">
        <v>101</v>
      </c>
      <c r="F17" s="140"/>
      <c r="G17" s="140"/>
      <c r="H17" s="33"/>
      <c r="I17" s="20"/>
      <c r="J17" s="33"/>
      <c r="K17" s="33"/>
      <c r="L17" s="23"/>
      <c r="M17" s="24"/>
      <c r="N17" s="9">
        <f t="shared" si="0"/>
        <v>0</v>
      </c>
      <c r="O17" s="9">
        <f t="shared" si="0"/>
        <v>0</v>
      </c>
      <c r="P17" s="10">
        <f t="shared" si="1"/>
        <v>0</v>
      </c>
      <c r="Q17" s="10">
        <f t="shared" si="2"/>
        <v>0</v>
      </c>
      <c r="R17" s="19"/>
      <c r="S17" s="40"/>
      <c r="T17" s="20"/>
      <c r="U17" s="125">
        <f t="shared" si="3"/>
        <v>0</v>
      </c>
      <c r="V17" s="125">
        <f t="shared" si="3"/>
        <v>0</v>
      </c>
      <c r="W17" s="126">
        <f t="shared" si="4"/>
        <v>0</v>
      </c>
      <c r="X17" s="126">
        <f t="shared" si="5"/>
        <v>0</v>
      </c>
      <c r="Y17" s="21"/>
    </row>
    <row r="18" spans="1:25" ht="30" x14ac:dyDescent="0.25">
      <c r="A18" s="279"/>
      <c r="B18" s="46" t="s">
        <v>156</v>
      </c>
      <c r="C18" s="46" t="s">
        <v>157</v>
      </c>
      <c r="D18" s="46" t="s">
        <v>153</v>
      </c>
      <c r="E18" s="46" t="s">
        <v>101</v>
      </c>
      <c r="F18" s="140"/>
      <c r="G18" s="140"/>
      <c r="H18" s="33"/>
      <c r="I18" s="20"/>
      <c r="J18" s="33"/>
      <c r="K18" s="33"/>
      <c r="L18" s="23"/>
      <c r="M18" s="24"/>
      <c r="N18" s="9">
        <f t="shared" si="0"/>
        <v>0</v>
      </c>
      <c r="O18" s="9">
        <f t="shared" si="0"/>
        <v>0</v>
      </c>
      <c r="P18" s="10">
        <f t="shared" si="1"/>
        <v>0</v>
      </c>
      <c r="Q18" s="10">
        <f t="shared" si="2"/>
        <v>0</v>
      </c>
      <c r="R18" s="19"/>
      <c r="S18" s="40"/>
      <c r="T18" s="20"/>
      <c r="U18" s="125">
        <f t="shared" si="3"/>
        <v>0</v>
      </c>
      <c r="V18" s="125">
        <f t="shared" si="3"/>
        <v>0</v>
      </c>
      <c r="W18" s="126">
        <f t="shared" si="4"/>
        <v>0</v>
      </c>
      <c r="X18" s="126">
        <f t="shared" si="5"/>
        <v>0</v>
      </c>
      <c r="Y18" s="21"/>
    </row>
    <row r="19" spans="1:25" ht="30" x14ac:dyDescent="0.25">
      <c r="A19" s="279"/>
      <c r="B19" s="266" t="s">
        <v>158</v>
      </c>
      <c r="C19" s="46" t="s">
        <v>159</v>
      </c>
      <c r="D19" s="46" t="s">
        <v>148</v>
      </c>
      <c r="E19" s="46" t="s">
        <v>101</v>
      </c>
      <c r="F19" s="140"/>
      <c r="G19" s="140"/>
      <c r="H19" s="33"/>
      <c r="I19" s="20"/>
      <c r="J19" s="33"/>
      <c r="K19" s="33"/>
      <c r="L19" s="23"/>
      <c r="M19" s="24"/>
      <c r="N19" s="9">
        <f t="shared" si="0"/>
        <v>0</v>
      </c>
      <c r="O19" s="9">
        <f t="shared" si="0"/>
        <v>0</v>
      </c>
      <c r="P19" s="10">
        <f t="shared" si="1"/>
        <v>0</v>
      </c>
      <c r="Q19" s="10">
        <f t="shared" si="2"/>
        <v>0</v>
      </c>
      <c r="R19" s="19"/>
      <c r="S19" s="40"/>
      <c r="T19" s="20"/>
      <c r="U19" s="125">
        <f t="shared" si="3"/>
        <v>0</v>
      </c>
      <c r="V19" s="125">
        <f t="shared" si="3"/>
        <v>0</v>
      </c>
      <c r="W19" s="126">
        <f t="shared" si="4"/>
        <v>0</v>
      </c>
      <c r="X19" s="126">
        <f t="shared" si="5"/>
        <v>0</v>
      </c>
      <c r="Y19" s="21"/>
    </row>
    <row r="20" spans="1:25" ht="60" x14ac:dyDescent="0.25">
      <c r="A20" s="279"/>
      <c r="B20" s="266"/>
      <c r="C20" s="46" t="s">
        <v>161</v>
      </c>
      <c r="D20" s="46" t="s">
        <v>162</v>
      </c>
      <c r="E20" s="46" t="s">
        <v>101</v>
      </c>
      <c r="F20" s="140"/>
      <c r="G20" s="140"/>
      <c r="H20" s="33"/>
      <c r="I20" s="20"/>
      <c r="J20" s="33"/>
      <c r="K20" s="33"/>
      <c r="L20" s="23"/>
      <c r="M20" s="24"/>
      <c r="N20" s="9">
        <f t="shared" si="0"/>
        <v>0</v>
      </c>
      <c r="O20" s="9">
        <f t="shared" si="0"/>
        <v>0</v>
      </c>
      <c r="P20" s="10">
        <f t="shared" si="1"/>
        <v>0</v>
      </c>
      <c r="Q20" s="10">
        <f t="shared" si="2"/>
        <v>0</v>
      </c>
      <c r="R20" s="19"/>
      <c r="S20" s="40"/>
      <c r="T20" s="20"/>
      <c r="U20" s="125">
        <f t="shared" si="3"/>
        <v>0</v>
      </c>
      <c r="V20" s="125">
        <f t="shared" si="3"/>
        <v>0</v>
      </c>
      <c r="W20" s="126">
        <f t="shared" si="4"/>
        <v>0</v>
      </c>
      <c r="X20" s="126">
        <f t="shared" si="5"/>
        <v>0</v>
      </c>
      <c r="Y20" s="21"/>
    </row>
    <row r="21" spans="1:25" ht="40.5" customHeight="1" x14ac:dyDescent="0.25">
      <c r="A21" s="279"/>
      <c r="B21" s="266"/>
      <c r="C21" s="46" t="s">
        <v>165</v>
      </c>
      <c r="D21" s="46" t="s">
        <v>148</v>
      </c>
      <c r="E21" s="46" t="s">
        <v>101</v>
      </c>
      <c r="F21" s="140"/>
      <c r="G21" s="140"/>
      <c r="H21" s="33"/>
      <c r="I21" s="20"/>
      <c r="J21" s="33"/>
      <c r="K21" s="33"/>
      <c r="L21" s="23"/>
      <c r="M21" s="24"/>
      <c r="N21" s="9">
        <f t="shared" si="0"/>
        <v>0</v>
      </c>
      <c r="O21" s="9">
        <f t="shared" si="0"/>
        <v>0</v>
      </c>
      <c r="P21" s="10">
        <f t="shared" si="1"/>
        <v>0</v>
      </c>
      <c r="Q21" s="10">
        <f t="shared" si="2"/>
        <v>0</v>
      </c>
      <c r="R21" s="19"/>
      <c r="S21" s="40"/>
      <c r="T21" s="20"/>
      <c r="U21" s="125">
        <f t="shared" si="3"/>
        <v>0</v>
      </c>
      <c r="V21" s="125">
        <f t="shared" si="3"/>
        <v>0</v>
      </c>
      <c r="W21" s="126">
        <f t="shared" si="4"/>
        <v>0</v>
      </c>
      <c r="X21" s="126">
        <f t="shared" si="5"/>
        <v>0</v>
      </c>
      <c r="Y21" s="21"/>
    </row>
    <row r="22" spans="1:25" ht="63.75" customHeight="1" x14ac:dyDescent="0.25">
      <c r="A22" s="279"/>
      <c r="B22" s="266"/>
      <c r="C22" s="46" t="s">
        <v>167</v>
      </c>
      <c r="D22" s="46" t="s">
        <v>168</v>
      </c>
      <c r="E22" s="46" t="s">
        <v>101</v>
      </c>
      <c r="F22" s="140"/>
      <c r="G22" s="140"/>
      <c r="H22" s="33"/>
      <c r="I22" s="20"/>
      <c r="J22" s="33"/>
      <c r="K22" s="33"/>
      <c r="L22" s="23"/>
      <c r="M22" s="24"/>
      <c r="N22" s="9">
        <f t="shared" si="0"/>
        <v>0</v>
      </c>
      <c r="O22" s="9">
        <f t="shared" si="0"/>
        <v>0</v>
      </c>
      <c r="P22" s="10">
        <f t="shared" si="1"/>
        <v>0</v>
      </c>
      <c r="Q22" s="10">
        <f t="shared" si="2"/>
        <v>0</v>
      </c>
      <c r="R22" s="19"/>
      <c r="S22" s="40"/>
      <c r="T22" s="20"/>
      <c r="U22" s="125">
        <f t="shared" si="3"/>
        <v>0</v>
      </c>
      <c r="V22" s="125">
        <f t="shared" si="3"/>
        <v>0</v>
      </c>
      <c r="W22" s="126">
        <f t="shared" si="4"/>
        <v>0</v>
      </c>
      <c r="X22" s="126">
        <f t="shared" si="5"/>
        <v>0</v>
      </c>
      <c r="Y22" s="21"/>
    </row>
    <row r="23" spans="1:25" ht="36.75" customHeight="1" x14ac:dyDescent="0.25">
      <c r="A23" s="279"/>
      <c r="B23" s="267" t="s">
        <v>169</v>
      </c>
      <c r="C23" s="46" t="s">
        <v>170</v>
      </c>
      <c r="D23" s="46" t="s">
        <v>171</v>
      </c>
      <c r="E23" s="46" t="s">
        <v>99</v>
      </c>
      <c r="F23" s="140">
        <v>0.01</v>
      </c>
      <c r="G23" s="140">
        <v>0</v>
      </c>
      <c r="H23" s="33">
        <v>0</v>
      </c>
      <c r="I23" s="207">
        <v>3856600</v>
      </c>
      <c r="J23" s="33"/>
      <c r="K23" s="207">
        <v>3856600</v>
      </c>
      <c r="L23" s="23">
        <v>0</v>
      </c>
      <c r="M23" s="24">
        <v>1160000</v>
      </c>
      <c r="N23" s="9">
        <f t="shared" si="0"/>
        <v>0</v>
      </c>
      <c r="O23" s="9">
        <f t="shared" si="0"/>
        <v>0.69921692682673853</v>
      </c>
      <c r="P23" s="10">
        <f t="shared" si="1"/>
        <v>0</v>
      </c>
      <c r="Q23" s="10">
        <f t="shared" si="2"/>
        <v>69.92169268267385</v>
      </c>
      <c r="R23" s="19"/>
      <c r="S23" s="40"/>
      <c r="T23" s="20">
        <v>1874000</v>
      </c>
      <c r="U23" s="125">
        <f t="shared" si="3"/>
        <v>0</v>
      </c>
      <c r="V23" s="125">
        <f t="shared" si="3"/>
        <v>0.51407975937354145</v>
      </c>
      <c r="W23" s="126">
        <f t="shared" si="4"/>
        <v>0</v>
      </c>
      <c r="X23" s="126">
        <f t="shared" si="5"/>
        <v>51.407975937354145</v>
      </c>
      <c r="Y23" s="21"/>
    </row>
    <row r="24" spans="1:25" ht="54" customHeight="1" x14ac:dyDescent="0.25">
      <c r="A24" s="279"/>
      <c r="B24" s="268"/>
      <c r="C24" s="46" t="s">
        <v>173</v>
      </c>
      <c r="D24" s="46" t="s">
        <v>174</v>
      </c>
      <c r="E24" s="46" t="s">
        <v>101</v>
      </c>
      <c r="F24" s="140"/>
      <c r="G24" s="140"/>
      <c r="H24" s="33"/>
      <c r="I24" s="20"/>
      <c r="J24" s="33"/>
      <c r="K24" s="33"/>
      <c r="L24" s="23"/>
      <c r="M24" s="24"/>
      <c r="N24" s="9">
        <f t="shared" si="0"/>
        <v>0</v>
      </c>
      <c r="O24" s="9">
        <f t="shared" si="0"/>
        <v>0</v>
      </c>
      <c r="P24" s="10">
        <f t="shared" si="1"/>
        <v>0</v>
      </c>
      <c r="Q24" s="10">
        <f t="shared" si="2"/>
        <v>0</v>
      </c>
      <c r="R24" s="19"/>
      <c r="S24" s="40"/>
      <c r="T24" s="20"/>
      <c r="U24" s="125">
        <f t="shared" si="3"/>
        <v>0</v>
      </c>
      <c r="V24" s="125">
        <f t="shared" si="3"/>
        <v>0</v>
      </c>
      <c r="W24" s="126">
        <f t="shared" si="4"/>
        <v>0</v>
      </c>
      <c r="X24" s="126">
        <f t="shared" si="5"/>
        <v>0</v>
      </c>
      <c r="Y24" s="21"/>
    </row>
    <row r="25" spans="1:25" ht="90" x14ac:dyDescent="0.25">
      <c r="A25" s="279"/>
      <c r="B25" s="258" t="s">
        <v>176</v>
      </c>
      <c r="C25" s="46" t="s">
        <v>177</v>
      </c>
      <c r="D25" s="46" t="s">
        <v>148</v>
      </c>
      <c r="E25" s="46" t="s">
        <v>101</v>
      </c>
      <c r="F25" s="140"/>
      <c r="G25" s="140"/>
      <c r="H25" s="33"/>
      <c r="I25" s="20"/>
      <c r="J25" s="33"/>
      <c r="K25" s="33"/>
      <c r="L25" s="23"/>
      <c r="M25" s="24"/>
      <c r="N25" s="9">
        <f t="shared" si="0"/>
        <v>0</v>
      </c>
      <c r="O25" s="9">
        <f t="shared" si="0"/>
        <v>0</v>
      </c>
      <c r="P25" s="10">
        <f t="shared" si="1"/>
        <v>0</v>
      </c>
      <c r="Q25" s="10">
        <f t="shared" si="2"/>
        <v>0</v>
      </c>
      <c r="R25" s="19"/>
      <c r="S25" s="40"/>
      <c r="T25" s="20"/>
      <c r="U25" s="125">
        <f t="shared" si="3"/>
        <v>0</v>
      </c>
      <c r="V25" s="125">
        <f t="shared" si="3"/>
        <v>0</v>
      </c>
      <c r="W25" s="126">
        <f t="shared" si="4"/>
        <v>0</v>
      </c>
      <c r="X25" s="126">
        <f t="shared" si="5"/>
        <v>0</v>
      </c>
      <c r="Y25" s="21"/>
    </row>
    <row r="26" spans="1:25" ht="68.25" customHeight="1" x14ac:dyDescent="0.25">
      <c r="A26" s="279"/>
      <c r="B26" s="269"/>
      <c r="C26" s="46" t="s">
        <v>179</v>
      </c>
      <c r="D26" s="46" t="s">
        <v>148</v>
      </c>
      <c r="E26" s="46" t="s">
        <v>101</v>
      </c>
      <c r="F26" s="140"/>
      <c r="G26" s="140"/>
      <c r="H26" s="33"/>
      <c r="I26" s="20"/>
      <c r="J26" s="33"/>
      <c r="K26" s="33"/>
      <c r="L26" s="23"/>
      <c r="M26" s="24"/>
      <c r="N26" s="9">
        <f t="shared" si="0"/>
        <v>0</v>
      </c>
      <c r="O26" s="9">
        <f t="shared" si="0"/>
        <v>0</v>
      </c>
      <c r="P26" s="10">
        <f t="shared" si="1"/>
        <v>0</v>
      </c>
      <c r="Q26" s="10">
        <f t="shared" si="2"/>
        <v>0</v>
      </c>
      <c r="R26" s="19"/>
      <c r="S26" s="40"/>
      <c r="T26" s="20"/>
      <c r="U26" s="125">
        <f t="shared" si="3"/>
        <v>0</v>
      </c>
      <c r="V26" s="125">
        <f t="shared" si="3"/>
        <v>0</v>
      </c>
      <c r="W26" s="126">
        <f t="shared" si="4"/>
        <v>0</v>
      </c>
      <c r="X26" s="126">
        <f t="shared" si="5"/>
        <v>0</v>
      </c>
      <c r="Y26" s="21"/>
    </row>
    <row r="27" spans="1:25" ht="60" x14ac:dyDescent="0.25">
      <c r="A27" s="279"/>
      <c r="B27" s="258" t="s">
        <v>180</v>
      </c>
      <c r="C27" s="46" t="s">
        <v>181</v>
      </c>
      <c r="D27" s="46" t="s">
        <v>182</v>
      </c>
      <c r="E27" s="46" t="s">
        <v>101</v>
      </c>
      <c r="F27" s="140"/>
      <c r="G27" s="140"/>
      <c r="H27" s="33"/>
      <c r="I27" s="20"/>
      <c r="J27" s="33"/>
      <c r="K27" s="33"/>
      <c r="L27" s="23"/>
      <c r="M27" s="24"/>
      <c r="N27" s="9">
        <f t="shared" si="0"/>
        <v>0</v>
      </c>
      <c r="O27" s="9">
        <f t="shared" si="0"/>
        <v>0</v>
      </c>
      <c r="P27" s="10">
        <f t="shared" si="1"/>
        <v>0</v>
      </c>
      <c r="Q27" s="10">
        <f t="shared" si="2"/>
        <v>0</v>
      </c>
      <c r="R27" s="19"/>
      <c r="S27" s="40"/>
      <c r="T27" s="20"/>
      <c r="U27" s="125">
        <f t="shared" si="3"/>
        <v>0</v>
      </c>
      <c r="V27" s="125">
        <f t="shared" si="3"/>
        <v>0</v>
      </c>
      <c r="W27" s="126">
        <f t="shared" si="4"/>
        <v>0</v>
      </c>
      <c r="X27" s="126">
        <f t="shared" si="5"/>
        <v>0</v>
      </c>
      <c r="Y27" s="21"/>
    </row>
    <row r="28" spans="1:25" ht="60" x14ac:dyDescent="0.25">
      <c r="A28" s="279"/>
      <c r="B28" s="269"/>
      <c r="C28" s="46" t="s">
        <v>183</v>
      </c>
      <c r="D28" s="46" t="s">
        <v>182</v>
      </c>
      <c r="E28" s="46" t="s">
        <v>101</v>
      </c>
      <c r="F28" s="140"/>
      <c r="G28" s="140"/>
      <c r="H28" s="33"/>
      <c r="I28" s="20"/>
      <c r="J28" s="33"/>
      <c r="K28" s="33"/>
      <c r="L28" s="23"/>
      <c r="M28" s="24"/>
      <c r="N28" s="9">
        <f t="shared" si="0"/>
        <v>0</v>
      </c>
      <c r="O28" s="9">
        <f t="shared" si="0"/>
        <v>0</v>
      </c>
      <c r="P28" s="10">
        <f t="shared" si="1"/>
        <v>0</v>
      </c>
      <c r="Q28" s="10">
        <f t="shared" si="2"/>
        <v>0</v>
      </c>
      <c r="R28" s="19"/>
      <c r="S28" s="40"/>
      <c r="T28" s="20"/>
      <c r="U28" s="125">
        <f t="shared" si="3"/>
        <v>0</v>
      </c>
      <c r="V28" s="125">
        <f t="shared" si="3"/>
        <v>0</v>
      </c>
      <c r="W28" s="126">
        <f t="shared" si="4"/>
        <v>0</v>
      </c>
      <c r="X28" s="126">
        <f t="shared" si="5"/>
        <v>0</v>
      </c>
      <c r="Y28" s="21"/>
    </row>
    <row r="29" spans="1:25" ht="94.5" customHeight="1" x14ac:dyDescent="0.25">
      <c r="A29" s="279"/>
      <c r="B29" s="46" t="s">
        <v>184</v>
      </c>
      <c r="C29" s="46" t="s">
        <v>253</v>
      </c>
      <c r="D29" s="46" t="s">
        <v>186</v>
      </c>
      <c r="E29" s="46" t="s">
        <v>101</v>
      </c>
      <c r="F29" s="140"/>
      <c r="G29" s="140"/>
      <c r="H29" s="33"/>
      <c r="I29" s="20"/>
      <c r="J29" s="33"/>
      <c r="K29" s="33"/>
      <c r="L29" s="23"/>
      <c r="M29" s="24"/>
      <c r="N29" s="9">
        <f t="shared" si="0"/>
        <v>0</v>
      </c>
      <c r="O29" s="9">
        <f t="shared" si="0"/>
        <v>0</v>
      </c>
      <c r="P29" s="10">
        <f t="shared" si="1"/>
        <v>0</v>
      </c>
      <c r="Q29" s="10">
        <f t="shared" si="2"/>
        <v>0</v>
      </c>
      <c r="R29" s="19"/>
      <c r="S29" s="40"/>
      <c r="T29" s="20"/>
      <c r="U29" s="125">
        <f t="shared" si="3"/>
        <v>0</v>
      </c>
      <c r="V29" s="125">
        <f t="shared" si="3"/>
        <v>0</v>
      </c>
      <c r="W29" s="126">
        <f t="shared" si="4"/>
        <v>0</v>
      </c>
      <c r="X29" s="126">
        <f t="shared" si="5"/>
        <v>0</v>
      </c>
      <c r="Y29" s="21"/>
    </row>
    <row r="30" spans="1:25" ht="45" x14ac:dyDescent="0.25">
      <c r="A30" s="274" t="s">
        <v>188</v>
      </c>
      <c r="B30" s="258" t="s">
        <v>189</v>
      </c>
      <c r="C30" s="45" t="s">
        <v>190</v>
      </c>
      <c r="D30" s="45" t="s">
        <v>254</v>
      </c>
      <c r="E30" s="46" t="s">
        <v>101</v>
      </c>
      <c r="F30" s="208"/>
      <c r="G30" s="208"/>
      <c r="H30" s="34"/>
      <c r="I30" s="20"/>
      <c r="J30" s="34"/>
      <c r="K30" s="34"/>
      <c r="L30" s="23"/>
      <c r="M30" s="24"/>
      <c r="N30" s="9">
        <f t="shared" si="0"/>
        <v>0</v>
      </c>
      <c r="O30" s="9">
        <f t="shared" si="0"/>
        <v>0</v>
      </c>
      <c r="P30" s="10">
        <f t="shared" si="1"/>
        <v>0</v>
      </c>
      <c r="Q30" s="10">
        <f t="shared" si="2"/>
        <v>0</v>
      </c>
      <c r="R30" s="19"/>
      <c r="S30" s="40"/>
      <c r="T30" s="20"/>
      <c r="U30" s="125">
        <f t="shared" si="3"/>
        <v>0</v>
      </c>
      <c r="V30" s="125">
        <f t="shared" si="3"/>
        <v>0</v>
      </c>
      <c r="W30" s="126">
        <f t="shared" si="4"/>
        <v>0</v>
      </c>
      <c r="X30" s="126">
        <f t="shared" si="5"/>
        <v>0</v>
      </c>
      <c r="Y30" s="21"/>
    </row>
    <row r="31" spans="1:25" ht="45" x14ac:dyDescent="0.25">
      <c r="A31" s="275"/>
      <c r="B31" s="259"/>
      <c r="C31" s="45" t="s">
        <v>193</v>
      </c>
      <c r="D31" s="45" t="s">
        <v>254</v>
      </c>
      <c r="E31" s="46" t="s">
        <v>101</v>
      </c>
      <c r="F31" s="208"/>
      <c r="G31" s="208"/>
      <c r="H31" s="34"/>
      <c r="I31" s="20"/>
      <c r="J31" s="34"/>
      <c r="K31" s="34"/>
      <c r="L31" s="23"/>
      <c r="M31" s="24"/>
      <c r="N31" s="9">
        <f t="shared" si="0"/>
        <v>0</v>
      </c>
      <c r="O31" s="9">
        <f t="shared" si="0"/>
        <v>0</v>
      </c>
      <c r="P31" s="10">
        <f t="shared" si="1"/>
        <v>0</v>
      </c>
      <c r="Q31" s="10">
        <f t="shared" si="2"/>
        <v>0</v>
      </c>
      <c r="R31" s="130"/>
      <c r="S31" s="40"/>
      <c r="T31" s="20"/>
      <c r="U31" s="125">
        <f t="shared" si="3"/>
        <v>0</v>
      </c>
      <c r="V31" s="125">
        <f t="shared" si="3"/>
        <v>0</v>
      </c>
      <c r="W31" s="126">
        <f t="shared" si="4"/>
        <v>0</v>
      </c>
      <c r="X31" s="126">
        <f t="shared" si="5"/>
        <v>0</v>
      </c>
      <c r="Y31" s="21"/>
    </row>
    <row r="32" spans="1:25" ht="45.75" thickBot="1" x14ac:dyDescent="0.3">
      <c r="A32" s="276"/>
      <c r="B32" s="260"/>
      <c r="C32" s="25" t="s">
        <v>194</v>
      </c>
      <c r="D32" s="25" t="s">
        <v>257</v>
      </c>
      <c r="E32" s="25" t="s">
        <v>101</v>
      </c>
      <c r="F32" s="209"/>
      <c r="G32" s="209"/>
      <c r="H32" s="35"/>
      <c r="I32" s="20"/>
      <c r="J32" s="35"/>
      <c r="K32" s="35"/>
      <c r="L32" s="129"/>
      <c r="M32" s="26"/>
      <c r="N32" s="9">
        <f t="shared" si="0"/>
        <v>0</v>
      </c>
      <c r="O32" s="9">
        <f t="shared" si="0"/>
        <v>0</v>
      </c>
      <c r="P32" s="10">
        <f t="shared" si="1"/>
        <v>0</v>
      </c>
      <c r="Q32" s="10">
        <f t="shared" si="2"/>
        <v>0</v>
      </c>
      <c r="R32" s="130"/>
      <c r="S32" s="40"/>
      <c r="T32" s="20"/>
      <c r="U32" s="125">
        <f t="shared" si="3"/>
        <v>0</v>
      </c>
      <c r="V32" s="125">
        <f t="shared" si="3"/>
        <v>0</v>
      </c>
      <c r="W32" s="126">
        <f t="shared" si="4"/>
        <v>0</v>
      </c>
      <c r="X32" s="126">
        <f t="shared" si="5"/>
        <v>0</v>
      </c>
      <c r="Y32" s="21"/>
    </row>
    <row r="33" spans="1:25" ht="60" x14ac:dyDescent="0.25">
      <c r="A33" s="131" t="s">
        <v>198</v>
      </c>
      <c r="B33" s="47" t="s">
        <v>136</v>
      </c>
      <c r="C33" s="47" t="s">
        <v>136</v>
      </c>
      <c r="D33" s="47" t="s">
        <v>137</v>
      </c>
      <c r="E33" s="47" t="s">
        <v>101</v>
      </c>
      <c r="F33" s="18" t="s">
        <v>199</v>
      </c>
      <c r="G33" s="18" t="s">
        <v>199</v>
      </c>
      <c r="H33" s="32"/>
      <c r="I33" s="20"/>
      <c r="J33" s="32"/>
      <c r="K33" s="32"/>
      <c r="L33" s="19"/>
      <c r="M33" s="20"/>
      <c r="N33" s="18" t="s">
        <v>199</v>
      </c>
      <c r="O33" s="18" t="s">
        <v>199</v>
      </c>
      <c r="P33" s="18" t="s">
        <v>199</v>
      </c>
      <c r="Q33" s="18" t="s">
        <v>199</v>
      </c>
      <c r="R33" s="19"/>
      <c r="S33" s="40"/>
      <c r="T33" s="20"/>
      <c r="U33" s="18" t="s">
        <v>199</v>
      </c>
      <c r="V33" s="18" t="s">
        <v>199</v>
      </c>
      <c r="W33" s="18" t="s">
        <v>199</v>
      </c>
      <c r="X33" s="18" t="s">
        <v>199</v>
      </c>
      <c r="Y33" s="21"/>
    </row>
    <row r="34" spans="1:25" ht="75" x14ac:dyDescent="0.25">
      <c r="A34" s="43" t="s">
        <v>200</v>
      </c>
    </row>
  </sheetData>
  <autoFilter ref="A11:Y34" xr:uid="{00000000-0001-0000-0100-000000000000}">
    <filterColumn colId="0" showButton="0"/>
  </autoFilter>
  <mergeCells count="44">
    <mergeCell ref="C1:Y1"/>
    <mergeCell ref="B2:G2"/>
    <mergeCell ref="H2:I2"/>
    <mergeCell ref="J2:Y2"/>
    <mergeCell ref="B3:G3"/>
    <mergeCell ref="J3:Y3"/>
    <mergeCell ref="B4:G4"/>
    <mergeCell ref="H4:I4"/>
    <mergeCell ref="J4:Y4"/>
    <mergeCell ref="B5:G5"/>
    <mergeCell ref="H5:I5"/>
    <mergeCell ref="J5:Y5"/>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s>
  <dataValidations count="14">
    <dataValidation allowBlank="1" showInputMessage="1" showErrorMessage="1" prompt="Solo aplica para gastos de funcionamiento." sqref="A8:B11" xr:uid="{137AA824-CCCF-4911-8C46-5B25889D1EF6}"/>
    <dataValidation allowBlank="1" showInputMessage="1" showErrorMessage="1" prompt="Relacione los giros realizados  en el  mismo periodo del año anterior, relacionados con el rubro y el componente. valores en pesos." sqref="I10:I11" xr:uid="{CFDC4E9F-9137-4405-A63C-3F871D4F5B43}"/>
    <dataValidation type="list" allowBlank="1" showInputMessage="1" showErrorMessage="1" sqref="J2:Y2" xr:uid="{2009E9E5-71A7-4CCD-BC60-19B3312BA052}">
      <formula1>INDIRECT(B2)</formula1>
    </dataValidation>
    <dataValidation allowBlank="1" showInputMessage="1" showErrorMessage="1" prompt="Escribir la otra entidad que no se encuentra en la lista desplegable" sqref="J3:Y3" xr:uid="{9E0D86BD-39D9-49B4-9A10-E0E01E538BB1}"/>
    <dataValidation allowBlank="1" showInputMessage="1" showErrorMessage="1" prompt="Escribir el otro sector que no se encuentra en la lista desplegable" sqref="B3:G3" xr:uid="{89FADD15-4D0C-4EB9-BB1E-597DD57D85E5}"/>
    <dataValidation allowBlank="1" showInputMessage="1" showErrorMessage="1" prompt="Relacione los giros realizados  en el  periodo de reporte para el rubro y el componente. Valores en pesos._x000a_" sqref="T11" xr:uid="{3B1DF1F5-17D0-4AF6-BF10-2F3ADDDD032C}"/>
    <dataValidation allowBlank="1" showInputMessage="1" showErrorMessage="1" prompt="Relacione los giros realizados  en el  periodo de reporte para el rubro y el componente. Valores en pesos." sqref="M11" xr:uid="{092593AF-57F9-4A90-9D9C-EA0CAFAB2652}"/>
    <dataValidation allowBlank="1" showInputMessage="1" showErrorMessage="1" prompt="Relacione el dato de consumo asociado al rubro, componente y unidad de medida en el periodo de reporte._x000a_" sqref="L11 S11" xr:uid="{FAF64F63-9008-48B5-B7F8-3C77E575D648}"/>
    <dataValidation allowBlank="1" showInputMessage="1" showErrorMessage="1" prompt="Relacione los giros realizados  en el  mismo periodo del año anterior, relacionados con el rubro y el componente. Valores en pesos." sqref="K10:K11" xr:uid="{2E0A428D-A068-44C6-A812-C99ABACB3352}"/>
    <dataValidation allowBlank="1" showInputMessage="1" showErrorMessage="1" prompt="Relacione el dato de consumo asociado al rubro, componente y unidad de medida reportado en el  mismo periodo del año anterior_x000a_" sqref="H10:H11 J10:J11" xr:uid="{E76CFE93-2536-4F88-9C74-EB7891214DC0}"/>
    <dataValidation allowBlank="1" showInputMessage="1" showErrorMessage="1" prompt="Si en la celda &quot;E&quot;, selecionó SI, defina una meta en porcentaje para mantener o reducir el gasto en la vigencia. (En unidad de medida)" sqref="G8:G11" xr:uid="{EAF30606-31FE-43AE-A996-D55F5DD1D6B0}"/>
    <dataValidation allowBlank="1" showInputMessage="1" showErrorMessage="1" prompt="Si en la celda &quot;E&quot;, selecionó SI, defina una meta en porcentaje para mantener o reducir el gasto en la vigencia. (En giros presupuestales)" sqref="F8:F11" xr:uid="{355C0B54-F064-47E2-8532-E99B7C5FE905}"/>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4AC5BC0C-7C8B-465D-9080-A72E015C0876}"/>
    <dataValidation allowBlank="1" showInputMessage="1" showErrorMessage="1" prompt="Defina la referencia que se usará  para medir el rubro o componente. Ejem. Metro cúbico, personas, horas, entre otros." sqref="D8:D11" xr:uid="{75C3D1B3-2449-4490-98AD-779CE9B66455}"/>
  </dataValidation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9987-28BF-456E-8185-1B802A2E501C}">
  <dimension ref="L14:M14"/>
  <sheetViews>
    <sheetView workbookViewId="0">
      <selection activeCell="I4" sqref="I4"/>
    </sheetView>
  </sheetViews>
  <sheetFormatPr baseColWidth="10" defaultColWidth="11.42578125" defaultRowHeight="15" x14ac:dyDescent="0.25"/>
  <sheetData>
    <row r="14" spans="12:13" x14ac:dyDescent="0.25">
      <c r="L14">
        <v>2022</v>
      </c>
      <c r="M14">
        <v>2023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datos</vt:lpstr>
      <vt:lpstr>SDHT</vt:lpstr>
      <vt:lpstr>CVP</vt:lpstr>
      <vt:lpstr>EAAB</vt:lpstr>
      <vt:lpstr>RENOBO</vt:lpstr>
      <vt:lpstr>UAESP</vt:lpstr>
      <vt:lpstr>I semestre</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Gheiner Saul Cárdenas Manzanares</cp:lastModifiedBy>
  <cp:revision/>
  <dcterms:created xsi:type="dcterms:W3CDTF">2021-10-14T18:59:05Z</dcterms:created>
  <dcterms:modified xsi:type="dcterms:W3CDTF">2025-03-12T19:36:29Z</dcterms:modified>
  <cp:category/>
  <cp:contentStatus/>
</cp:coreProperties>
</file>