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codeName="ThisWorkbook"/>
  <mc:AlternateContent xmlns:mc="http://schemas.openxmlformats.org/markup-compatibility/2006">
    <mc:Choice Requires="x15">
      <x15ac:absPath xmlns:x15ac="http://schemas.microsoft.com/office/spreadsheetml/2010/11/ac" url="https://sdht-my.sharepoint.com/personal/gheiner_cardenas_habitatbogota_gov_co/Documents/PLAN AUSTERIDAD/PLAN AUSTERIDAD DEC_492-2019/2024/I SEMESTRE/"/>
    </mc:Choice>
  </mc:AlternateContent>
  <xr:revisionPtr revIDLastSave="3997" documentId="8_{D4F4EC68-B936-40BB-8D30-542C974F44B9}" xr6:coauthVersionLast="47" xr6:coauthVersionMax="47" xr10:uidLastSave="{EEEC53D4-86A3-4E95-A170-8108D7683791}"/>
  <bookViews>
    <workbookView xWindow="-120" yWindow="-120" windowWidth="29040" windowHeight="15720" firstSheet="5" activeTab="5" xr2:uid="{00000000-000D-0000-FFFF-FFFF00000000}"/>
  </bookViews>
  <sheets>
    <sheet name="datos" sheetId="2" state="hidden" r:id="rId1"/>
    <sheet name="SDHT" sheetId="6" r:id="rId2"/>
    <sheet name="CVP" sheetId="11" r:id="rId3"/>
    <sheet name="EAAB" sheetId="13" r:id="rId4"/>
    <sheet name="RenoBo" sheetId="12" r:id="rId5"/>
    <sheet name="UAESP" sheetId="14" r:id="rId6"/>
    <sheet name="I semestre" sheetId="7" state="hidden" r:id="rId7"/>
    <sheet name="SDHT (2)" sheetId="9" state="hidden" r:id="rId8"/>
    <sheet name="II semestre" sheetId="8" state="hidden" r:id="rId9"/>
  </sheets>
  <definedNames>
    <definedName name="_xlnm._FilterDatabase" localSheetId="2" hidden="1">CVP!$A$11:$W$43</definedName>
    <definedName name="_xlnm._FilterDatabase" localSheetId="3" hidden="1">EAAB!$A$11:$W$43</definedName>
    <definedName name="_xlnm._FilterDatabase" localSheetId="4" hidden="1">RenoBo!$A$11:$W$43</definedName>
    <definedName name="_xlnm._FilterDatabase" localSheetId="1" hidden="1">SDHT!$A$11:$W$42</definedName>
    <definedName name="_xlnm._FilterDatabase" localSheetId="7" hidden="1">'SDHT (2)'!$A$11:$X$34</definedName>
    <definedName name="_xlnm._FilterDatabase" localSheetId="5" hidden="1">UAESP!$A$11:$W$43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2" i="14" l="1"/>
  <c r="T42" i="14"/>
  <c r="V42" i="14" s="1"/>
  <c r="O42" i="14"/>
  <c r="N42" i="14"/>
  <c r="P42" i="14" s="1"/>
  <c r="U41" i="14"/>
  <c r="T41" i="14"/>
  <c r="V41" i="14" s="1"/>
  <c r="O41" i="14"/>
  <c r="N41" i="14"/>
  <c r="P41" i="14" s="1"/>
  <c r="U40" i="14"/>
  <c r="T40" i="14"/>
  <c r="V40" i="14" s="1"/>
  <c r="O40" i="14"/>
  <c r="N40" i="14"/>
  <c r="P40" i="14" s="1"/>
  <c r="U39" i="14"/>
  <c r="T39" i="14"/>
  <c r="V39" i="14" s="1"/>
  <c r="O39" i="14"/>
  <c r="N39" i="14"/>
  <c r="P39" i="14" s="1"/>
  <c r="U38" i="14"/>
  <c r="T38" i="14"/>
  <c r="V38" i="14" s="1"/>
  <c r="P38" i="14"/>
  <c r="O38" i="14"/>
  <c r="N38" i="14"/>
  <c r="V37" i="14"/>
  <c r="U37" i="14"/>
  <c r="T37" i="14"/>
  <c r="P37" i="14"/>
  <c r="O37" i="14"/>
  <c r="N37" i="14"/>
  <c r="V36" i="14"/>
  <c r="U36" i="14"/>
  <c r="T36" i="14"/>
  <c r="O36" i="14"/>
  <c r="N36" i="14"/>
  <c r="P36" i="14" s="1"/>
  <c r="V35" i="14"/>
  <c r="U35" i="14"/>
  <c r="T35" i="14"/>
  <c r="O35" i="14"/>
  <c r="N35" i="14"/>
  <c r="P35" i="14" s="1"/>
  <c r="U34" i="14"/>
  <c r="T34" i="14"/>
  <c r="V34" i="14" s="1"/>
  <c r="P34" i="14"/>
  <c r="O34" i="14"/>
  <c r="N34" i="14"/>
  <c r="V33" i="14"/>
  <c r="U33" i="14"/>
  <c r="T33" i="14"/>
  <c r="P33" i="14"/>
  <c r="O33" i="14"/>
  <c r="N33" i="14"/>
  <c r="V32" i="14"/>
  <c r="U32" i="14"/>
  <c r="T32" i="14"/>
  <c r="O32" i="14"/>
  <c r="N32" i="14"/>
  <c r="P32" i="14" s="1"/>
  <c r="V31" i="14"/>
  <c r="U31" i="14"/>
  <c r="T31" i="14"/>
  <c r="O31" i="14"/>
  <c r="N31" i="14"/>
  <c r="P31" i="14" s="1"/>
  <c r="U30" i="14"/>
  <c r="T30" i="14"/>
  <c r="V30" i="14" s="1"/>
  <c r="P30" i="14"/>
  <c r="O30" i="14"/>
  <c r="N30" i="14"/>
  <c r="V29" i="14"/>
  <c r="U29" i="14"/>
  <c r="T29" i="14"/>
  <c r="P29" i="14"/>
  <c r="O29" i="14"/>
  <c r="N29" i="14"/>
  <c r="V28" i="14"/>
  <c r="U28" i="14"/>
  <c r="T28" i="14"/>
  <c r="O28" i="14"/>
  <c r="N28" i="14"/>
  <c r="P28" i="14" s="1"/>
  <c r="V27" i="14"/>
  <c r="U27" i="14"/>
  <c r="T27" i="14"/>
  <c r="O27" i="14"/>
  <c r="N27" i="14"/>
  <c r="P27" i="14" s="1"/>
  <c r="U26" i="14"/>
  <c r="T26" i="14"/>
  <c r="V26" i="14" s="1"/>
  <c r="P26" i="14"/>
  <c r="O26" i="14"/>
  <c r="N26" i="14"/>
  <c r="V25" i="14"/>
  <c r="U25" i="14"/>
  <c r="T25" i="14"/>
  <c r="P25" i="14"/>
  <c r="O25" i="14"/>
  <c r="N25" i="14"/>
  <c r="V24" i="14"/>
  <c r="U24" i="14"/>
  <c r="T24" i="14"/>
  <c r="O24" i="14"/>
  <c r="N24" i="14"/>
  <c r="P24" i="14" s="1"/>
  <c r="V22" i="14"/>
  <c r="U22" i="14"/>
  <c r="T22" i="14"/>
  <c r="O22" i="14"/>
  <c r="N22" i="14"/>
  <c r="P22" i="14" s="1"/>
  <c r="U21" i="14"/>
  <c r="T21" i="14"/>
  <c r="V21" i="14" s="1"/>
  <c r="P21" i="14"/>
  <c r="O21" i="14"/>
  <c r="N21" i="14"/>
  <c r="V20" i="14"/>
  <c r="U20" i="14"/>
  <c r="O20" i="14"/>
  <c r="N20" i="14"/>
  <c r="V19" i="14"/>
  <c r="U19" i="14"/>
  <c r="T19" i="14"/>
  <c r="O19" i="14"/>
  <c r="N19" i="14"/>
  <c r="P19" i="14" s="1"/>
  <c r="U18" i="14"/>
  <c r="T18" i="14"/>
  <c r="V18" i="14" s="1"/>
  <c r="P18" i="14"/>
  <c r="O18" i="14"/>
  <c r="N18" i="14"/>
  <c r="U17" i="14"/>
  <c r="T17" i="14"/>
  <c r="V17" i="14" s="1"/>
  <c r="O17" i="14"/>
  <c r="N17" i="14"/>
  <c r="P17" i="14" s="1"/>
  <c r="V16" i="14"/>
  <c r="U16" i="14"/>
  <c r="T16" i="14"/>
  <c r="O16" i="14"/>
  <c r="N16" i="14"/>
  <c r="P16" i="14" s="1"/>
  <c r="V15" i="14"/>
  <c r="U15" i="14"/>
  <c r="T15" i="14"/>
  <c r="O15" i="14"/>
  <c r="N15" i="14"/>
  <c r="P15" i="14" s="1"/>
  <c r="U14" i="14"/>
  <c r="T14" i="14"/>
  <c r="V14" i="14" s="1"/>
  <c r="P14" i="14"/>
  <c r="O14" i="14"/>
  <c r="N14" i="14"/>
  <c r="U13" i="14"/>
  <c r="T13" i="14"/>
  <c r="V13" i="14" s="1"/>
  <c r="O13" i="14"/>
  <c r="N13" i="14"/>
  <c r="P13" i="14" s="1"/>
  <c r="U43" i="13" l="1"/>
  <c r="T43" i="13"/>
  <c r="V43" i="13" s="1"/>
  <c r="O43" i="13"/>
  <c r="N43" i="13"/>
  <c r="P43" i="13" s="1"/>
  <c r="U42" i="13"/>
  <c r="T42" i="13"/>
  <c r="V42" i="13" s="1"/>
  <c r="O42" i="13"/>
  <c r="N42" i="13"/>
  <c r="P42" i="13" s="1"/>
  <c r="U41" i="13"/>
  <c r="T41" i="13"/>
  <c r="V41" i="13" s="1"/>
  <c r="P41" i="13"/>
  <c r="O41" i="13"/>
  <c r="N41" i="13"/>
  <c r="V40" i="13"/>
  <c r="U40" i="13"/>
  <c r="T40" i="13"/>
  <c r="O40" i="13"/>
  <c r="N40" i="13"/>
  <c r="P40" i="13" s="1"/>
  <c r="V39" i="13"/>
  <c r="U39" i="13"/>
  <c r="T39" i="13"/>
  <c r="O39" i="13"/>
  <c r="N39" i="13"/>
  <c r="P39" i="13" s="1"/>
  <c r="U38" i="13"/>
  <c r="T38" i="13"/>
  <c r="V38" i="13" s="1"/>
  <c r="O38" i="13"/>
  <c r="N38" i="13"/>
  <c r="P38" i="13" s="1"/>
  <c r="U37" i="13"/>
  <c r="T37" i="13"/>
  <c r="V37" i="13" s="1"/>
  <c r="P37" i="13"/>
  <c r="O37" i="13"/>
  <c r="N37" i="13"/>
  <c r="V36" i="13"/>
  <c r="U36" i="13"/>
  <c r="T36" i="13"/>
  <c r="O36" i="13"/>
  <c r="N36" i="13"/>
  <c r="P36" i="13" s="1"/>
  <c r="V35" i="13"/>
  <c r="U35" i="13"/>
  <c r="T35" i="13"/>
  <c r="O35" i="13"/>
  <c r="N35" i="13"/>
  <c r="P35" i="13" s="1"/>
  <c r="U34" i="13"/>
  <c r="T34" i="13"/>
  <c r="V34" i="13" s="1"/>
  <c r="O34" i="13"/>
  <c r="N34" i="13"/>
  <c r="P34" i="13" s="1"/>
  <c r="U33" i="13"/>
  <c r="T33" i="13"/>
  <c r="V33" i="13" s="1"/>
  <c r="P33" i="13"/>
  <c r="O33" i="13"/>
  <c r="N33" i="13"/>
  <c r="U32" i="13"/>
  <c r="T32" i="13"/>
  <c r="V32" i="13" s="1"/>
  <c r="O32" i="13"/>
  <c r="N32" i="13"/>
  <c r="P32" i="13" s="1"/>
  <c r="V31" i="13"/>
  <c r="U31" i="13"/>
  <c r="T31" i="13"/>
  <c r="O31" i="13"/>
  <c r="N31" i="13"/>
  <c r="P31" i="13" s="1"/>
  <c r="U30" i="13"/>
  <c r="T30" i="13"/>
  <c r="V30" i="13" s="1"/>
  <c r="O30" i="13"/>
  <c r="N30" i="13"/>
  <c r="P30" i="13" s="1"/>
  <c r="U29" i="13"/>
  <c r="T29" i="13"/>
  <c r="V29" i="13" s="1"/>
  <c r="P29" i="13"/>
  <c r="O29" i="13"/>
  <c r="N29" i="13"/>
  <c r="V28" i="13"/>
  <c r="U28" i="13"/>
  <c r="T28" i="13"/>
  <c r="O28" i="13"/>
  <c r="N28" i="13"/>
  <c r="P28" i="13" s="1"/>
  <c r="V27" i="13"/>
  <c r="U27" i="13"/>
  <c r="T27" i="13"/>
  <c r="O27" i="13"/>
  <c r="N27" i="13"/>
  <c r="P27" i="13" s="1"/>
  <c r="U26" i="13"/>
  <c r="T26" i="13"/>
  <c r="V26" i="13" s="1"/>
  <c r="O26" i="13"/>
  <c r="N26" i="13"/>
  <c r="P26" i="13" s="1"/>
  <c r="U25" i="13"/>
  <c r="T25" i="13"/>
  <c r="V25" i="13" s="1"/>
  <c r="P25" i="13"/>
  <c r="O25" i="13"/>
  <c r="N25" i="13"/>
  <c r="V24" i="13"/>
  <c r="U24" i="13"/>
  <c r="T24" i="13"/>
  <c r="O24" i="13"/>
  <c r="N24" i="13"/>
  <c r="P24" i="13" s="1"/>
  <c r="V22" i="13"/>
  <c r="U22" i="13"/>
  <c r="T22" i="13"/>
  <c r="O22" i="13"/>
  <c r="N22" i="13"/>
  <c r="P22" i="13" s="1"/>
  <c r="U21" i="13"/>
  <c r="T21" i="13"/>
  <c r="V21" i="13" s="1"/>
  <c r="O21" i="13"/>
  <c r="N21" i="13"/>
  <c r="P21" i="13" s="1"/>
  <c r="V20" i="13"/>
  <c r="U20" i="13"/>
  <c r="O20" i="13"/>
  <c r="N20" i="13"/>
  <c r="V19" i="13"/>
  <c r="U19" i="13"/>
  <c r="T19" i="13"/>
  <c r="O19" i="13"/>
  <c r="N19" i="13"/>
  <c r="P19" i="13" s="1"/>
  <c r="U18" i="13"/>
  <c r="T18" i="13"/>
  <c r="V18" i="13" s="1"/>
  <c r="O18" i="13"/>
  <c r="N18" i="13"/>
  <c r="P18" i="13" s="1"/>
  <c r="U17" i="13"/>
  <c r="T17" i="13"/>
  <c r="V17" i="13" s="1"/>
  <c r="P17" i="13"/>
  <c r="O17" i="13"/>
  <c r="N17" i="13"/>
  <c r="V16" i="13"/>
  <c r="U16" i="13"/>
  <c r="T16" i="13"/>
  <c r="O16" i="13"/>
  <c r="N16" i="13"/>
  <c r="P16" i="13" s="1"/>
  <c r="V15" i="13"/>
  <c r="U15" i="13"/>
  <c r="T15" i="13"/>
  <c r="O15" i="13"/>
  <c r="N15" i="13"/>
  <c r="P15" i="13" s="1"/>
  <c r="U14" i="13"/>
  <c r="T14" i="13"/>
  <c r="V14" i="13" s="1"/>
  <c r="O14" i="13"/>
  <c r="N14" i="13"/>
  <c r="P14" i="13" s="1"/>
  <c r="U13" i="13"/>
  <c r="T13" i="13"/>
  <c r="V13" i="13" s="1"/>
  <c r="P13" i="13"/>
  <c r="O13" i="13"/>
  <c r="N13" i="13"/>
  <c r="U42" i="12"/>
  <c r="T42" i="12"/>
  <c r="V42" i="12" s="1"/>
  <c r="O42" i="12"/>
  <c r="N42" i="12"/>
  <c r="P42" i="12" s="1"/>
  <c r="U41" i="12"/>
  <c r="T41" i="12"/>
  <c r="V41" i="12" s="1"/>
  <c r="P41" i="12"/>
  <c r="O41" i="12"/>
  <c r="N41" i="12"/>
  <c r="V40" i="12"/>
  <c r="U40" i="12"/>
  <c r="T40" i="12"/>
  <c r="O40" i="12"/>
  <c r="N40" i="12"/>
  <c r="P40" i="12" s="1"/>
  <c r="U39" i="12"/>
  <c r="T39" i="12"/>
  <c r="V39" i="12" s="1"/>
  <c r="O39" i="12"/>
  <c r="N39" i="12"/>
  <c r="P39" i="12" s="1"/>
  <c r="V38" i="12"/>
  <c r="U38" i="12"/>
  <c r="T38" i="12"/>
  <c r="O38" i="12"/>
  <c r="N38" i="12"/>
  <c r="P38" i="12" s="1"/>
  <c r="U37" i="12"/>
  <c r="T37" i="12"/>
  <c r="V37" i="12" s="1"/>
  <c r="P37" i="12"/>
  <c r="O37" i="12"/>
  <c r="N37" i="12"/>
  <c r="V36" i="12"/>
  <c r="U36" i="12"/>
  <c r="T36" i="12"/>
  <c r="O36" i="12"/>
  <c r="N36" i="12"/>
  <c r="P36" i="12" s="1"/>
  <c r="U35" i="12"/>
  <c r="T35" i="12"/>
  <c r="V35" i="12" s="1"/>
  <c r="O35" i="12"/>
  <c r="N35" i="12"/>
  <c r="P35" i="12" s="1"/>
  <c r="V34" i="12"/>
  <c r="U34" i="12"/>
  <c r="T34" i="12"/>
  <c r="O34" i="12"/>
  <c r="N34" i="12"/>
  <c r="P34" i="12" s="1"/>
  <c r="U33" i="12"/>
  <c r="T33" i="12"/>
  <c r="V33" i="12" s="1"/>
  <c r="P33" i="12"/>
  <c r="O33" i="12"/>
  <c r="N33" i="12"/>
  <c r="V32" i="12"/>
  <c r="U32" i="12"/>
  <c r="T32" i="12"/>
  <c r="O32" i="12"/>
  <c r="N32" i="12"/>
  <c r="P32" i="12" s="1"/>
  <c r="U31" i="12"/>
  <c r="T31" i="12"/>
  <c r="V31" i="12" s="1"/>
  <c r="O31" i="12"/>
  <c r="N31" i="12"/>
  <c r="P31" i="12" s="1"/>
  <c r="V30" i="12"/>
  <c r="U30" i="12"/>
  <c r="T30" i="12"/>
  <c r="O30" i="12"/>
  <c r="N30" i="12"/>
  <c r="P30" i="12" s="1"/>
  <c r="U29" i="12"/>
  <c r="T29" i="12"/>
  <c r="V29" i="12" s="1"/>
  <c r="P29" i="12"/>
  <c r="O29" i="12"/>
  <c r="N29" i="12"/>
  <c r="V28" i="12"/>
  <c r="U28" i="12"/>
  <c r="T28" i="12"/>
  <c r="O28" i="12"/>
  <c r="N28" i="12"/>
  <c r="P28" i="12" s="1"/>
  <c r="U27" i="12"/>
  <c r="T27" i="12"/>
  <c r="V27" i="12" s="1"/>
  <c r="O27" i="12"/>
  <c r="N27" i="12"/>
  <c r="P27" i="12" s="1"/>
  <c r="V26" i="12"/>
  <c r="U26" i="12"/>
  <c r="T26" i="12"/>
  <c r="O26" i="12"/>
  <c r="N26" i="12"/>
  <c r="P26" i="12" s="1"/>
  <c r="U25" i="12"/>
  <c r="T25" i="12"/>
  <c r="V25" i="12" s="1"/>
  <c r="P25" i="12"/>
  <c r="O25" i="12"/>
  <c r="N25" i="12"/>
  <c r="V24" i="12"/>
  <c r="U24" i="12"/>
  <c r="T24" i="12"/>
  <c r="O24" i="12"/>
  <c r="N24" i="12"/>
  <c r="P24" i="12" s="1"/>
  <c r="U22" i="12"/>
  <c r="T22" i="12"/>
  <c r="V22" i="12" s="1"/>
  <c r="O22" i="12"/>
  <c r="N22" i="12"/>
  <c r="P22" i="12" s="1"/>
  <c r="V21" i="12"/>
  <c r="U21" i="12"/>
  <c r="T21" i="12"/>
  <c r="O21" i="12"/>
  <c r="N21" i="12"/>
  <c r="P21" i="12" s="1"/>
  <c r="V20" i="12"/>
  <c r="U20" i="12"/>
  <c r="O20" i="12"/>
  <c r="N20" i="12"/>
  <c r="U19" i="12"/>
  <c r="T19" i="12"/>
  <c r="V19" i="12" s="1"/>
  <c r="O19" i="12"/>
  <c r="N19" i="12"/>
  <c r="P19" i="12" s="1"/>
  <c r="V18" i="12"/>
  <c r="U18" i="12"/>
  <c r="T18" i="12"/>
  <c r="O18" i="12"/>
  <c r="N18" i="12"/>
  <c r="P18" i="12" s="1"/>
  <c r="U17" i="12"/>
  <c r="T17" i="12"/>
  <c r="V17" i="12" s="1"/>
  <c r="P17" i="12"/>
  <c r="O17" i="12"/>
  <c r="N17" i="12"/>
  <c r="V16" i="12"/>
  <c r="U16" i="12"/>
  <c r="T16" i="12"/>
  <c r="O16" i="12"/>
  <c r="N16" i="12"/>
  <c r="P16" i="12" s="1"/>
  <c r="U15" i="12"/>
  <c r="T15" i="12"/>
  <c r="V15" i="12" s="1"/>
  <c r="O15" i="12"/>
  <c r="N15" i="12"/>
  <c r="P15" i="12" s="1"/>
  <c r="V14" i="12"/>
  <c r="U14" i="12"/>
  <c r="T14" i="12"/>
  <c r="O14" i="12"/>
  <c r="N14" i="12"/>
  <c r="P14" i="12" s="1"/>
  <c r="U13" i="12"/>
  <c r="T13" i="12"/>
  <c r="V13" i="12" s="1"/>
  <c r="P13" i="12"/>
  <c r="O13" i="12"/>
  <c r="N13" i="12"/>
  <c r="U42" i="11" l="1"/>
  <c r="T42" i="11"/>
  <c r="V42" i="11" s="1"/>
  <c r="O42" i="11"/>
  <c r="N42" i="11"/>
  <c r="P42" i="11" s="1"/>
  <c r="U41" i="11"/>
  <c r="T41" i="11"/>
  <c r="V41" i="11" s="1"/>
  <c r="P41" i="11"/>
  <c r="O41" i="11"/>
  <c r="N41" i="11"/>
  <c r="V40" i="11"/>
  <c r="U40" i="11"/>
  <c r="T40" i="11"/>
  <c r="P40" i="11"/>
  <c r="O40" i="11"/>
  <c r="N40" i="11"/>
  <c r="U39" i="11"/>
  <c r="T39" i="11"/>
  <c r="V39" i="11" s="1"/>
  <c r="O39" i="11"/>
  <c r="N39" i="11"/>
  <c r="P39" i="11" s="1"/>
  <c r="U38" i="11"/>
  <c r="T38" i="11"/>
  <c r="V38" i="11" s="1"/>
  <c r="O38" i="11"/>
  <c r="N38" i="11"/>
  <c r="P38" i="11" s="1"/>
  <c r="V37" i="11"/>
  <c r="U37" i="11"/>
  <c r="T37" i="11"/>
  <c r="P37" i="11"/>
  <c r="O37" i="11"/>
  <c r="N37" i="11"/>
  <c r="V36" i="11"/>
  <c r="U36" i="11"/>
  <c r="T36" i="11"/>
  <c r="P36" i="11"/>
  <c r="O36" i="11"/>
  <c r="N36" i="11"/>
  <c r="U35" i="11"/>
  <c r="T35" i="11"/>
  <c r="V35" i="11" s="1"/>
  <c r="O35" i="11"/>
  <c r="N35" i="11"/>
  <c r="P35" i="11" s="1"/>
  <c r="V34" i="11"/>
  <c r="U34" i="11"/>
  <c r="T34" i="11"/>
  <c r="O34" i="11"/>
  <c r="N34" i="11"/>
  <c r="P34" i="11" s="1"/>
  <c r="U33" i="11"/>
  <c r="T33" i="11"/>
  <c r="V33" i="11" s="1"/>
  <c r="P33" i="11"/>
  <c r="O33" i="11"/>
  <c r="N33" i="11"/>
  <c r="V32" i="11"/>
  <c r="U32" i="11"/>
  <c r="T32" i="11"/>
  <c r="P32" i="11"/>
  <c r="O32" i="11"/>
  <c r="N32" i="11"/>
  <c r="U31" i="11"/>
  <c r="T31" i="11"/>
  <c r="V31" i="11" s="1"/>
  <c r="O31" i="11"/>
  <c r="N31" i="11"/>
  <c r="P31" i="11" s="1"/>
  <c r="V30" i="11"/>
  <c r="U30" i="11"/>
  <c r="T30" i="11"/>
  <c r="O30" i="11"/>
  <c r="N30" i="11"/>
  <c r="P30" i="11" s="1"/>
  <c r="U29" i="11"/>
  <c r="T29" i="11"/>
  <c r="V29" i="11" s="1"/>
  <c r="P29" i="11"/>
  <c r="O29" i="11"/>
  <c r="N29" i="11"/>
  <c r="V28" i="11"/>
  <c r="U28" i="11"/>
  <c r="T28" i="11"/>
  <c r="P28" i="11"/>
  <c r="O28" i="11"/>
  <c r="N28" i="11"/>
  <c r="U27" i="11"/>
  <c r="T27" i="11"/>
  <c r="V27" i="11" s="1"/>
  <c r="O27" i="11"/>
  <c r="N27" i="11"/>
  <c r="P27" i="11" s="1"/>
  <c r="U26" i="11"/>
  <c r="T26" i="11"/>
  <c r="V26" i="11" s="1"/>
  <c r="O26" i="11"/>
  <c r="N26" i="11"/>
  <c r="P26" i="11" s="1"/>
  <c r="U25" i="11"/>
  <c r="T25" i="11"/>
  <c r="V25" i="11" s="1"/>
  <c r="P25" i="11"/>
  <c r="O25" i="11"/>
  <c r="N25" i="11"/>
  <c r="V24" i="11"/>
  <c r="U24" i="11"/>
  <c r="T24" i="11"/>
  <c r="P24" i="11"/>
  <c r="O24" i="11"/>
  <c r="N24" i="11"/>
  <c r="U22" i="11"/>
  <c r="T22" i="11"/>
  <c r="V22" i="11" s="1"/>
  <c r="O22" i="11"/>
  <c r="N22" i="11"/>
  <c r="P22" i="11" s="1"/>
  <c r="U21" i="11"/>
  <c r="T21" i="11"/>
  <c r="V21" i="11" s="1"/>
  <c r="P21" i="11"/>
  <c r="O21" i="11"/>
  <c r="N21" i="11"/>
  <c r="V20" i="11"/>
  <c r="U20" i="11"/>
  <c r="O20" i="11"/>
  <c r="N20" i="11"/>
  <c r="U19" i="11"/>
  <c r="T19" i="11"/>
  <c r="V19" i="11" s="1"/>
  <c r="O19" i="11"/>
  <c r="N19" i="11"/>
  <c r="P19" i="11" s="1"/>
  <c r="U18" i="11"/>
  <c r="T18" i="11"/>
  <c r="V18" i="11" s="1"/>
  <c r="O18" i="11"/>
  <c r="N18" i="11"/>
  <c r="P18" i="11" s="1"/>
  <c r="V17" i="11"/>
  <c r="U17" i="11"/>
  <c r="T17" i="11"/>
  <c r="O17" i="11"/>
  <c r="N17" i="11"/>
  <c r="P17" i="11" s="1"/>
  <c r="V16" i="11"/>
  <c r="U16" i="11"/>
  <c r="T16" i="11"/>
  <c r="P16" i="11"/>
  <c r="O16" i="11"/>
  <c r="N16" i="11"/>
  <c r="U15" i="11"/>
  <c r="T15" i="11"/>
  <c r="V15" i="11" s="1"/>
  <c r="O15" i="11"/>
  <c r="N15" i="11"/>
  <c r="P15" i="11" s="1"/>
  <c r="U14" i="11"/>
  <c r="T14" i="11"/>
  <c r="V14" i="11" s="1"/>
  <c r="O14" i="11"/>
  <c r="N14" i="11"/>
  <c r="P14" i="11" s="1"/>
  <c r="V13" i="11"/>
  <c r="U13" i="11"/>
  <c r="T13" i="11"/>
  <c r="O13" i="11"/>
  <c r="N13" i="11"/>
  <c r="P13" i="11" s="1"/>
  <c r="O42" i="6" l="1"/>
  <c r="N42" i="6"/>
  <c r="K19" i="6"/>
  <c r="T36" i="6"/>
  <c r="U31" i="6"/>
  <c r="T31" i="6"/>
  <c r="V31" i="6" s="1"/>
  <c r="O31" i="6"/>
  <c r="N31" i="6"/>
  <c r="P31" i="6" s="1"/>
  <c r="U22" i="6"/>
  <c r="T22" i="6"/>
  <c r="V22" i="6" s="1"/>
  <c r="O22" i="6"/>
  <c r="N22" i="6"/>
  <c r="P22" i="6" s="1"/>
  <c r="W49" i="9"/>
  <c r="V49" i="9"/>
  <c r="U49" i="9"/>
  <c r="P49" i="9"/>
  <c r="O49" i="9"/>
  <c r="Q49" i="9" s="1"/>
  <c r="W48" i="9"/>
  <c r="V48" i="9"/>
  <c r="U48" i="9"/>
  <c r="Q48" i="9"/>
  <c r="P48" i="9"/>
  <c r="O48" i="9"/>
  <c r="V47" i="9"/>
  <c r="U47" i="9"/>
  <c r="W47" i="9" s="1"/>
  <c r="Q47" i="9"/>
  <c r="P47" i="9"/>
  <c r="O47" i="9"/>
  <c r="V46" i="9"/>
  <c r="U46" i="9"/>
  <c r="W46" i="9" s="1"/>
  <c r="P46" i="9"/>
  <c r="O46" i="9"/>
  <c r="Q46" i="9" s="1"/>
  <c r="W45" i="9"/>
  <c r="V45" i="9"/>
  <c r="U45" i="9"/>
  <c r="P45" i="9"/>
  <c r="O45" i="9"/>
  <c r="Q45" i="9" s="1"/>
  <c r="V44" i="9"/>
  <c r="U44" i="9"/>
  <c r="W44" i="9" s="1"/>
  <c r="Q44" i="9"/>
  <c r="P44" i="9"/>
  <c r="O44" i="9"/>
  <c r="V43" i="9"/>
  <c r="U43" i="9"/>
  <c r="W43" i="9" s="1"/>
  <c r="Q43" i="9"/>
  <c r="P43" i="9"/>
  <c r="O43" i="9"/>
  <c r="V42" i="9"/>
  <c r="U42" i="9"/>
  <c r="W42" i="9" s="1"/>
  <c r="P42" i="9"/>
  <c r="O42" i="9"/>
  <c r="Q42" i="9" s="1"/>
  <c r="K42" i="9"/>
  <c r="W41" i="9"/>
  <c r="V41" i="9"/>
  <c r="U41" i="9"/>
  <c r="P41" i="9"/>
  <c r="O41" i="9"/>
  <c r="Q41" i="9" s="1"/>
  <c r="W40" i="9"/>
  <c r="V40" i="9"/>
  <c r="U40" i="9"/>
  <c r="P40" i="9"/>
  <c r="O40" i="9"/>
  <c r="Q40" i="9" s="1"/>
  <c r="V39" i="9"/>
  <c r="U39" i="9"/>
  <c r="W39" i="9" s="1"/>
  <c r="Q39" i="9"/>
  <c r="P39" i="9"/>
  <c r="O39" i="9"/>
  <c r="V38" i="9"/>
  <c r="U38" i="9"/>
  <c r="W38" i="9" s="1"/>
  <c r="P38" i="9"/>
  <c r="O38" i="9"/>
  <c r="Q38" i="9" s="1"/>
  <c r="W37" i="9"/>
  <c r="V37" i="9"/>
  <c r="U37" i="9"/>
  <c r="P37" i="9"/>
  <c r="O37" i="9"/>
  <c r="Q37" i="9" s="1"/>
  <c r="W36" i="9"/>
  <c r="V36" i="9"/>
  <c r="P36" i="9"/>
  <c r="O36" i="9"/>
  <c r="V32" i="9"/>
  <c r="U32" i="9"/>
  <c r="W32" i="9" s="1"/>
  <c r="P32" i="9"/>
  <c r="O32" i="9"/>
  <c r="Q32" i="9" s="1"/>
  <c r="V31" i="9"/>
  <c r="U31" i="9"/>
  <c r="W31" i="9" s="1"/>
  <c r="P31" i="9"/>
  <c r="O31" i="9"/>
  <c r="Q31" i="9" s="1"/>
  <c r="W30" i="9"/>
  <c r="V30" i="9"/>
  <c r="U30" i="9"/>
  <c r="P30" i="9"/>
  <c r="O30" i="9"/>
  <c r="Q30" i="9" s="1"/>
  <c r="V29" i="9"/>
  <c r="U29" i="9"/>
  <c r="W29" i="9" s="1"/>
  <c r="Q29" i="9"/>
  <c r="P29" i="9"/>
  <c r="O29" i="9"/>
  <c r="V28" i="9"/>
  <c r="U28" i="9"/>
  <c r="W28" i="9" s="1"/>
  <c r="P28" i="9"/>
  <c r="O28" i="9"/>
  <c r="Q28" i="9" s="1"/>
  <c r="V27" i="9"/>
  <c r="U27" i="9"/>
  <c r="W27" i="9" s="1"/>
  <c r="P27" i="9"/>
  <c r="O27" i="9"/>
  <c r="Q27" i="9" s="1"/>
  <c r="W26" i="9"/>
  <c r="V26" i="9"/>
  <c r="U26" i="9"/>
  <c r="P26" i="9"/>
  <c r="O26" i="9"/>
  <c r="Q26" i="9" s="1"/>
  <c r="V25" i="9"/>
  <c r="U25" i="9"/>
  <c r="W25" i="9" s="1"/>
  <c r="Q25" i="9"/>
  <c r="P25" i="9"/>
  <c r="O25" i="9"/>
  <c r="V24" i="9"/>
  <c r="U24" i="9"/>
  <c r="W24" i="9" s="1"/>
  <c r="P24" i="9"/>
  <c r="O24" i="9"/>
  <c r="Q24" i="9" s="1"/>
  <c r="V23" i="9"/>
  <c r="U23" i="9"/>
  <c r="W23" i="9" s="1"/>
  <c r="P23" i="9"/>
  <c r="O23" i="9"/>
  <c r="Q23" i="9" s="1"/>
  <c r="W22" i="9"/>
  <c r="V22" i="9"/>
  <c r="U22" i="9"/>
  <c r="P22" i="9"/>
  <c r="O22" i="9"/>
  <c r="Q22" i="9" s="1"/>
  <c r="V21" i="9"/>
  <c r="U21" i="9"/>
  <c r="W21" i="9" s="1"/>
  <c r="Q21" i="9"/>
  <c r="P21" i="9"/>
  <c r="O21" i="9"/>
  <c r="V20" i="9"/>
  <c r="U20" i="9"/>
  <c r="W20" i="9" s="1"/>
  <c r="P20" i="9"/>
  <c r="O20" i="9"/>
  <c r="Q20" i="9" s="1"/>
  <c r="V19" i="9"/>
  <c r="U19" i="9"/>
  <c r="W19" i="9" s="1"/>
  <c r="P19" i="9"/>
  <c r="O19" i="9"/>
  <c r="Q19" i="9" s="1"/>
  <c r="W18" i="9"/>
  <c r="V18" i="9"/>
  <c r="U18" i="9"/>
  <c r="P18" i="9"/>
  <c r="O18" i="9"/>
  <c r="Q18" i="9" s="1"/>
  <c r="V17" i="9"/>
  <c r="U17" i="9"/>
  <c r="W17" i="9" s="1"/>
  <c r="Q17" i="9"/>
  <c r="P17" i="9"/>
  <c r="O17" i="9"/>
  <c r="V16" i="9"/>
  <c r="U16" i="9"/>
  <c r="W16" i="9" s="1"/>
  <c r="P16" i="9"/>
  <c r="O16" i="9"/>
  <c r="Q16" i="9" s="1"/>
  <c r="V15" i="9"/>
  <c r="U15" i="9"/>
  <c r="W15" i="9" s="1"/>
  <c r="P15" i="9"/>
  <c r="O15" i="9"/>
  <c r="Q15" i="9" s="1"/>
  <c r="W14" i="9"/>
  <c r="V14" i="9"/>
  <c r="U14" i="9"/>
  <c r="P14" i="9"/>
  <c r="O14" i="9"/>
  <c r="Q14" i="9" s="1"/>
  <c r="V13" i="9"/>
  <c r="U13" i="9"/>
  <c r="W13" i="9" s="1"/>
  <c r="Q13" i="9"/>
  <c r="P13" i="9"/>
  <c r="O13" i="9"/>
  <c r="V12" i="9"/>
  <c r="U12" i="9"/>
  <c r="W12" i="9" s="1"/>
  <c r="P12" i="9"/>
  <c r="O12" i="9"/>
  <c r="Q12" i="9" s="1"/>
  <c r="O13" i="6"/>
  <c r="N13" i="6"/>
  <c r="P13" i="6" s="1"/>
  <c r="O14" i="6"/>
  <c r="U37" i="6" l="1"/>
  <c r="T37" i="6"/>
  <c r="V37" i="6" s="1"/>
  <c r="O37" i="6"/>
  <c r="N37" i="6"/>
  <c r="P37" i="6" s="1"/>
  <c r="O29" i="6" l="1"/>
  <c r="N32" i="6"/>
  <c r="U33" i="6" l="1"/>
  <c r="U26" i="6"/>
  <c r="U14" i="6"/>
  <c r="T14" i="6"/>
  <c r="N24" i="6" l="1"/>
  <c r="P24" i="6" s="1"/>
  <c r="O30" i="6" l="1"/>
  <c r="N30" i="6"/>
  <c r="P30" i="6" s="1"/>
  <c r="U20" i="6"/>
  <c r="V20" i="6"/>
  <c r="O20" i="6"/>
  <c r="N20" i="6"/>
  <c r="T19" i="6"/>
  <c r="V19" i="6" s="1"/>
  <c r="U19" i="6"/>
  <c r="O19" i="6"/>
  <c r="N19" i="6"/>
  <c r="P19" i="6" s="1"/>
  <c r="U18" i="6"/>
  <c r="T18" i="6"/>
  <c r="V18" i="6" s="1"/>
  <c r="N18" i="6"/>
  <c r="P18" i="6" s="1"/>
  <c r="O18" i="6"/>
  <c r="U17" i="6"/>
  <c r="T17" i="6"/>
  <c r="V17" i="6" s="1"/>
  <c r="O17" i="6"/>
  <c r="N17" i="6"/>
  <c r="P17" i="6" s="1"/>
  <c r="N29" i="6"/>
  <c r="O24" i="6"/>
  <c r="O26" i="6"/>
  <c r="O25" i="6"/>
  <c r="U36" i="6" l="1"/>
  <c r="V36" i="6"/>
  <c r="O36" i="6"/>
  <c r="N36" i="6"/>
  <c r="P36" i="6" s="1"/>
  <c r="U42" i="6" l="1"/>
  <c r="T42" i="6"/>
  <c r="V42" i="6" s="1"/>
  <c r="P42" i="6"/>
  <c r="U41" i="6"/>
  <c r="T41" i="6"/>
  <c r="V41" i="6" s="1"/>
  <c r="O41" i="6"/>
  <c r="N41" i="6"/>
  <c r="P41" i="6" s="1"/>
  <c r="U40" i="6"/>
  <c r="T40" i="6"/>
  <c r="V40" i="6" s="1"/>
  <c r="O40" i="6"/>
  <c r="N40" i="6"/>
  <c r="P40" i="6" s="1"/>
  <c r="U21" i="6"/>
  <c r="T21" i="6"/>
  <c r="V21" i="6" s="1"/>
  <c r="O21" i="6"/>
  <c r="N21" i="6"/>
  <c r="P21" i="6" s="1"/>
  <c r="U39" i="6"/>
  <c r="T39" i="6"/>
  <c r="V39" i="6" s="1"/>
  <c r="O39" i="6"/>
  <c r="N39" i="6"/>
  <c r="P39" i="6" s="1"/>
  <c r="U38" i="6"/>
  <c r="T38" i="6"/>
  <c r="V38" i="6" s="1"/>
  <c r="O38" i="6"/>
  <c r="N38" i="6"/>
  <c r="P38" i="6" s="1"/>
  <c r="U35" i="6"/>
  <c r="T35" i="6"/>
  <c r="V35" i="6" s="1"/>
  <c r="O35" i="6"/>
  <c r="N35" i="6"/>
  <c r="P35" i="6" s="1"/>
  <c r="U34" i="6"/>
  <c r="T34" i="6"/>
  <c r="V34" i="6" s="1"/>
  <c r="O34" i="6"/>
  <c r="N34" i="6"/>
  <c r="P34" i="6" s="1"/>
  <c r="T33" i="6"/>
  <c r="V33" i="6" s="1"/>
  <c r="O33" i="6"/>
  <c r="N33" i="6"/>
  <c r="P33" i="6" s="1"/>
  <c r="U32" i="6"/>
  <c r="T32" i="6"/>
  <c r="V32" i="6" s="1"/>
  <c r="O32" i="6"/>
  <c r="P32" i="6"/>
  <c r="U30" i="6"/>
  <c r="T30" i="6"/>
  <c r="V30" i="6" s="1"/>
  <c r="U29" i="6"/>
  <c r="T29" i="6"/>
  <c r="V29" i="6" s="1"/>
  <c r="P29" i="6"/>
  <c r="U28" i="6"/>
  <c r="T28" i="6"/>
  <c r="V28" i="6" s="1"/>
  <c r="O28" i="6"/>
  <c r="N28" i="6"/>
  <c r="P28" i="6" s="1"/>
  <c r="U27" i="6"/>
  <c r="T27" i="6"/>
  <c r="V27" i="6" s="1"/>
  <c r="O27" i="6"/>
  <c r="N27" i="6"/>
  <c r="P27" i="6" s="1"/>
  <c r="T26" i="6"/>
  <c r="V26" i="6" s="1"/>
  <c r="N26" i="6"/>
  <c r="P26" i="6" s="1"/>
  <c r="U25" i="6"/>
  <c r="T25" i="6"/>
  <c r="V25" i="6" s="1"/>
  <c r="N25" i="6"/>
  <c r="P25" i="6" s="1"/>
  <c r="U24" i="6"/>
  <c r="T24" i="6"/>
  <c r="V24" i="6" s="1"/>
  <c r="U16" i="6"/>
  <c r="T16" i="6"/>
  <c r="V16" i="6" s="1"/>
  <c r="O16" i="6"/>
  <c r="N16" i="6"/>
  <c r="P16" i="6" s="1"/>
  <c r="U15" i="6"/>
  <c r="T15" i="6"/>
  <c r="V15" i="6" s="1"/>
  <c r="O15" i="6"/>
  <c r="N15" i="6"/>
  <c r="P15" i="6" s="1"/>
  <c r="V14" i="6"/>
  <c r="N14" i="6"/>
  <c r="P14" i="6" s="1"/>
  <c r="U13" i="6"/>
  <c r="T13" i="6"/>
  <c r="V1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1951374B-CC67-44B0-803F-52F9CE2183FA}">
      <text>
        <r>
          <rPr>
            <b/>
            <sz val="9"/>
            <color indexed="81"/>
            <rFont val="Tahoma"/>
            <family val="2"/>
          </rPr>
          <t xml:space="preserve">Tener </t>
        </r>
      </text>
    </comment>
    <comment ref="I10" authorId="0" shapeId="0" xr:uid="{D0DE3F08-F52D-48D2-9DB8-F447ED981162}">
      <text>
        <r>
          <rPr>
            <b/>
            <sz val="9"/>
            <color indexed="81"/>
            <rFont val="Tahoma"/>
            <family val="2"/>
          </rPr>
          <t xml:space="preserve">Diligencie, Valores en pesos corrientes 
</t>
        </r>
      </text>
    </comment>
    <comment ref="K10" authorId="0" shapeId="0" xr:uid="{4B37F4B6-AF78-4E5C-A534-E6D9736EB0AB}">
      <text>
        <r>
          <rPr>
            <b/>
            <sz val="9"/>
            <color indexed="81"/>
            <rFont val="Tahoma"/>
            <family val="2"/>
          </rPr>
          <t>Diligencie este campo en pesos corrientes</t>
        </r>
      </text>
    </comment>
    <comment ref="D13" authorId="0" shapeId="0" xr:uid="{55710FD6-5C58-41E3-88BB-B9704D709F6E}">
      <text>
        <r>
          <rPr>
            <b/>
            <sz val="9"/>
            <color rgb="FF000000"/>
            <rFont val="Tahoma"/>
            <family val="2"/>
          </rPr>
          <t xml:space="preserve">Ej: Las entidades deben diligenciar es por el numero de personas que estuvieron en la período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98814211-6DBC-40D3-A649-D0E5995D1B99}">
      <text>
        <r>
          <rPr>
            <b/>
            <sz val="9"/>
            <color indexed="81"/>
            <rFont val="Tahoma"/>
            <family val="2"/>
          </rPr>
          <t xml:space="preserve">Tener </t>
        </r>
      </text>
    </comment>
    <comment ref="I10" authorId="0" shapeId="0" xr:uid="{90092039-6553-4BB1-8E31-F32ECF3634C4}">
      <text>
        <r>
          <rPr>
            <b/>
            <sz val="9"/>
            <color indexed="81"/>
            <rFont val="Tahoma"/>
            <family val="2"/>
          </rPr>
          <t xml:space="preserve">Diligencie, Valores en pesos corrientes 
</t>
        </r>
      </text>
    </comment>
    <comment ref="K10" authorId="0" shapeId="0" xr:uid="{6E7A9BD4-8D39-4B6C-99D4-FE3A3C988B21}">
      <text>
        <r>
          <rPr>
            <b/>
            <sz val="9"/>
            <color indexed="81"/>
            <rFont val="Tahoma"/>
            <family val="2"/>
          </rPr>
          <t>Diligencie este campo en pesos corrientes</t>
        </r>
      </text>
    </comment>
    <comment ref="D13" authorId="0" shapeId="0" xr:uid="{A9895CFA-53E8-4359-AE5B-9A7D97174AB8}">
      <text>
        <r>
          <rPr>
            <b/>
            <sz val="9"/>
            <color rgb="FF000000"/>
            <rFont val="Tahoma"/>
            <family val="2"/>
          </rPr>
          <t xml:space="preserve">Ej: Las entidades deben diligenciar es por el numero de personas que estuvieron en la período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D878D907-69E6-4D7F-989A-BAD27715BB72}">
      <text>
        <r>
          <rPr>
            <b/>
            <sz val="9"/>
            <color indexed="81"/>
            <rFont val="Tahoma"/>
            <family val="2"/>
          </rPr>
          <t xml:space="preserve">Tener </t>
        </r>
      </text>
    </comment>
    <comment ref="I10" authorId="0" shapeId="0" xr:uid="{F799F6A1-AAFD-419B-80E8-FE5CA9262195}">
      <text>
        <r>
          <rPr>
            <b/>
            <sz val="9"/>
            <color indexed="81"/>
            <rFont val="Tahoma"/>
            <family val="2"/>
          </rPr>
          <t xml:space="preserve">Diligencie, Valores en pesos corrientes 
</t>
        </r>
      </text>
    </comment>
    <comment ref="K10" authorId="0" shapeId="0" xr:uid="{8EF5F61C-34FF-4EA5-89EB-71D97F8C6771}">
      <text>
        <r>
          <rPr>
            <b/>
            <sz val="9"/>
            <color indexed="81"/>
            <rFont val="Tahoma"/>
            <family val="2"/>
          </rPr>
          <t>Diligencie este campo en pesos corrientes</t>
        </r>
      </text>
    </comment>
    <comment ref="D13" authorId="0" shapeId="0" xr:uid="{E6165910-A126-486B-9B1D-993C10E2319A}">
      <text>
        <r>
          <rPr>
            <b/>
            <sz val="9"/>
            <color rgb="FF000000"/>
            <rFont val="Tahoma"/>
            <family val="2"/>
          </rPr>
          <t xml:space="preserve">Ej: Las entidades deben diligenciar es por el numero de personas que estuvieron en la período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Ivan Dario Hernandez Poveda</author>
  </authors>
  <commentList>
    <comment ref="F8" authorId="0" shapeId="0" xr:uid="{40622751-F828-4E7F-AA44-9615CB54265F}">
      <text>
        <r>
          <rPr>
            <b/>
            <sz val="9"/>
            <color indexed="81"/>
            <rFont val="Tahoma"/>
            <family val="2"/>
          </rPr>
          <t xml:space="preserve">Tener </t>
        </r>
      </text>
    </comment>
    <comment ref="I10" authorId="0" shapeId="0" xr:uid="{408D3420-DFD6-4405-BDCB-3572397FEFD9}">
      <text>
        <r>
          <rPr>
            <b/>
            <sz val="9"/>
            <color indexed="81"/>
            <rFont val="Tahoma"/>
            <family val="2"/>
          </rPr>
          <t xml:space="preserve">Diligencie, Valores en pesos corrientes 
</t>
        </r>
      </text>
    </comment>
    <comment ref="K10" authorId="0" shapeId="0" xr:uid="{702FAFE6-E6DE-47A2-AC66-B1228C8143BD}">
      <text>
        <r>
          <rPr>
            <b/>
            <sz val="9"/>
            <color indexed="81"/>
            <rFont val="Tahoma"/>
            <family val="2"/>
          </rPr>
          <t>Diligencie este campo en pesos corrientes</t>
        </r>
      </text>
    </comment>
    <comment ref="D13" authorId="0" shapeId="0" xr:uid="{DACBBE62-EC8D-47F4-BFB6-8857DF0E3086}">
      <text>
        <r>
          <rPr>
            <b/>
            <sz val="9"/>
            <color rgb="FF000000"/>
            <rFont val="Tahoma"/>
            <family val="2"/>
          </rPr>
          <t xml:space="preserve">Ej: Las entidades deben diligenciar es por el numero de personas que estuvieron en la período </t>
        </r>
      </text>
    </comment>
    <comment ref="H25" authorId="1" shapeId="0" xr:uid="{AFAF53E8-668B-4721-9306-B55DC06281D3}">
      <text>
        <r>
          <rPr>
            <sz val="11"/>
            <color theme="1"/>
            <rFont val="Calibri"/>
            <family val="2"/>
            <scheme val="minor"/>
          </rPr>
          <t>No se adquirieron equipos celulares durante el primer semestre de 2023</t>
        </r>
      </text>
    </comment>
    <comment ref="H27" authorId="1" shapeId="0" xr:uid="{B74E8E8C-FE21-4C68-B811-E3F67421FD6D}">
      <text>
        <r>
          <rPr>
            <sz val="11"/>
            <color theme="1"/>
            <rFont val="Calibri"/>
            <family val="2"/>
            <scheme val="minor"/>
          </rPr>
          <t>No se contrato el servicio de alquiler de vehículos en el primer semestre de 2023</t>
        </r>
      </text>
    </comment>
    <comment ref="H30" authorId="1" shapeId="0" xr:uid="{1A961F88-13FE-487B-8A8D-6CD386879D53}">
      <text>
        <r>
          <rPr>
            <sz val="11"/>
            <color theme="1"/>
            <rFont val="Calibri"/>
            <family val="2"/>
            <scheme val="minor"/>
          </rPr>
          <t>La Empresa cuenta con vehículos eléctricos</t>
        </r>
      </text>
    </comment>
    <comment ref="H33" authorId="1" shapeId="0" xr:uid="{3A4DEEE6-8B61-45AF-A489-E064727276CC}">
      <text>
        <r>
          <rPr>
            <sz val="11"/>
            <color theme="1"/>
            <rFont val="Calibri"/>
            <family val="2"/>
            <scheme val="minor"/>
          </rPr>
          <t>La Empresa no dispone de fotocopiadoras</t>
        </r>
      </text>
    </comment>
    <comment ref="H35" authorId="1" shapeId="0" xr:uid="{8215CA78-B994-4DAC-9914-E1A117A5116E}">
      <text>
        <r>
          <rPr>
            <sz val="11"/>
            <color theme="1"/>
            <rFont val="Calibri"/>
            <family val="2"/>
            <scheme val="minor"/>
          </rPr>
          <t>No se suscribieron contratos de publicidad y propaganda durante el primer semestre 2023.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7C55D1F8-8318-40CD-9C47-8482EC020EC7}">
      <text>
        <r>
          <rPr>
            <b/>
            <sz val="9"/>
            <color indexed="81"/>
            <rFont val="Tahoma"/>
            <family val="2"/>
          </rPr>
          <t xml:space="preserve">Tener </t>
        </r>
      </text>
    </comment>
    <comment ref="I10" authorId="0" shapeId="0" xr:uid="{0CC794AF-CBD0-4AD6-94FA-105CCE5A2BFB}">
      <text>
        <r>
          <rPr>
            <b/>
            <sz val="9"/>
            <color indexed="81"/>
            <rFont val="Tahoma"/>
            <family val="2"/>
          </rPr>
          <t xml:space="preserve">Diligencie, Valores en pesos corrientes 
</t>
        </r>
      </text>
    </comment>
    <comment ref="K10" authorId="0" shapeId="0" xr:uid="{89C0BDF7-6A07-42FA-9D62-1E5085900193}">
      <text>
        <r>
          <rPr>
            <b/>
            <sz val="9"/>
            <color indexed="81"/>
            <rFont val="Tahoma"/>
            <family val="2"/>
          </rPr>
          <t>Diligencie este campo en pesos corrientes</t>
        </r>
      </text>
    </comment>
    <comment ref="D13" authorId="0" shapeId="0" xr:uid="{221D1846-4870-4BB1-A7DB-C1F9A2AFDC60}">
      <text>
        <r>
          <rPr>
            <b/>
            <sz val="9"/>
            <color rgb="FF000000"/>
            <rFont val="Tahoma"/>
            <family val="2"/>
          </rPr>
          <t xml:space="preserve">Ej: Las entidades deben diligenciar es por el numero de personas que estuvieron en la período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G8" authorId="0" shapeId="0" xr:uid="{D8495061-D49C-4CDA-B72B-913C9B0D208E}">
      <text>
        <r>
          <rPr>
            <b/>
            <sz val="9"/>
            <color indexed="81"/>
            <rFont val="Tahoma"/>
            <family val="2"/>
          </rPr>
          <t xml:space="preserve">Tener </t>
        </r>
      </text>
    </comment>
    <comment ref="J10" authorId="0" shapeId="0" xr:uid="{E92E28D2-5BBB-4C7F-9059-E7DDF6BF0A63}">
      <text>
        <r>
          <rPr>
            <b/>
            <sz val="9"/>
            <color indexed="81"/>
            <rFont val="Tahoma"/>
            <family val="2"/>
          </rPr>
          <t xml:space="preserve">Diligencie, Valores en pesos corrientes 
</t>
        </r>
      </text>
    </comment>
    <comment ref="L10" authorId="0" shapeId="0" xr:uid="{C0F08659-1458-437B-9C44-DC9AE87BAA7E}">
      <text>
        <r>
          <rPr>
            <b/>
            <sz val="9"/>
            <color indexed="81"/>
            <rFont val="Tahoma"/>
            <family val="2"/>
          </rPr>
          <t>Diligencie este campo en pesos corrientes</t>
        </r>
      </text>
    </comment>
    <comment ref="E12" authorId="0" shapeId="0" xr:uid="{C95E410D-040A-48BA-B569-E6755101A999}">
      <text>
        <r>
          <rPr>
            <b/>
            <sz val="9"/>
            <color rgb="FF000000"/>
            <rFont val="Tahoma"/>
            <family val="2"/>
          </rPr>
          <t xml:space="preserve">Ej: Las entidades deben diligenciar es por el numero de personas que estuvieron en la período </t>
        </r>
      </text>
    </comment>
  </commentList>
</comments>
</file>

<file path=xl/sharedStrings.xml><?xml version="1.0" encoding="utf-8"?>
<sst xmlns="http://schemas.openxmlformats.org/spreadsheetml/2006/main" count="1304" uniqueCount="282">
  <si>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</si>
  <si>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</si>
  <si>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</si>
  <si>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</si>
  <si>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</si>
  <si>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</si>
  <si>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</si>
  <si>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</si>
  <si>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</si>
  <si>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</si>
  <si>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</si>
  <si>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</si>
  <si>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</si>
  <si>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</si>
  <si>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</si>
  <si>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</si>
  <si>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</si>
  <si>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</si>
  <si>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</si>
  <si>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</si>
  <si>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</si>
  <si>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</si>
  <si>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</si>
  <si>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</si>
  <si>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</si>
  <si>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</si>
  <si>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</si>
  <si>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</si>
  <si>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</si>
  <si>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</si>
  <si>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</si>
  <si>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</si>
  <si>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</si>
  <si>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</si>
  <si>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</si>
  <si>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</si>
  <si>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</si>
  <si>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</si>
  <si>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</si>
  <si>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</si>
  <si>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</si>
  <si>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</si>
  <si>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</si>
  <si>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</si>
  <si>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</si>
  <si>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</si>
  <si>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</si>
  <si>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</si>
  <si>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</si>
  <si>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</si>
  <si>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</si>
  <si>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</si>
  <si>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</si>
  <si>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</si>
  <si>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</si>
  <si>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</si>
  <si>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</si>
  <si>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</si>
  <si>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</si>
  <si>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</si>
  <si>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</si>
  <si>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</si>
  <si>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</si>
  <si>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</si>
  <si>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</si>
  <si>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</si>
  <si>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</si>
  <si>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</si>
  <si>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</si>
  <si>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</si>
  <si>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</si>
  <si>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</si>
  <si>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</si>
  <si>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</si>
  <si>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</si>
  <si>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</si>
  <si>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</si>
  <si>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</si>
  <si>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</si>
  <si>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</si>
  <si>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</si>
  <si>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</si>
  <si>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</si>
  <si>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</si>
  <si>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</si>
  <si>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</si>
  <si>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</si>
  <si>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</si>
  <si>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</si>
  <si>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</si>
  <si>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</si>
  <si>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</si>
  <si>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</si>
  <si>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</si>
  <si>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</si>
  <si>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</si>
  <si>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</si>
  <si>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</si>
  <si>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</si>
  <si>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</si>
  <si>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</si>
  <si>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</si>
  <si>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</si>
  <si>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</si>
  <si>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ENTIDAD</t>
  </si>
  <si>
    <t>OTRAS ENTIDADES</t>
  </si>
  <si>
    <t xml:space="preserve">PERIODO A REPORTAR </t>
  </si>
  <si>
    <t>SEGUIMIENTO</t>
  </si>
  <si>
    <t>GASTOS CONTEMPLADOS EN EL DECRETO 062 DE 2024</t>
  </si>
  <si>
    <t>COMPONENTES</t>
  </si>
  <si>
    <t>UNIDAD DE MEDIDA</t>
  </si>
  <si>
    <t>¿EL GASTO / COMPONENTE SE PRIORIZA COMO GASTO ELEGIBLE PARA LA VIGENCIA?</t>
  </si>
  <si>
    <t>META
(EN % DE REDUCCIÓN DE RECURSOS)</t>
  </si>
  <si>
    <t>META
(EN % DE REDUCCIÓN DE LA UNIDAD DE MEDIDA)</t>
  </si>
  <si>
    <t>LINEA BASE DEL 1 DE ENERO AL 30 DE JUNIO 2023</t>
  </si>
  <si>
    <t>LINEA BASE DEL 1 DE ENERO AL 31 DE DICIEMBRE 2023</t>
  </si>
  <si>
    <t>SEGUIMIENTO DEL 1 DE ENERO AL 30 DE JUNIO 2024</t>
  </si>
  <si>
    <t>SEGUIMIENTO DEL 1 DE ENERO AL 31 DE DICIEMBRE 2024</t>
  </si>
  <si>
    <t>CANTIDAD UNIDAD DE MEDIDA</t>
  </si>
  <si>
    <t>GIROS</t>
  </si>
  <si>
    <t>Ejecución</t>
  </si>
  <si>
    <t>PROCESO</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</si>
  <si>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</si>
  <si>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</si>
  <si>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</si>
  <si>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</si>
  <si>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</si>
  <si>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OBSERVACIONES
(comentarios que aclaren los resultados)</t>
  </si>
  <si>
    <t>SERVICIOS DE PERSONAL</t>
  </si>
  <si>
    <t>CONTRATACION</t>
  </si>
  <si>
    <r>
      <t xml:space="preserve">Artículo 6°.- Reducción del gasto en CPS profesionales y de apoyo a la gestión. </t>
    </r>
    <r>
      <rPr>
        <b/>
        <sz val="11"/>
        <rFont val="Calibri"/>
        <family val="2"/>
        <scheme val="minor"/>
      </rPr>
      <t>FUNCIONAMIENTO</t>
    </r>
  </si>
  <si>
    <t>Contratos de prestación de servicios profesionales y de apoyo a la gestión</t>
  </si>
  <si>
    <t>Número de personas contratadas (Sin incluir Cesiones).</t>
  </si>
  <si>
    <t>TALENTO HUMANO</t>
  </si>
  <si>
    <t xml:space="preserve">Artículo 7°.- Horas extras, dominicales y festivos. </t>
  </si>
  <si>
    <t>Horas extras diurnas, nocturnas, dominicales y festivas</t>
  </si>
  <si>
    <t>Número de horas liquidadas y pagadas.</t>
  </si>
  <si>
    <t>SUBSECRETARIA CORPORATIVA</t>
  </si>
  <si>
    <t>Artículo 8°.- Viáticos y gastos de viaje.</t>
  </si>
  <si>
    <t>Tiquetes</t>
  </si>
  <si>
    <t>Cantidad de Tiquetes expedidos y utilizados.</t>
  </si>
  <si>
    <t>Gastos de viajes y viáticos</t>
  </si>
  <si>
    <t>No Aplica</t>
  </si>
  <si>
    <t>Artículo 9°.- Compensación por vacaciones.</t>
  </si>
  <si>
    <t xml:space="preserve">Compensación por vacaciones </t>
  </si>
  <si>
    <t>Numero Vacaciones Pagadas</t>
  </si>
  <si>
    <t>Artículo 10°.- Bono navideño.</t>
  </si>
  <si>
    <t xml:space="preserve">Bonos navideños </t>
  </si>
  <si>
    <t>Numero de Bonos</t>
  </si>
  <si>
    <t>Los bonos de navidad aplica unicamente para los meses de noviembre o diciembre, por lo cual no se genera reporte para este primer semestre.</t>
  </si>
  <si>
    <t>Artículo 11 -. Capacitación.</t>
  </si>
  <si>
    <t> Capacitación</t>
  </si>
  <si>
    <t> Numero de Capacitaciones</t>
  </si>
  <si>
    <t>Durante el periodo 1 de enero al 30 de junio de 2024  se han desarrollado 27 capacitaciones,  utilizando la oferta gratuita de capacitación para todos los colaboradores de la Entidad, permitiendo el desarrollo de las estrategias definidas para tal efecto, que garantizan la optimización de los procesos.  Al rubro de Capacitación para el proceso de contratación requerido para el desarrollo del Plan Institucional de Capacitación-PIC de la vigencia 2024 le fueron asignados $97.128.200,se encuentra en proceso de adjudicaciòn en el marco de las normas de contratación pública. 
Es preciso mencionar que los giros realizados por $33.022.100  durante el primer semestre del 2024 corresponde a la ejecución de las actividades desarrolladas del contrato del No. 999 de 2023 – Plan de capacitación 2023, suscrito con la Universidad Distrital, para los cuales se desarrollaron dos cursos de 40 horas y un diplomado de 80 horas  en la modalidad semipresencial</t>
  </si>
  <si>
    <t>Artículo 12 -. Bienestar.</t>
  </si>
  <si>
    <t>Actividades de Bienestar</t>
  </si>
  <si>
    <t>Numero Actividades </t>
  </si>
  <si>
    <t>El valor del giro por valor de $20.072.683, relacionado entre el 1 enero y el 31 de junio de 2022, corresponde al plan de bienestar de la vigencia 2021, el valor de $ 8.449.476 corresponde a la vigencia plan de bienestar 2022, y el valor de $ 33.428.795 relacionado en julio y  a agosto 31 de 2023, corresponde al plan de bienestar vigencia 2023, se realizaron 3 actividades en julio y 1 en agosto.</t>
  </si>
  <si>
    <t>Artículo 13 -. Eventos y conmemoraciones.</t>
  </si>
  <si>
    <t>realización o programación de recepciones, fiestas, agasajos o conmemoraciones, y que además incluyan el servicio o suministro de alimentos, que impliquen en todo caso erogaciones con cargo al presupuesto asignado</t>
  </si>
  <si>
    <t xml:space="preserve">Cantidad de Actividades y/o eventos realizados. </t>
  </si>
  <si>
    <t xml:space="preserve">Son actividades sin costo ya que se acogen a la oferta realizada por el DASCD y la caja de compensación familiar  </t>
  </si>
  <si>
    <t>Artículo 14 -. Fondos educativos.</t>
  </si>
  <si>
    <t>Capacitacion formal de los de empleados publicos e hijos</t>
  </si>
  <si>
    <t>Numero de empleados e hijos</t>
  </si>
  <si>
    <t>SERVICIOS ADMINISTRATIVOS</t>
  </si>
  <si>
    <t>BIENES, SERVICIOS E INFRAESTRUCTURA</t>
  </si>
  <si>
    <t>Artículo 15. Telefonía.</t>
  </si>
  <si>
    <t xml:space="preserve">Planes de telefonía móvil </t>
  </si>
  <si>
    <t>Número de líneas activas.</t>
  </si>
  <si>
    <t>Equipos Celular</t>
  </si>
  <si>
    <t>Número de Equipos Adquiridos.</t>
  </si>
  <si>
    <t>Líneas de telefonía fija</t>
  </si>
  <si>
    <t>Artículo 16 -. Vehículos oficiales.</t>
  </si>
  <si>
    <t>Servicio contratado de alquiler de vehículos</t>
  </si>
  <si>
    <t>No se tiene contratado este tipo de servicio</t>
  </si>
  <si>
    <t>Parque automotor</t>
  </si>
  <si>
    <t>Número de vehículos que componen el parque automotor.</t>
  </si>
  <si>
    <t>Los vehiculos se adquirieron en 2010 y 2014</t>
  </si>
  <si>
    <t>Mantenimiento preventivo de vehículos</t>
  </si>
  <si>
    <t xml:space="preserve">un contrato para el servicio de mantenimiento y taller para 4 vehiculos </t>
  </si>
  <si>
    <t>Combustible</t>
  </si>
  <si>
    <t xml:space="preserve">Número de Galones de Combustible consumidos. </t>
  </si>
  <si>
    <t>Artículo 17 -. Adquisición de vehículos y maquinaria.</t>
  </si>
  <si>
    <t>Adquisición, vehiculos y maquinaria</t>
  </si>
  <si>
    <t>Numero de Vehiculos</t>
  </si>
  <si>
    <t>Artículo 18 -. Fotocopiado, multicopiado e impresión.</t>
  </si>
  <si>
    <t xml:space="preserve">Impresión </t>
  </si>
  <si>
    <t>Número de folios impresos.</t>
  </si>
  <si>
    <t>Los valores registrados corresponden a recursos de inversion</t>
  </si>
  <si>
    <t>Fotocopiado</t>
  </si>
  <si>
    <t xml:space="preserve">Número de fotocopias tomadas. </t>
  </si>
  <si>
    <t>CORPORATIVA</t>
  </si>
  <si>
    <t>Artículo 19 -. Publicidad distrital.</t>
  </si>
  <si>
    <t>Edición, impresión, reproducción o publicación de avisos, informes, folletos o textos institucionales, piezas de comunicación, tales como avisos, folletos, cuadernillos, entre otros</t>
  </si>
  <si>
    <t>COMUNICACIONES</t>
  </si>
  <si>
    <t>Contratos de publicidad y/o propaganda personalizada (agendas, almanaques, libretas, pocillos, vasos, esferos, regalos corporativos, souvenir o recuerdos</t>
  </si>
  <si>
    <t>SUBSECRETARIA DE INSPECCION Y VIGILANCIA</t>
  </si>
  <si>
    <t>Artículo 20 -. Cajas menores.</t>
  </si>
  <si>
    <t>Cajas menores</t>
  </si>
  <si>
    <r>
      <t xml:space="preserve">Los valores registrados corresponden a recursos de inversión. Rubro </t>
    </r>
    <r>
      <rPr>
        <sz val="11"/>
        <color rgb="FF000000"/>
        <rFont val="Aptos"/>
        <family val="2"/>
        <charset val="1"/>
      </rPr>
      <t>133011603450000007812</t>
    </r>
    <r>
      <rPr>
        <sz val="11"/>
        <color theme="1"/>
        <rFont val="Calibri"/>
        <family val="2"/>
        <charset val="1"/>
      </rPr>
      <t xml:space="preserve"> </t>
    </r>
    <r>
      <rPr>
        <sz val="11"/>
        <color rgb="FF000000"/>
        <rFont val="Aptos"/>
        <family val="2"/>
        <charset val="1"/>
      </rPr>
      <t>Fortalecimiento de la Inspección, Vigilancia y Control de Vivienda en Bogotá.</t>
    </r>
  </si>
  <si>
    <t>No aplica unidad de medida toda vez que no se puede
 cuantificar la caja menor, no se trata de recursos fisicos.</t>
  </si>
  <si>
    <t>Artículo 21 -. Mantenimiento o reparación de bienes inmuebles o muebles.</t>
  </si>
  <si>
    <t xml:space="preserve">Adquisición, mantenimiento o reparación de bienes inmuebles o muebles  </t>
  </si>
  <si>
    <t>Los valores registrados corresponden a recursos de inversion. Rubro 023011605560000007754. Fortalecimiento Institucional de la Secretaría del Hábitat Bogotá</t>
  </si>
  <si>
    <t>Artículo 22 -. Suscripciones.</t>
  </si>
  <si>
    <t>Suscripción física</t>
  </si>
  <si>
    <t xml:space="preserve">Cantidad de suscripciones contratadas en la vigencia. </t>
  </si>
  <si>
    <t>Suscripción electrónica</t>
  </si>
  <si>
    <t>Artículo 23 -. Servicios públicos.</t>
  </si>
  <si>
    <t>Agua</t>
  </si>
  <si>
    <t>Cantidad de Metros cúbicos</t>
  </si>
  <si>
    <t>Se evidencia una disminución en giros y en m3 durante el periodo</t>
  </si>
  <si>
    <t xml:space="preserve">Gas </t>
  </si>
  <si>
    <t xml:space="preserve"> $                                     -</t>
  </si>
  <si>
    <t xml:space="preserve">                                 -  </t>
  </si>
  <si>
    <t xml:space="preserve">                                        -  </t>
  </si>
  <si>
    <t xml:space="preserve">                             -  </t>
  </si>
  <si>
    <t xml:space="preserve"> $                                -</t>
  </si>
  <si>
    <t>Energía</t>
  </si>
  <si>
    <t>Cantidad de KWH.</t>
  </si>
  <si>
    <t>El aumento del consumo en giros se ve reflejado en que para este servicio de energia el precio de Kws aumento durante esta vigencia.</t>
  </si>
  <si>
    <t>3.313 HORAS 44 MINUTOS</t>
  </si>
  <si>
    <t>12.044 corriente
10.500 extra</t>
  </si>
  <si>
    <t>146836
201416</t>
  </si>
  <si>
    <t>Administración de Servicios</t>
  </si>
  <si>
    <t>papelería</t>
  </si>
  <si>
    <t xml:space="preserve">Cantidad de resmas de papel consumidas en el periodo </t>
  </si>
  <si>
    <t>No se adquirieron tiquetes durante este periodo</t>
  </si>
  <si>
    <t>No se reconocieron/asignaron recursos para cubrir gastos de viajes y/o viaticos durante el periodo.</t>
  </si>
  <si>
    <t>No fueron entregados bonos navideños para este periodo</t>
  </si>
  <si>
    <t>En el primer semestre de 2024, se realizaron 27 capacitaciones, que incluyeron sesiones internas de la empresa, así como actividades en colaboración con la Caja de Compensación Compensar y diversas entidades públicas, como el DASCD, la Veeduría y la Alcaldía de Bogotá.</t>
  </si>
  <si>
    <t>No se realizaron eventos o conmemoraciones durante este periodo de tiempo.</t>
  </si>
  <si>
    <t>La Empresa RenoBo, cuenta con un fondo educativo en cumplimiento con la convención sindical , destinado a apoyar la educación superior en nivel técnico profesional, tecnológico y universitario a los trabajadores oficiales  afiliados al sindicato de empleados distritales de Bogotá – SINDISTRITALES y de sus hijos, en los niveles de educación formal superior Y UN (1) salario mínimo mensual legal vigente para gastos de sostenimiento semestralmente.
Dicho lo anterior, no se pueden implementar medidas de austeridad, por cuanto es un Fondo en cumplimiento de lo establecido en la convención colectiva de 2018.</t>
  </si>
  <si>
    <t>No se adquirieron equipos celulares durante este periodo</t>
  </si>
  <si>
    <t>No fue contratado ningun servicio de alquiler de vehículos durante el periodo.</t>
  </si>
  <si>
    <t>La Empresa cuenta con vehículos 100% electricos</t>
  </si>
  <si>
    <t>No se adquirió vehiculos o maquinaria durante el periodo</t>
  </si>
  <si>
    <t>La Empresa no dispone de maquinas fotocopiadoras en sus instalaciones.</t>
  </si>
  <si>
    <t>La Empresa no cuenta con suscripciones físicas</t>
  </si>
  <si>
    <t xml:space="preserve">Se registra el uso de papeleria para esta posicion presupuestal. "Deberá privilegiarse el uso de las Tecnologías de Información y las Telecomunicaciones TICs, con el objeto de restringir al máximo el consumo de papelería y otros elementos. No podrán hacerse erogaciones para la adquisición de elementos como carpetas, libretas, bolígrafos, etc. y se procurará reutilizar y reciclar los elementos de oficina para estos eventos de capacitación." </t>
  </si>
  <si>
    <t>SECTOR ADMINISTRATIVO</t>
  </si>
  <si>
    <t>OTROS SECTORES</t>
  </si>
  <si>
    <t>VIGENCIA DEL REPORTE</t>
  </si>
  <si>
    <t>Nota:  Los valores deben ser registrados en pesos</t>
  </si>
  <si>
    <t>FORMULACIÓN</t>
  </si>
  <si>
    <t>Contratos de prestación de servicios y administración de personal FUNCIONAMIENTO</t>
  </si>
  <si>
    <t>Horas extras, dominicales y festivos</t>
  </si>
  <si>
    <t>Viáticos y Gastos de Viaje</t>
  </si>
  <si>
    <t>Viáticos y gastos de viaje</t>
  </si>
  <si>
    <t>Telefonía</t>
  </si>
  <si>
    <t>Vehículos oficiales</t>
  </si>
  <si>
    <t>Fotocopiado, multicopiado e impresión</t>
  </si>
  <si>
    <t>Edición, impresión, reproducción, publicación de avisos (publicidad)</t>
  </si>
  <si>
    <t>Suscripciones (periódicos y revistas, publicaciones y bases de datos)</t>
  </si>
  <si>
    <t>Eventos y conmemoraciones</t>
  </si>
  <si>
    <t>Control del Consumo de los Recursos Naturales y Sostenibilidad Ambiental</t>
  </si>
  <si>
    <t>Servicios públicos</t>
  </si>
  <si>
    <t>El aumento del consumo en unidad de medida se ve reflejado por una mayor presencialidad de personal en la entidad</t>
  </si>
  <si>
    <t xml:space="preserve"> $                198.007.012</t>
  </si>
  <si>
    <t>El aumento del consumo en unidad de medida se ve reflejado por una mayor presencialidad de personal en la entidad, adicionalmente para la energia el precio de Kws aumento durante esta vigencia.</t>
  </si>
  <si>
    <t>Contratos de prestación de servicios y administración de personal INVERSIÓN*</t>
  </si>
  <si>
    <t xml:space="preserve">No Aplica </t>
  </si>
  <si>
    <t xml:space="preserve">* Esta informacion de Inversion solo sera remitida a la Secretaria Distrital de Hacienda, para analisis interno de la DDP </t>
  </si>
  <si>
    <t xml:space="preserve">Durante el periodo 1 de enero al 31 de agosto de 2023 se han desarrollado 33 capacitaciones,  utilizando la oferta gratuita de capacitación para todos los colaboradores de la Entidad, permitiendo el desarrollo de las estrategias definidas para tal efecto, que garantizan la optimización de los procesos.  Al rubro de Capacitación para el proceso de contratación requerido para el desarrollo del Plan Institucional de Capacitación-PIC de la vigencia 2023 le fueron asignados $66.048.000, para lo cual se suscribió el contrato interadministrativo 999 de 2023 con la Universidad Distrital por valor de $65.500.000, considerando los aspectos de conveniencia y justificación del proceso en el marco de las normas de contratación pública. 
Es preciso mencionar que los giros realizados por $52.000.000 durante el primer semestre del 2023 corresponde a la ejecución de las actividades desarrolladas del contrato del No. 1181 de 2022 – Plan de capacitación 2022, suscrito con la Universidad Distrital, para los cuales se desarrollaron 5 talleres virtuales de los cinco contratados cada uno de 40 horas. 
 </t>
  </si>
  <si>
    <t xml:space="preserve">Estudios Técnicos de Rediseño institucional </t>
  </si>
  <si>
    <t> Numero de Estudios</t>
  </si>
  <si>
    <t>TECNOLOGIAS</t>
  </si>
  <si>
    <t>Contratación servicios administrativos/equipos de cómputo, impresión y fotocopiado</t>
  </si>
  <si>
    <t>Licencias</t>
  </si>
  <si>
    <t>Numero de licencias adquiridas</t>
  </si>
  <si>
    <t>Para el año 2023, se realizó la adquisición de licenciamiento solo por inversión.</t>
  </si>
  <si>
    <t>BIENES Y SERVICIOS</t>
  </si>
  <si>
    <t>Contratación de bienes y servicios</t>
  </si>
  <si>
    <t xml:space="preserve">ASEO Y CAFETERIA </t>
  </si>
  <si>
    <t>ASEO Y CAFETERIA </t>
  </si>
  <si>
    <t xml:space="preserve">VIGILANCIA </t>
  </si>
  <si>
    <t>Servicio de Transporte</t>
  </si>
  <si>
    <t>ARRIENDOS</t>
  </si>
  <si>
    <t>Sedes Arrendadas</t>
  </si>
  <si>
    <t>PAPELERIA Y FERRETERIA</t>
  </si>
  <si>
    <t xml:space="preserve">Manejo de Activos en desuso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</si>
</sst>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quot;$&quot;\ #,##0;[Red]\-&quot;$&quot;\ #,##0"/>
    <numFmt numFmtId="165" formatCode="&quot;$&quot;\ #,##0.00;[Red]\-&quot;$&quot;\ #,##0.00"/>
    <numFmt numFmtId="166" formatCode="_-&quot;$&quot;\ * #,##0_-;\-&quot;$&quot;\ * #,##0_-;_-&quot;$&quot;\ * &quot;-&quot;_-;_-@_-"/>
    <numFmt numFmtId="167" formatCode="&quot;$&quot;#,##0;[Red]\-&quot;$&quot;#,##0"/>
    <numFmt numFmtId="168" formatCode="_-* #,##0_-;\-* #,##0_-;_-* &quot;-&quot;??_-;_-@_-"/>
    <numFmt numFmtId="169" formatCode="0.0%"/>
    <numFmt numFmtId="170" formatCode="0.000%"/>
    <numFmt numFmtId="171" formatCode="_-[$$-409]* #,##0_ ;_-[$$-409]* \-#,##0\ ;_-[$$-409]* &quot;-&quot;??_ ;_-@_ "/>
    <numFmt numFmtId="172" formatCode="_-[$$-409]* #,##0.00_ ;_-[$$-409]* \-#,##0.00\ ;_-[$$-409]* &quot;-&quot;??_ ;_-@_ "/>
    <numFmt numFmtId="173" formatCode="&quot;$&quot;\ #,##0"/>
    <numFmt numFmtId="174" formatCode="_-* #,##0_-;\-* #,##0_-;_-* &quot;-&quot;??_-;_-@"/>
  </numFmts>
  <fonts count="22">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9"/>
      <color indexed="81"/>
      <name val="Tahoma"/>
      <family val="2"/>
    </font>
    <font>
      <sz val="11"/>
      <color rgb="FF000000"/>
      <name val="Calibri"/>
      <family val="2"/>
      <scheme val="minor"/>
    </font>
    <font>
      <sz val="11"/>
      <color rgb="FF000000"/>
      <name val="Calibri"/>
      <family val="2"/>
    </font>
    <font>
      <sz val="11"/>
      <name val="Calibri"/>
      <family val="2"/>
    </font>
    <font>
      <b/>
      <sz val="9"/>
      <color rgb="FF000000"/>
      <name val="Tahoma"/>
      <family val="2"/>
    </font>
    <font>
      <b/>
      <sz val="11"/>
      <color rgb="FFFF0000"/>
      <name val="Calibri"/>
      <family val="2"/>
      <scheme val="minor"/>
    </font>
    <font>
      <sz val="11"/>
      <color rgb="FFFF0000"/>
      <name val="Calibri"/>
      <family val="2"/>
      <scheme val="minor"/>
    </font>
    <font>
      <b/>
      <sz val="11"/>
      <name val="Calibri"/>
      <family val="2"/>
      <scheme val="minor"/>
    </font>
    <font>
      <sz val="11"/>
      <color rgb="FF000000"/>
      <name val="Aptos"/>
      <family val="2"/>
      <charset val="1"/>
    </font>
    <font>
      <sz val="11"/>
      <color theme="1"/>
      <name val="Calibri"/>
      <family val="2"/>
      <charset val="1"/>
    </font>
    <font>
      <sz val="11"/>
      <color theme="1"/>
      <name val="Calibri"/>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81">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thin">
        <color indexed="64"/>
      </left>
      <right style="thin">
        <color indexed="64"/>
      </right>
      <top style="thin">
        <color indexed="64"/>
      </top>
      <bottom style="thin">
        <color indexed="64"/>
      </bottom>
      <diagonal/>
    </border>
    <border>
      <left/>
      <right style="thin">
        <color theme="4" tint="0.39994506668294322"/>
      </right>
      <top style="thin">
        <color theme="4" tint="0.39994506668294322"/>
      </top>
      <bottom style="medium">
        <color theme="4" tint="0.39988402966399123"/>
      </bottom>
      <diagonal/>
    </border>
    <border>
      <left/>
      <right style="thin">
        <color theme="4" tint="0.39994506668294322"/>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style="thin">
        <color theme="4" tint="0.39994506668294322"/>
      </right>
      <top/>
      <bottom/>
      <diagonal/>
    </border>
    <border>
      <left/>
      <right style="thin">
        <color theme="4" tint="0.39994506668294322"/>
      </right>
      <top/>
      <bottom style="medium">
        <color theme="4" tint="0.39991454817346722"/>
      </bottom>
      <diagonal/>
    </border>
    <border>
      <left/>
      <right style="thin">
        <color theme="4" tint="0.39994506668294322"/>
      </right>
      <top style="medium">
        <color theme="4" tint="0.39991454817346722"/>
      </top>
      <bottom/>
      <diagonal/>
    </border>
    <border>
      <left style="medium">
        <color theme="4" tint="0.39988402966399123"/>
      </left>
      <right/>
      <top style="thin">
        <color theme="4" tint="0.39994506668294322"/>
      </top>
      <bottom style="thin">
        <color theme="4" tint="0.39994506668294322"/>
      </bottom>
      <diagonal/>
    </border>
    <border>
      <left/>
      <right style="medium">
        <color theme="4" tint="0.39988402966399123"/>
      </right>
      <top style="thin">
        <color theme="4" tint="0.39994506668294322"/>
      </top>
      <bottom style="thin">
        <color theme="4" tint="0.39994506668294322"/>
      </bottom>
      <diagonal/>
    </border>
    <border>
      <left style="thin">
        <color indexed="64"/>
      </left>
      <right/>
      <top style="thin">
        <color indexed="64"/>
      </top>
      <bottom style="thin">
        <color indexed="64"/>
      </bottom>
      <diagonal/>
    </border>
    <border>
      <left style="thin">
        <color theme="4" tint="0.39997558519241921"/>
      </left>
      <right style="medium">
        <color theme="4" tint="0.39988402966399123"/>
      </right>
      <top style="thin">
        <color theme="4" tint="0.39994506668294322"/>
      </top>
      <bottom style="thin">
        <color theme="4" tint="0.39994506668294322"/>
      </bottom>
      <diagonal/>
    </border>
    <border>
      <left style="medium">
        <color theme="4" tint="0.39988402966399123"/>
      </left>
      <right style="thin">
        <color theme="4" tint="0.39997558519241921"/>
      </right>
      <top style="thin">
        <color theme="4" tint="0.39994506668294322"/>
      </top>
      <bottom style="thin">
        <color theme="4" tint="0.39994506668294322"/>
      </bottom>
      <diagonal/>
    </border>
    <border>
      <left/>
      <right style="medium">
        <color theme="4" tint="0.39991454817346722"/>
      </right>
      <top/>
      <bottom style="thin">
        <color theme="4" tint="0.39994506668294322"/>
      </bottom>
      <diagonal/>
    </border>
    <border>
      <left style="medium">
        <color theme="4" tint="0.39988402966399123"/>
      </left>
      <right/>
      <top style="thin">
        <color theme="4" tint="0.39994506668294322"/>
      </top>
      <bottom/>
      <diagonal/>
    </border>
    <border>
      <left style="medium">
        <color rgb="FF9BC2E6"/>
      </left>
      <right style="medium">
        <color rgb="FF9BC2E6"/>
      </right>
      <top style="thin">
        <color rgb="FF9BC2E6"/>
      </top>
      <bottom style="thin">
        <color rgb="FF9BC2E6"/>
      </bottom>
      <diagonal/>
    </border>
    <border>
      <left style="thin">
        <color rgb="FF9BC2E6"/>
      </left>
      <right style="thin">
        <color rgb="FF9BC2E6"/>
      </right>
      <top/>
      <bottom style="thin">
        <color rgb="FF9BC2E6"/>
      </bottom>
      <diagonal/>
    </border>
    <border>
      <left style="medium">
        <color rgb="FF9BC2E6"/>
      </left>
      <right style="medium">
        <color rgb="FF9BC2E6"/>
      </right>
      <top/>
      <bottom style="thin">
        <color rgb="FF9BC2E6"/>
      </bottom>
      <diagonal/>
    </border>
    <border>
      <left/>
      <right style="medium">
        <color rgb="FF9BC2E6"/>
      </right>
      <top/>
      <bottom style="thin">
        <color rgb="FF9BC2E6"/>
      </bottom>
      <diagonal/>
    </border>
    <border>
      <left style="medium">
        <color rgb="FF9BC2E6"/>
      </left>
      <right style="medium">
        <color rgb="FF9BC2E6"/>
      </right>
      <top style="thin">
        <color rgb="FF9BC2E6"/>
      </top>
      <bottom/>
      <diagonal/>
    </border>
    <border>
      <left style="medium">
        <color rgb="FF9BC2E6"/>
      </left>
      <right style="medium">
        <color rgb="FF9BC2E6"/>
      </right>
      <top style="thin">
        <color rgb="FF9BC2E6"/>
      </top>
      <bottom style="medium">
        <color rgb="FF9BC2E6"/>
      </bottom>
      <diagonal/>
    </border>
    <border>
      <left/>
      <right style="medium">
        <color rgb="FF9BC2E6"/>
      </right>
      <top/>
      <bottom/>
      <diagonal/>
    </border>
    <border>
      <left/>
      <right style="medium">
        <color rgb="FF9BC2E6"/>
      </right>
      <top style="thin">
        <color rgb="FF9BC2E6"/>
      </top>
      <bottom/>
      <diagonal/>
    </border>
    <border>
      <left/>
      <right style="thin">
        <color rgb="FF9BC2E6"/>
      </right>
      <top style="thin">
        <color rgb="FF9BC2E6"/>
      </top>
      <bottom style="medium">
        <color rgb="FF9BC2E6"/>
      </bottom>
      <diagonal/>
    </border>
    <border>
      <left style="thin">
        <color indexed="64"/>
      </left>
      <right/>
      <top style="thin">
        <color indexed="64"/>
      </top>
      <bottom/>
      <diagonal/>
    </border>
    <border>
      <left/>
      <right/>
      <top style="medium">
        <color theme="4" tint="0.39988402966399123"/>
      </top>
      <bottom/>
      <diagonal/>
    </border>
    <border>
      <left style="thin">
        <color rgb="FF00B0F0"/>
      </left>
      <right style="thin">
        <color rgb="FF00B0F0"/>
      </right>
      <top style="thin">
        <color rgb="FF00B0F0"/>
      </top>
      <bottom style="thin">
        <color rgb="FF00B0F0"/>
      </bottom>
      <diagonal/>
    </border>
    <border>
      <left style="thin">
        <color indexed="64"/>
      </left>
      <right/>
      <top/>
      <bottom style="thin">
        <color indexed="64"/>
      </bottom>
      <diagonal/>
    </border>
    <border>
      <left style="thin">
        <color rgb="FF0070C0"/>
      </left>
      <right style="thin">
        <color rgb="FF0070C0"/>
      </right>
      <top style="thin">
        <color rgb="FF0070C0"/>
      </top>
      <bottom style="thin">
        <color rgb="FF0070C0"/>
      </bottom>
      <diagonal/>
    </border>
    <border>
      <left/>
      <right style="thin">
        <color rgb="FF00B0F0"/>
      </right>
      <top style="thin">
        <color rgb="FF00B0F0"/>
      </top>
      <bottom style="thin">
        <color rgb="FF00B0F0"/>
      </bottom>
      <diagonal/>
    </border>
    <border>
      <left style="medium">
        <color theme="4" tint="0.39988402966399123"/>
      </left>
      <right/>
      <top/>
      <bottom style="thin">
        <color theme="4" tint="0.39994506668294322"/>
      </bottom>
      <diagonal/>
    </border>
    <border>
      <left style="medium">
        <color theme="4" tint="0.39985351115451523"/>
      </left>
      <right style="medium">
        <color theme="4" tint="0.39985351115451523"/>
      </right>
      <top style="thin">
        <color theme="4" tint="0.39982299264503923"/>
      </top>
      <bottom style="thin">
        <color theme="4" tint="0.39982299264503923"/>
      </bottom>
      <diagonal/>
    </border>
  </borders>
  <cellStyleXfs count="7">
    <xf numFmtId="0" fontId="0" fillId="0" borderId="0"/>
    <xf numFmtId="166"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cellStyleXfs>
  <cellXfs count="371">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1" xfId="0" applyFill="1" applyBorder="1" applyAlignment="1">
      <alignment vertical="center"/>
    </xf>
    <xf numFmtId="0" fontId="0" fillId="2" borderId="21" xfId="0" applyFill="1" applyBorder="1" applyAlignment="1">
      <alignment vertical="center" wrapText="1"/>
    </xf>
    <xf numFmtId="9" fontId="0" fillId="2" borderId="11" xfId="2" applyFont="1" applyFill="1" applyBorder="1" applyAlignment="1" applyProtection="1">
      <alignment horizontal="center" vertical="center"/>
      <protection locked="0"/>
    </xf>
    <xf numFmtId="9" fontId="0" fillId="2" borderId="10" xfId="0" applyNumberFormat="1" applyFill="1" applyBorder="1" applyAlignment="1" applyProtection="1">
      <alignment horizontal="center" vertical="center"/>
      <protection locked="0"/>
    </xf>
    <xf numFmtId="9" fontId="0" fillId="2" borderId="11" xfId="2" applyFont="1" applyFill="1" applyBorder="1" applyAlignment="1" applyProtection="1">
      <alignment horizontal="center" vertical="center"/>
    </xf>
    <xf numFmtId="9" fontId="0" fillId="2" borderId="10"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1" xfId="0" applyFont="1" applyFill="1" applyBorder="1" applyAlignment="1" applyProtection="1">
      <alignment horizontal="right" vertical="center" wrapText="1"/>
      <protection locked="0"/>
    </xf>
    <xf numFmtId="0" fontId="1" fillId="8" borderId="24" xfId="0" applyFont="1" applyFill="1" applyBorder="1" applyAlignment="1" applyProtection="1">
      <alignment horizontal="center" vertical="center" wrapText="1"/>
      <protection locked="0"/>
    </xf>
    <xf numFmtId="9" fontId="4" fillId="0" borderId="11" xfId="2" applyFont="1" applyBorder="1" applyAlignment="1" applyProtection="1">
      <alignment horizontal="center" vertical="center" wrapText="1"/>
      <protection locked="0"/>
    </xf>
    <xf numFmtId="0" fontId="0" fillId="0" borderId="10" xfId="0" applyBorder="1" applyAlignment="1" applyProtection="1">
      <alignment horizontal="right" vertical="center"/>
      <protection locked="0"/>
    </xf>
    <xf numFmtId="166" fontId="0" fillId="0" borderId="5" xfId="1" applyFont="1" applyBorder="1" applyAlignment="1" applyProtection="1">
      <alignment horizontal="right" vertical="center"/>
      <protection locked="0"/>
    </xf>
    <xf numFmtId="9" fontId="0" fillId="0" borderId="5" xfId="2" applyFont="1" applyBorder="1" applyAlignment="1" applyProtection="1">
      <alignment horizontal="center" vertical="center"/>
      <protection locked="0"/>
    </xf>
    <xf numFmtId="9" fontId="4" fillId="0" borderId="2" xfId="2" applyFont="1" applyBorder="1" applyAlignment="1" applyProtection="1">
      <alignment horizontal="center" vertical="center" wrapText="1"/>
      <protection locked="0"/>
    </xf>
    <xf numFmtId="0" fontId="0" fillId="0" borderId="12" xfId="0" applyBorder="1" applyAlignment="1" applyProtection="1">
      <alignment horizontal="right" vertical="center"/>
      <protection locked="0"/>
    </xf>
    <xf numFmtId="166" fontId="0" fillId="0" borderId="1" xfId="1" applyFont="1" applyBorder="1" applyAlignment="1" applyProtection="1">
      <alignment horizontal="right" vertical="center"/>
      <protection locked="0"/>
    </xf>
    <xf numFmtId="0" fontId="4" fillId="0" borderId="7" xfId="0" applyFont="1" applyBorder="1" applyAlignment="1" applyProtection="1">
      <alignment horizontal="left" vertical="center" wrapText="1"/>
      <protection locked="0"/>
    </xf>
    <xf numFmtId="0" fontId="0" fillId="0" borderId="0" xfId="0" applyAlignment="1" applyProtection="1">
      <alignment wrapText="1"/>
      <protection locked="0"/>
    </xf>
    <xf numFmtId="0" fontId="1" fillId="9" borderId="24" xfId="0" applyFont="1" applyFill="1" applyBorder="1" applyAlignment="1" applyProtection="1">
      <alignment horizontal="center" vertical="center" wrapText="1"/>
      <protection locked="0"/>
    </xf>
    <xf numFmtId="0" fontId="1" fillId="11" borderId="24"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168" fontId="4" fillId="0" borderId="19" xfId="4" applyNumberFormat="1" applyFont="1" applyBorder="1" applyAlignment="1" applyProtection="1">
      <alignment horizontal="center" vertical="center" wrapText="1"/>
      <protection locked="0"/>
    </xf>
    <xf numFmtId="9" fontId="0" fillId="0" borderId="0" xfId="2" applyFont="1" applyProtection="1">
      <protection locked="0"/>
    </xf>
    <xf numFmtId="168" fontId="1" fillId="4" borderId="45" xfId="4" applyNumberFormat="1" applyFont="1" applyFill="1" applyBorder="1" applyAlignment="1" applyProtection="1">
      <alignment horizontal="right" vertical="center" wrapText="1"/>
      <protection locked="0"/>
    </xf>
    <xf numFmtId="168" fontId="1" fillId="8" borderId="24" xfId="4" applyNumberFormat="1" applyFont="1" applyFill="1" applyBorder="1" applyAlignment="1" applyProtection="1">
      <alignment horizontal="center" vertical="center" wrapText="1"/>
      <protection locked="0"/>
    </xf>
    <xf numFmtId="168" fontId="0" fillId="0" borderId="10" xfId="4" applyNumberFormat="1" applyFont="1" applyBorder="1" applyAlignment="1" applyProtection="1">
      <alignment horizontal="right" vertical="center"/>
      <protection locked="0"/>
    </xf>
    <xf numFmtId="168" fontId="0" fillId="0" borderId="0" xfId="4" applyNumberFormat="1" applyFont="1" applyProtection="1">
      <protection locked="0"/>
    </xf>
    <xf numFmtId="168" fontId="1" fillId="4" borderId="46" xfId="4" applyNumberFormat="1" applyFont="1" applyFill="1" applyBorder="1" applyAlignment="1" applyProtection="1">
      <alignment horizontal="right" vertical="center" wrapText="1"/>
      <protection locked="0"/>
    </xf>
    <xf numFmtId="0" fontId="0" fillId="12" borderId="0" xfId="0" applyFill="1" applyAlignment="1" applyProtection="1">
      <alignment wrapText="1"/>
      <protection locked="0"/>
    </xf>
    <xf numFmtId="0" fontId="1" fillId="2" borderId="0" xfId="0" applyFont="1" applyFill="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 fillId="4" borderId="45" xfId="0" applyFont="1" applyFill="1" applyBorder="1" applyAlignment="1" applyProtection="1">
      <alignment horizontal="right" vertical="center" wrapText="1"/>
      <protection locked="0"/>
    </xf>
    <xf numFmtId="9" fontId="4" fillId="0" borderId="1" xfId="2" applyFont="1" applyBorder="1" applyAlignment="1" applyProtection="1">
      <alignment horizontal="center" vertical="center" wrapText="1"/>
      <protection locked="0"/>
    </xf>
    <xf numFmtId="9" fontId="4" fillId="0" borderId="3" xfId="2" applyFont="1" applyBorder="1" applyAlignment="1" applyProtection="1">
      <alignment horizontal="center" vertical="center" wrapText="1"/>
      <protection locked="0"/>
    </xf>
    <xf numFmtId="9" fontId="4" fillId="0" borderId="7" xfId="2" applyFont="1" applyBorder="1" applyAlignment="1" applyProtection="1">
      <alignment horizontal="center" vertical="center" wrapText="1"/>
      <protection locked="0"/>
    </xf>
    <xf numFmtId="166" fontId="0" fillId="0" borderId="1" xfId="1" applyFont="1" applyBorder="1" applyAlignment="1" applyProtection="1">
      <alignment horizontal="right" vertical="center" wrapText="1"/>
      <protection locked="0"/>
    </xf>
    <xf numFmtId="0" fontId="5" fillId="12" borderId="56" xfId="0" applyFont="1" applyFill="1" applyBorder="1" applyAlignment="1" applyProtection="1">
      <alignment horizontal="center" vertical="center" wrapText="1"/>
      <protection locked="0"/>
    </xf>
    <xf numFmtId="0" fontId="10" fillId="12" borderId="49"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166" fontId="0" fillId="0" borderId="5" xfId="1" applyFont="1" applyFill="1" applyBorder="1" applyAlignment="1" applyProtection="1">
      <alignment horizontal="right" vertical="center"/>
      <protection locked="0"/>
    </xf>
    <xf numFmtId="168" fontId="4" fillId="0" borderId="19" xfId="4" applyNumberFormat="1" applyFont="1" applyFill="1" applyBorder="1" applyAlignment="1" applyProtection="1">
      <alignment horizontal="center" vertical="center" wrapText="1"/>
      <protection locked="0"/>
    </xf>
    <xf numFmtId="0" fontId="0" fillId="12" borderId="0" xfId="0" applyFill="1"/>
    <xf numFmtId="9" fontId="0" fillId="0" borderId="5" xfId="2"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168" fontId="0" fillId="0" borderId="0" xfId="4" applyNumberFormat="1" applyFont="1" applyAlignment="1" applyProtection="1">
      <alignment horizontal="center" vertical="center"/>
      <protection locked="0"/>
    </xf>
    <xf numFmtId="0" fontId="13" fillId="0" borderId="0" xfId="0" applyFont="1" applyAlignment="1">
      <alignment vertical="top" wrapText="1"/>
    </xf>
    <xf numFmtId="9" fontId="4" fillId="0" borderId="2" xfId="2" applyFont="1" applyFill="1" applyBorder="1" applyAlignment="1" applyProtection="1">
      <alignment horizontal="center" vertical="center" wrapText="1"/>
      <protection locked="0"/>
    </xf>
    <xf numFmtId="166" fontId="0" fillId="0" borderId="1" xfId="1" applyFont="1" applyFill="1" applyBorder="1" applyAlignment="1" applyProtection="1">
      <alignment horizontal="right" vertical="center"/>
      <protection locked="0"/>
    </xf>
    <xf numFmtId="168" fontId="0" fillId="0" borderId="10" xfId="4" applyNumberFormat="1" applyFont="1" applyFill="1" applyBorder="1" applyAlignment="1" applyProtection="1">
      <alignment horizontal="right" vertical="center"/>
      <protection locked="0"/>
    </xf>
    <xf numFmtId="9" fontId="0" fillId="0" borderId="11" xfId="2" applyFont="1" applyFill="1" applyBorder="1" applyAlignment="1" applyProtection="1">
      <alignment horizontal="center" vertical="center"/>
      <protection locked="0"/>
    </xf>
    <xf numFmtId="9" fontId="0" fillId="0" borderId="10" xfId="0" applyNumberFormat="1" applyBorder="1" applyAlignment="1" applyProtection="1">
      <alignment horizontal="center" vertical="center"/>
      <protection locked="0"/>
    </xf>
    <xf numFmtId="168" fontId="0" fillId="0" borderId="10" xfId="4" applyNumberFormat="1"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166" fontId="0" fillId="0" borderId="41" xfId="1" applyFont="1" applyBorder="1" applyAlignment="1" applyProtection="1">
      <alignment horizontal="left" vertical="center" wrapText="1"/>
      <protection locked="0"/>
    </xf>
    <xf numFmtId="10" fontId="0" fillId="2" borderId="11" xfId="2" applyNumberFormat="1" applyFont="1" applyFill="1" applyBorder="1" applyAlignment="1" applyProtection="1">
      <alignment horizontal="center" vertical="center"/>
    </xf>
    <xf numFmtId="168" fontId="4" fillId="0" borderId="57" xfId="4" applyNumberFormat="1" applyFont="1" applyBorder="1" applyAlignment="1" applyProtection="1">
      <alignment horizontal="center" vertical="center" wrapText="1"/>
      <protection locked="0"/>
    </xf>
    <xf numFmtId="168" fontId="4" fillId="0" borderId="41" xfId="4" applyNumberFormat="1"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4" fillId="0" borderId="52" xfId="0" applyFont="1" applyBorder="1" applyAlignment="1" applyProtection="1">
      <alignment horizontal="left" vertical="center" wrapText="1"/>
      <protection locked="0"/>
    </xf>
    <xf numFmtId="0" fontId="0" fillId="0" borderId="24" xfId="0" applyBorder="1" applyAlignment="1" applyProtection="1">
      <alignment vertical="center" wrapText="1"/>
      <protection locked="0"/>
    </xf>
    <xf numFmtId="168" fontId="0" fillId="0" borderId="62" xfId="4" applyNumberFormat="1" applyFont="1" applyBorder="1" applyAlignment="1" applyProtection="1">
      <alignment horizontal="right" vertical="center"/>
      <protection locked="0"/>
    </xf>
    <xf numFmtId="0" fontId="4" fillId="0" borderId="24" xfId="4" applyNumberFormat="1" applyFont="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166" fontId="0" fillId="0" borderId="41" xfId="1" applyFont="1" applyBorder="1" applyAlignment="1" applyProtection="1">
      <alignment horizontal="left" vertical="center"/>
      <protection locked="0"/>
    </xf>
    <xf numFmtId="168" fontId="4" fillId="0" borderId="63" xfId="4" applyNumberFormat="1" applyFont="1" applyBorder="1" applyAlignment="1" applyProtection="1">
      <alignment horizontal="left" vertical="center" wrapText="1"/>
      <protection locked="0"/>
    </xf>
    <xf numFmtId="168" fontId="4" fillId="0" borderId="24" xfId="4" applyNumberFormat="1"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168" fontId="0" fillId="0" borderId="10" xfId="4" applyNumberFormat="1" applyFont="1" applyBorder="1" applyAlignment="1" applyProtection="1">
      <alignment horizontal="center" vertical="center"/>
      <protection locked="0"/>
    </xf>
    <xf numFmtId="3" fontId="0" fillId="0" borderId="0" xfId="0" applyNumberFormat="1" applyProtection="1">
      <protection locked="0"/>
    </xf>
    <xf numFmtId="166" fontId="0" fillId="0" borderId="0" xfId="0" applyNumberFormat="1" applyProtection="1">
      <protection locked="0"/>
    </xf>
    <xf numFmtId="166" fontId="0" fillId="0" borderId="41" xfId="1" applyFont="1" applyBorder="1" applyAlignment="1" applyProtection="1">
      <alignment horizontal="center" vertical="center" wrapText="1"/>
      <protection locked="0"/>
    </xf>
    <xf numFmtId="170" fontId="0" fillId="2" borderId="11" xfId="2" applyNumberFormat="1" applyFont="1" applyFill="1" applyBorder="1" applyAlignment="1" applyProtection="1">
      <alignment horizontal="center" vertical="center"/>
      <protection locked="0"/>
    </xf>
    <xf numFmtId="169" fontId="0" fillId="2" borderId="10" xfId="0" applyNumberFormat="1" applyFill="1" applyBorder="1" applyAlignment="1" applyProtection="1">
      <alignment horizontal="center" vertical="center"/>
      <protection locked="0"/>
    </xf>
    <xf numFmtId="164" fontId="0" fillId="0" borderId="1" xfId="1" applyNumberFormat="1" applyFont="1" applyBorder="1" applyAlignment="1" applyProtection="1">
      <alignment horizontal="right" vertical="center"/>
      <protection locked="0"/>
    </xf>
    <xf numFmtId="165" fontId="0" fillId="0" borderId="5" xfId="1" applyNumberFormat="1" applyFont="1" applyBorder="1" applyAlignment="1" applyProtection="1">
      <alignment horizontal="right" vertical="center"/>
      <protection locked="0"/>
    </xf>
    <xf numFmtId="168" fontId="0" fillId="0" borderId="12" xfId="0" applyNumberFormat="1" applyBorder="1" applyAlignment="1" applyProtection="1">
      <alignment horizontal="right" vertical="center"/>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0" fontId="0" fillId="2" borderId="10" xfId="0" applyNumberFormat="1" applyFill="1" applyBorder="1" applyAlignment="1">
      <alignment horizontal="center" vertical="center"/>
    </xf>
    <xf numFmtId="0" fontId="4" fillId="0" borderId="24" xfId="4" applyNumberFormat="1" applyFont="1" applyBorder="1" applyAlignment="1" applyProtection="1">
      <alignment horizontal="left" vertical="top" wrapText="1"/>
      <protection locked="0"/>
    </xf>
    <xf numFmtId="0" fontId="4" fillId="0" borderId="63" xfId="4" applyNumberFormat="1" applyFont="1" applyBorder="1" applyAlignment="1" applyProtection="1">
      <alignment horizontal="left" vertical="top" wrapText="1"/>
      <protection locked="0"/>
    </xf>
    <xf numFmtId="166" fontId="4" fillId="0" borderId="5" xfId="1" applyFont="1" applyBorder="1" applyAlignment="1" applyProtection="1">
      <alignment horizontal="right" vertical="center"/>
      <protection locked="0"/>
    </xf>
    <xf numFmtId="166" fontId="4" fillId="0" borderId="1" xfId="1" applyFont="1" applyBorder="1" applyAlignment="1" applyProtection="1">
      <alignment horizontal="right" vertical="center"/>
      <protection locked="0"/>
    </xf>
    <xf numFmtId="164" fontId="4" fillId="0" borderId="1" xfId="1" applyNumberFormat="1" applyFont="1" applyFill="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166" fontId="4" fillId="0" borderId="5" xfId="1" applyFont="1" applyFill="1" applyBorder="1" applyAlignment="1" applyProtection="1">
      <alignment horizontal="right" vertical="center"/>
      <protection locked="0"/>
    </xf>
    <xf numFmtId="0" fontId="1" fillId="7" borderId="34" xfId="0" applyFont="1" applyFill="1" applyBorder="1" applyAlignment="1" applyProtection="1">
      <alignment horizontal="center" vertical="top" wrapText="1"/>
      <protection locked="0"/>
    </xf>
    <xf numFmtId="0" fontId="1" fillId="10" borderId="34" xfId="0" applyFont="1" applyFill="1" applyBorder="1" applyAlignment="1" applyProtection="1">
      <alignment horizontal="center" vertical="top" wrapText="1"/>
      <protection locked="0"/>
    </xf>
    <xf numFmtId="0" fontId="1" fillId="2" borderId="24" xfId="0" applyFont="1" applyFill="1" applyBorder="1" applyAlignment="1" applyProtection="1">
      <alignment horizontal="center" vertical="top" wrapText="1"/>
      <protection locked="0"/>
    </xf>
    <xf numFmtId="0" fontId="0" fillId="0" borderId="10" xfId="0" applyBorder="1" applyAlignment="1" applyProtection="1">
      <alignment horizontal="center" vertical="center"/>
      <protection locked="0"/>
    </xf>
    <xf numFmtId="0" fontId="13" fillId="0" borderId="65" xfId="0" applyFont="1" applyBorder="1"/>
    <xf numFmtId="0" fontId="13" fillId="0" borderId="64" xfId="0" applyFont="1" applyBorder="1"/>
    <xf numFmtId="0" fontId="13" fillId="0" borderId="67" xfId="0" applyFont="1" applyBorder="1"/>
    <xf numFmtId="0" fontId="13" fillId="0" borderId="66" xfId="0" applyFont="1" applyBorder="1"/>
    <xf numFmtId="0" fontId="14" fillId="0" borderId="71" xfId="0" applyFont="1" applyBorder="1" applyAlignment="1">
      <alignment wrapText="1"/>
    </xf>
    <xf numFmtId="167" fontId="0" fillId="0" borderId="1" xfId="1" applyNumberFormat="1" applyFont="1" applyBorder="1" applyAlignment="1" applyProtection="1">
      <alignment horizontal="center" vertical="center"/>
      <protection locked="0"/>
    </xf>
    <xf numFmtId="167" fontId="0" fillId="0" borderId="1" xfId="1" applyNumberFormat="1" applyFont="1" applyBorder="1" applyAlignment="1" applyProtection="1">
      <alignment vertical="center"/>
      <protection locked="0"/>
    </xf>
    <xf numFmtId="167" fontId="13" fillId="0" borderId="65" xfId="0" applyNumberFormat="1" applyFont="1" applyBorder="1" applyAlignment="1">
      <alignment vertical="center"/>
    </xf>
    <xf numFmtId="0" fontId="13" fillId="0" borderId="65" xfId="0" applyFont="1" applyBorder="1" applyAlignment="1">
      <alignment vertical="center"/>
    </xf>
    <xf numFmtId="3" fontId="14" fillId="0" borderId="72" xfId="0" applyNumberFormat="1" applyFont="1" applyBorder="1" applyAlignment="1">
      <alignment vertical="center" wrapText="1"/>
    </xf>
    <xf numFmtId="167" fontId="13" fillId="0" borderId="65" xfId="0" applyNumberFormat="1" applyFont="1" applyBorder="1" applyAlignment="1">
      <alignment horizontal="center" vertical="center"/>
    </xf>
    <xf numFmtId="0" fontId="14" fillId="0" borderId="69" xfId="0" applyFont="1" applyBorder="1" applyAlignment="1">
      <alignment horizontal="center" vertical="center" wrapText="1"/>
    </xf>
    <xf numFmtId="171" fontId="13" fillId="0" borderId="65" xfId="0" applyNumberFormat="1" applyFont="1" applyBorder="1"/>
    <xf numFmtId="172" fontId="13" fillId="0" borderId="65" xfId="0" applyNumberFormat="1" applyFont="1" applyBorder="1" applyAlignment="1">
      <alignment wrapText="1"/>
    </xf>
    <xf numFmtId="168" fontId="1" fillId="5" borderId="0" xfId="4" applyNumberFormat="1" applyFont="1" applyFill="1" applyBorder="1" applyAlignment="1" applyProtection="1">
      <alignment horizontal="center" vertical="center" wrapText="1"/>
      <protection locked="0"/>
    </xf>
    <xf numFmtId="171" fontId="13" fillId="0" borderId="65" xfId="0" applyNumberFormat="1" applyFont="1" applyBorder="1" applyAlignment="1">
      <alignment vertical="center"/>
    </xf>
    <xf numFmtId="171" fontId="14" fillId="0" borderId="67" xfId="0" applyNumberFormat="1" applyFont="1" applyBorder="1" applyAlignment="1">
      <alignment vertical="center" wrapText="1"/>
    </xf>
    <xf numFmtId="0" fontId="14" fillId="0" borderId="70" xfId="0" applyFont="1" applyBorder="1" applyAlignment="1">
      <alignment vertical="center" wrapText="1"/>
    </xf>
    <xf numFmtId="168" fontId="1" fillId="5" borderId="0" xfId="4" applyNumberFormat="1" applyFont="1" applyFill="1" applyBorder="1" applyAlignment="1" applyProtection="1">
      <alignment horizontal="right" vertical="center" wrapText="1"/>
      <protection locked="0"/>
    </xf>
    <xf numFmtId="168" fontId="4" fillId="0" borderId="22" xfId="4" applyNumberFormat="1" applyFont="1" applyBorder="1" applyAlignment="1" applyProtection="1">
      <alignment horizontal="right" vertical="center" wrapText="1"/>
      <protection locked="0"/>
    </xf>
    <xf numFmtId="168" fontId="4" fillId="0" borderId="19" xfId="4" applyNumberFormat="1" applyFont="1" applyBorder="1" applyAlignment="1" applyProtection="1">
      <alignment horizontal="right" vertical="center" wrapText="1"/>
      <protection locked="0"/>
    </xf>
    <xf numFmtId="168" fontId="4" fillId="0" borderId="19" xfId="4" applyNumberFormat="1" applyFont="1" applyFill="1" applyBorder="1" applyAlignment="1" applyProtection="1">
      <alignment horizontal="right" vertical="center" wrapText="1"/>
      <protection locked="0"/>
    </xf>
    <xf numFmtId="0" fontId="14" fillId="0" borderId="64" xfId="0" applyFont="1" applyBorder="1" applyAlignment="1">
      <alignment horizontal="right" vertical="center" wrapText="1"/>
    </xf>
    <xf numFmtId="0" fontId="14" fillId="0" borderId="66" xfId="0" applyFont="1" applyBorder="1" applyAlignment="1">
      <alignment horizontal="right" vertical="center" wrapText="1"/>
    </xf>
    <xf numFmtId="3" fontId="14" fillId="0" borderId="68" xfId="0" applyNumberFormat="1" applyFont="1" applyBorder="1" applyAlignment="1">
      <alignment horizontal="right" vertical="center" wrapText="1"/>
    </xf>
    <xf numFmtId="0" fontId="14" fillId="0" borderId="68" xfId="0" applyFont="1" applyBorder="1" applyAlignment="1">
      <alignment horizontal="right" vertical="center" wrapText="1"/>
    </xf>
    <xf numFmtId="3" fontId="14" fillId="0" borderId="69" xfId="0" applyNumberFormat="1" applyFont="1" applyBorder="1" applyAlignment="1">
      <alignment horizontal="right" vertical="center" wrapText="1"/>
    </xf>
    <xf numFmtId="168" fontId="0" fillId="0" borderId="0" xfId="4" applyNumberFormat="1" applyFont="1" applyAlignment="1" applyProtection="1">
      <alignment horizontal="right" vertical="center"/>
      <protection locked="0"/>
    </xf>
    <xf numFmtId="168" fontId="4" fillId="0" borderId="57" xfId="4" applyNumberFormat="1" applyFont="1" applyFill="1" applyBorder="1" applyAlignment="1" applyProtection="1">
      <alignment horizontal="right" vertical="center" wrapText="1"/>
      <protection locked="0"/>
    </xf>
    <xf numFmtId="168" fontId="4" fillId="0" borderId="60" xfId="4" applyNumberFormat="1" applyFont="1" applyFill="1" applyBorder="1" applyAlignment="1" applyProtection="1">
      <alignment horizontal="right" vertical="center" wrapText="1"/>
      <protection locked="0"/>
    </xf>
    <xf numFmtId="168" fontId="4" fillId="0" borderId="58" xfId="4" applyNumberFormat="1" applyFont="1" applyBorder="1" applyAlignment="1" applyProtection="1">
      <alignment horizontal="right" vertical="center" wrapText="1"/>
      <protection locked="0"/>
    </xf>
    <xf numFmtId="168" fontId="4" fillId="0" borderId="58" xfId="4" applyNumberFormat="1" applyFont="1" applyFill="1" applyBorder="1" applyAlignment="1" applyProtection="1">
      <alignment horizontal="right" vertical="center" wrapText="1"/>
      <protection locked="0"/>
    </xf>
    <xf numFmtId="168" fontId="4" fillId="0" borderId="23" xfId="4" applyNumberFormat="1" applyFont="1" applyBorder="1" applyAlignment="1" applyProtection="1">
      <alignment horizontal="right" vertical="center" wrapText="1"/>
      <protection locked="0"/>
    </xf>
    <xf numFmtId="168" fontId="4" fillId="0" borderId="20" xfId="4" applyNumberFormat="1" applyFont="1" applyBorder="1" applyAlignment="1" applyProtection="1">
      <alignment horizontal="right" vertical="center" wrapText="1"/>
      <protection locked="0"/>
    </xf>
    <xf numFmtId="168" fontId="4" fillId="0" borderId="57" xfId="4" applyNumberFormat="1" applyFont="1" applyBorder="1" applyAlignment="1" applyProtection="1">
      <alignment horizontal="right" vertical="center" wrapText="1"/>
      <protection locked="0"/>
    </xf>
    <xf numFmtId="168" fontId="4" fillId="0" borderId="61" xfId="4" applyNumberFormat="1" applyFont="1" applyBorder="1" applyAlignment="1" applyProtection="1">
      <alignment horizontal="right" vertical="center" wrapText="1"/>
      <protection locked="0"/>
    </xf>
    <xf numFmtId="168" fontId="0" fillId="0" borderId="12" xfId="4" applyNumberFormat="1" applyFont="1" applyFill="1" applyBorder="1" applyAlignment="1" applyProtection="1">
      <alignment horizontal="right" vertical="center"/>
      <protection locked="0"/>
    </xf>
    <xf numFmtId="0" fontId="16" fillId="10" borderId="34" xfId="0" applyFont="1" applyFill="1" applyBorder="1" applyAlignment="1" applyProtection="1">
      <alignment horizontal="center" vertical="top" wrapText="1"/>
      <protection locked="0"/>
    </xf>
    <xf numFmtId="0" fontId="16" fillId="9" borderId="24" xfId="0" applyFont="1" applyFill="1" applyBorder="1" applyAlignment="1" applyProtection="1">
      <alignment horizontal="center" vertical="center" wrapText="1"/>
      <protection locked="0"/>
    </xf>
    <xf numFmtId="0" fontId="16" fillId="0" borderId="59" xfId="0" applyFont="1" applyBorder="1" applyAlignment="1" applyProtection="1">
      <alignment horizontal="center" vertical="center" wrapText="1"/>
      <protection locked="0"/>
    </xf>
    <xf numFmtId="0" fontId="17" fillId="0" borderId="24" xfId="0" applyFont="1" applyBorder="1" applyAlignment="1" applyProtection="1">
      <alignment vertical="center" wrapText="1"/>
      <protection locked="0"/>
    </xf>
    <xf numFmtId="0" fontId="17" fillId="0" borderId="5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9" fontId="17" fillId="0" borderId="2" xfId="2" applyFont="1" applyBorder="1" applyAlignment="1" applyProtection="1">
      <alignment horizontal="center" vertical="center" wrapText="1"/>
      <protection locked="0"/>
    </xf>
    <xf numFmtId="168" fontId="17" fillId="0" borderId="19" xfId="4" applyNumberFormat="1" applyFont="1" applyBorder="1" applyAlignment="1" applyProtection="1">
      <alignment horizontal="right" vertical="center" wrapText="1"/>
      <protection locked="0"/>
    </xf>
    <xf numFmtId="166" fontId="17" fillId="0" borderId="5" xfId="1" applyFont="1" applyBorder="1" applyAlignment="1" applyProtection="1">
      <alignment horizontal="right" vertical="center"/>
      <protection locked="0"/>
    </xf>
    <xf numFmtId="166" fontId="17" fillId="0" borderId="5" xfId="1" applyFont="1" applyFill="1" applyBorder="1" applyAlignment="1" applyProtection="1">
      <alignment horizontal="right" vertical="center"/>
      <protection locked="0"/>
    </xf>
    <xf numFmtId="168" fontId="17" fillId="0" borderId="19" xfId="4" applyNumberFormat="1" applyFont="1" applyBorder="1" applyAlignment="1" applyProtection="1">
      <alignment horizontal="center" vertical="center" wrapText="1"/>
      <protection locked="0"/>
    </xf>
    <xf numFmtId="166" fontId="17" fillId="0" borderId="1" xfId="1" applyFont="1" applyBorder="1" applyAlignment="1" applyProtection="1">
      <alignment horizontal="right" vertical="center"/>
      <protection locked="0"/>
    </xf>
    <xf numFmtId="9" fontId="17" fillId="2" borderId="11" xfId="2" applyFont="1" applyFill="1" applyBorder="1" applyAlignment="1">
      <alignment horizontal="center" vertical="center"/>
    </xf>
    <xf numFmtId="9" fontId="17" fillId="2" borderId="10" xfId="0" applyNumberFormat="1" applyFont="1" applyFill="1" applyBorder="1" applyAlignment="1">
      <alignment horizontal="center" vertical="center"/>
    </xf>
    <xf numFmtId="0" fontId="17" fillId="0" borderId="10" xfId="0" applyFont="1" applyBorder="1" applyAlignment="1" applyProtection="1">
      <alignment horizontal="left" vertical="center"/>
      <protection locked="0"/>
    </xf>
    <xf numFmtId="168" fontId="17" fillId="0" borderId="10" xfId="4" applyNumberFormat="1" applyFont="1" applyBorder="1" applyAlignment="1" applyProtection="1">
      <alignment horizontal="right" vertical="center"/>
      <protection locked="0"/>
    </xf>
    <xf numFmtId="9" fontId="17" fillId="2" borderId="11" xfId="2" applyFont="1" applyFill="1" applyBorder="1" applyAlignment="1" applyProtection="1">
      <alignment horizontal="center" vertical="center"/>
      <protection locked="0"/>
    </xf>
    <xf numFmtId="9" fontId="17" fillId="2" borderId="10" xfId="0" applyNumberFormat="1" applyFont="1" applyFill="1" applyBorder="1" applyAlignment="1" applyProtection="1">
      <alignment horizontal="center" vertical="center"/>
      <protection locked="0"/>
    </xf>
    <xf numFmtId="9" fontId="17" fillId="0" borderId="5" xfId="2" applyFont="1" applyBorder="1" applyAlignment="1" applyProtection="1">
      <alignment horizontal="center" vertical="center"/>
      <protection locked="0"/>
    </xf>
    <xf numFmtId="0" fontId="17" fillId="0" borderId="0" xfId="0" applyFont="1" applyProtection="1">
      <protection locked="0"/>
    </xf>
    <xf numFmtId="0" fontId="17" fillId="0" borderId="10" xfId="0" applyFont="1" applyBorder="1" applyAlignment="1" applyProtection="1">
      <alignment horizontal="left" vertical="center" wrapText="1"/>
      <protection locked="0"/>
    </xf>
    <xf numFmtId="0" fontId="17" fillId="0" borderId="12" xfId="0" applyFont="1" applyBorder="1" applyAlignment="1" applyProtection="1">
      <alignment horizontal="right" vertical="center"/>
      <protection locked="0"/>
    </xf>
    <xf numFmtId="0" fontId="17" fillId="0" borderId="0" xfId="0" applyFont="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9" fontId="4" fillId="2" borderId="11" xfId="2" applyFont="1" applyFill="1" applyBorder="1" applyAlignment="1">
      <alignment horizontal="center" vertical="center"/>
    </xf>
    <xf numFmtId="9" fontId="4" fillId="2" borderId="10" xfId="0" applyNumberFormat="1" applyFont="1" applyFill="1" applyBorder="1" applyAlignment="1">
      <alignment horizontal="center" vertical="center"/>
    </xf>
    <xf numFmtId="0" fontId="4" fillId="0" borderId="10" xfId="0" applyFont="1" applyBorder="1" applyAlignment="1" applyProtection="1">
      <alignment horizontal="left" vertical="center" wrapText="1"/>
      <protection locked="0"/>
    </xf>
    <xf numFmtId="168" fontId="4" fillId="0" borderId="10" xfId="4" applyNumberFormat="1" applyFont="1" applyBorder="1" applyAlignment="1" applyProtection="1">
      <alignment horizontal="right" vertical="center"/>
      <protection locked="0"/>
    </xf>
    <xf numFmtId="9" fontId="4" fillId="2" borderId="11" xfId="2" applyFont="1" applyFill="1" applyBorder="1" applyAlignment="1" applyProtection="1">
      <alignment horizontal="center" vertical="center"/>
      <protection locked="0"/>
    </xf>
    <xf numFmtId="9" fontId="4" fillId="2" borderId="10" xfId="0" applyNumberFormat="1" applyFont="1" applyFill="1" applyBorder="1" applyAlignment="1" applyProtection="1">
      <alignment horizontal="center" vertical="center"/>
      <protection locked="0"/>
    </xf>
    <xf numFmtId="9" fontId="4" fillId="0" borderId="5" xfId="2" applyFont="1" applyBorder="1" applyAlignment="1" applyProtection="1">
      <alignment horizontal="center" vertical="center"/>
      <protection locked="0"/>
    </xf>
    <xf numFmtId="0" fontId="18" fillId="0" borderId="59" xfId="0" applyFont="1" applyBorder="1" applyAlignment="1" applyProtection="1">
      <alignment horizontal="center" vertical="center" wrapText="1"/>
      <protection locked="0"/>
    </xf>
    <xf numFmtId="168" fontId="4" fillId="0" borderId="0" xfId="4" applyNumberFormat="1" applyFont="1" applyAlignment="1" applyProtection="1">
      <alignment horizontal="right" vertical="center"/>
      <protection locked="0"/>
    </xf>
    <xf numFmtId="9" fontId="4" fillId="0" borderId="5" xfId="2" applyFont="1" applyBorder="1" applyAlignment="1" applyProtection="1">
      <alignment horizontal="center" vertical="center" wrapText="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1" fillId="12" borderId="54" xfId="0" applyFont="1" applyFill="1" applyBorder="1" applyAlignment="1" applyProtection="1">
      <alignment horizontal="centerContinuous" vertical="center" wrapText="1"/>
      <protection locked="0"/>
    </xf>
    <xf numFmtId="0" fontId="1" fillId="12" borderId="4" xfId="0" applyFont="1" applyFill="1" applyBorder="1" applyAlignment="1" applyProtection="1">
      <alignment horizontal="centerContinuous" vertical="center" wrapText="1"/>
      <protection locked="0"/>
    </xf>
    <xf numFmtId="0" fontId="1" fillId="12" borderId="4" xfId="0" applyFont="1" applyFill="1" applyBorder="1" applyAlignment="1" applyProtection="1">
      <alignment horizontal="center" vertical="top" wrapText="1"/>
      <protection locked="0"/>
    </xf>
    <xf numFmtId="9" fontId="8" fillId="12" borderId="15" xfId="2" applyFont="1" applyFill="1" applyBorder="1" applyAlignment="1" applyProtection="1">
      <alignment horizontal="center" vertical="center" wrapText="1"/>
      <protection locked="0"/>
    </xf>
    <xf numFmtId="168" fontId="1" fillId="12" borderId="0" xfId="4" applyNumberFormat="1" applyFont="1" applyFill="1" applyBorder="1" applyAlignment="1" applyProtection="1">
      <alignment horizontal="right" vertical="center" wrapText="1"/>
      <protection locked="0"/>
    </xf>
    <xf numFmtId="168" fontId="1" fillId="12" borderId="0" xfId="4" applyNumberFormat="1" applyFont="1" applyFill="1" applyBorder="1" applyAlignment="1" applyProtection="1">
      <alignment horizontal="center" vertical="center" wrapText="1"/>
      <protection locked="0"/>
    </xf>
    <xf numFmtId="0" fontId="1" fillId="12" borderId="0" xfId="0" applyFont="1" applyFill="1" applyAlignment="1" applyProtection="1">
      <alignment horizontal="center" vertical="top" wrapText="1"/>
      <protection locked="0"/>
    </xf>
    <xf numFmtId="0" fontId="1" fillId="12" borderId="15" xfId="0" applyFont="1" applyFill="1" applyBorder="1" applyAlignment="1" applyProtection="1">
      <alignment horizontal="center" vertical="top" wrapText="1"/>
      <protection locked="0"/>
    </xf>
    <xf numFmtId="0" fontId="16" fillId="12" borderId="15" xfId="0" applyFont="1" applyFill="1" applyBorder="1" applyAlignment="1" applyProtection="1">
      <alignment horizontal="center" vertical="top" wrapText="1"/>
      <protection locked="0"/>
    </xf>
    <xf numFmtId="0" fontId="1" fillId="12" borderId="0" xfId="0" applyFont="1" applyFill="1" applyAlignment="1" applyProtection="1">
      <alignment horizontal="center" vertical="center" wrapText="1"/>
      <protection locked="0"/>
    </xf>
    <xf numFmtId="0" fontId="16" fillId="12" borderId="0" xfId="0" applyFont="1" applyFill="1" applyAlignment="1" applyProtection="1">
      <alignment horizontal="center" vertical="center" wrapText="1"/>
      <protection locked="0"/>
    </xf>
    <xf numFmtId="0" fontId="10" fillId="12" borderId="0" xfId="0" applyFont="1" applyFill="1" applyAlignment="1" applyProtection="1">
      <alignment horizontal="center" vertical="center" wrapText="1"/>
      <protection locked="0"/>
    </xf>
    <xf numFmtId="0" fontId="1" fillId="12" borderId="0" xfId="0" applyFont="1" applyFill="1" applyAlignment="1" applyProtection="1">
      <alignment horizontal="centerContinuous" vertical="center" wrapText="1"/>
      <protection locked="0"/>
    </xf>
    <xf numFmtId="9" fontId="8" fillId="12" borderId="0" xfId="2" applyFont="1" applyFill="1" applyBorder="1" applyAlignment="1" applyProtection="1">
      <alignment horizontal="center" vertical="center" wrapText="1"/>
      <protection locked="0"/>
    </xf>
    <xf numFmtId="0" fontId="16" fillId="12" borderId="0" xfId="0" applyFont="1" applyFill="1" applyAlignment="1" applyProtection="1">
      <alignment horizontal="center" vertical="top" wrapText="1"/>
      <protection locked="0"/>
    </xf>
    <xf numFmtId="0" fontId="10" fillId="12" borderId="73" xfId="0" applyFont="1" applyFill="1" applyBorder="1" applyAlignment="1" applyProtection="1">
      <alignment horizontal="center" vertical="center" wrapText="1"/>
      <protection locked="0"/>
    </xf>
    <xf numFmtId="0" fontId="1" fillId="2" borderId="75" xfId="0" applyFont="1" applyFill="1" applyBorder="1" applyAlignment="1" applyProtection="1">
      <alignment horizontal="center" vertical="center" wrapText="1"/>
      <protection locked="0"/>
    </xf>
    <xf numFmtId="0" fontId="1" fillId="9" borderId="75" xfId="0" applyFont="1" applyFill="1" applyBorder="1" applyAlignment="1" applyProtection="1">
      <alignment horizontal="center" vertical="center" wrapText="1"/>
      <protection locked="0"/>
    </xf>
    <xf numFmtId="0" fontId="1" fillId="8" borderId="75" xfId="0" applyFont="1" applyFill="1" applyBorder="1" applyAlignment="1" applyProtection="1">
      <alignment horizontal="center" vertical="center" wrapText="1"/>
      <protection locked="0"/>
    </xf>
    <xf numFmtId="0" fontId="1" fillId="2" borderId="75" xfId="0" applyFont="1" applyFill="1" applyBorder="1" applyAlignment="1" applyProtection="1">
      <alignment horizontal="center" vertical="top" wrapText="1"/>
      <protection locked="0"/>
    </xf>
    <xf numFmtId="0" fontId="1" fillId="10" borderId="75" xfId="0" applyFont="1" applyFill="1" applyBorder="1" applyAlignment="1" applyProtection="1">
      <alignment horizontal="center" vertical="top" wrapText="1"/>
      <protection locked="0"/>
    </xf>
    <xf numFmtId="0" fontId="16" fillId="10" borderId="75" xfId="0" applyFont="1" applyFill="1" applyBorder="1" applyAlignment="1" applyProtection="1">
      <alignment horizontal="center" vertical="top" wrapText="1"/>
      <protection locked="0"/>
    </xf>
    <xf numFmtId="0" fontId="1" fillId="7" borderId="75" xfId="0" applyFont="1" applyFill="1" applyBorder="1" applyAlignment="1" applyProtection="1">
      <alignment horizontal="center" vertical="top" wrapText="1"/>
      <protection locked="0"/>
    </xf>
    <xf numFmtId="168" fontId="1" fillId="8" borderId="75" xfId="4" applyNumberFormat="1" applyFont="1" applyFill="1" applyBorder="1" applyAlignment="1" applyProtection="1">
      <alignment horizontal="center" vertical="center" wrapText="1"/>
      <protection locked="0"/>
    </xf>
    <xf numFmtId="0" fontId="16" fillId="9" borderId="75" xfId="0" applyFont="1" applyFill="1" applyBorder="1" applyAlignment="1" applyProtection="1">
      <alignment horizontal="center" vertical="center" wrapText="1"/>
      <protection locked="0"/>
    </xf>
    <xf numFmtId="0" fontId="1" fillId="11" borderId="75" xfId="0" applyFont="1" applyFill="1" applyBorder="1" applyAlignment="1" applyProtection="1">
      <alignment horizontal="center" vertical="center" wrapText="1"/>
      <protection locked="0"/>
    </xf>
    <xf numFmtId="0" fontId="10" fillId="0" borderId="76" xfId="0" applyFont="1" applyBorder="1" applyAlignment="1" applyProtection="1">
      <alignment horizontal="center" vertical="center" wrapText="1"/>
      <protection locked="0"/>
    </xf>
    <xf numFmtId="0" fontId="4" fillId="0" borderId="75" xfId="0" applyFont="1" applyBorder="1" applyAlignment="1" applyProtection="1">
      <alignment horizontal="left" vertical="center" wrapText="1"/>
      <protection locked="0"/>
    </xf>
    <xf numFmtId="9" fontId="4" fillId="0" borderId="75" xfId="2" applyFont="1" applyBorder="1" applyAlignment="1" applyProtection="1">
      <alignment horizontal="center" vertical="center" wrapText="1"/>
      <protection locked="0"/>
    </xf>
    <xf numFmtId="168" fontId="4" fillId="0" borderId="75" xfId="4" applyNumberFormat="1" applyFont="1" applyBorder="1" applyAlignment="1" applyProtection="1">
      <alignment horizontal="right" vertical="center" wrapText="1"/>
      <protection locked="0"/>
    </xf>
    <xf numFmtId="166" fontId="0" fillId="0" borderId="75" xfId="1" applyFont="1" applyBorder="1" applyAlignment="1" applyProtection="1">
      <alignment horizontal="right" vertical="center"/>
      <protection locked="0"/>
    </xf>
    <xf numFmtId="0" fontId="0" fillId="0" borderId="75" xfId="0" applyBorder="1" applyAlignment="1" applyProtection="1">
      <alignment horizontal="right" vertical="center"/>
      <protection locked="0"/>
    </xf>
    <xf numFmtId="9" fontId="0" fillId="2" borderId="75" xfId="2" applyFont="1" applyFill="1" applyBorder="1" applyAlignment="1" applyProtection="1">
      <alignment horizontal="center" vertical="center"/>
    </xf>
    <xf numFmtId="9" fontId="0" fillId="2" borderId="75" xfId="0" applyNumberFormat="1" applyFill="1" applyBorder="1" applyAlignment="1">
      <alignment horizontal="center" vertical="center"/>
    </xf>
    <xf numFmtId="0" fontId="0" fillId="0" borderId="75" xfId="0" applyBorder="1" applyAlignment="1" applyProtection="1">
      <alignment horizontal="left" vertical="center"/>
      <protection locked="0"/>
    </xf>
    <xf numFmtId="168" fontId="0" fillId="0" borderId="75" xfId="4" applyNumberFormat="1" applyFont="1" applyBorder="1" applyAlignment="1" applyProtection="1">
      <alignment horizontal="right" vertical="center"/>
      <protection locked="0"/>
    </xf>
    <xf numFmtId="9" fontId="0" fillId="2" borderId="75" xfId="2" applyFont="1" applyFill="1" applyBorder="1" applyAlignment="1" applyProtection="1">
      <alignment horizontal="center" vertical="center"/>
      <protection locked="0"/>
    </xf>
    <xf numFmtId="9" fontId="0" fillId="2" borderId="75" xfId="0" applyNumberFormat="1" applyFill="1" applyBorder="1" applyAlignment="1" applyProtection="1">
      <alignment horizontal="center" vertical="center"/>
      <protection locked="0"/>
    </xf>
    <xf numFmtId="9" fontId="0" fillId="0" borderId="75" xfId="2" applyFont="1" applyBorder="1" applyAlignment="1" applyProtection="1">
      <alignment horizontal="center" vertical="center"/>
      <protection locked="0"/>
    </xf>
    <xf numFmtId="166" fontId="4" fillId="0" borderId="75" xfId="1" applyFont="1" applyBorder="1" applyAlignment="1" applyProtection="1">
      <alignment horizontal="right" vertical="center"/>
      <protection locked="0"/>
    </xf>
    <xf numFmtId="168" fontId="0" fillId="0" borderId="75" xfId="4" applyNumberFormat="1" applyFont="1" applyFill="1" applyBorder="1" applyAlignment="1" applyProtection="1">
      <alignment horizontal="right" vertical="center"/>
      <protection locked="0"/>
    </xf>
    <xf numFmtId="168" fontId="4" fillId="0" borderId="75" xfId="4" applyNumberFormat="1" applyFont="1" applyBorder="1" applyAlignment="1" applyProtection="1">
      <alignment horizontal="center" vertical="center" wrapText="1"/>
      <protection locked="0"/>
    </xf>
    <xf numFmtId="166" fontId="0" fillId="0" borderId="75" xfId="1" applyFont="1" applyFill="1" applyBorder="1" applyAlignment="1" applyProtection="1">
      <alignment horizontal="right" vertical="center"/>
      <protection locked="0"/>
    </xf>
    <xf numFmtId="168" fontId="4" fillId="0" borderId="75" xfId="4" applyNumberFormat="1" applyFont="1" applyFill="1" applyBorder="1" applyAlignment="1" applyProtection="1">
      <alignment horizontal="right" vertical="center" wrapText="1"/>
      <protection locked="0"/>
    </xf>
    <xf numFmtId="168" fontId="4" fillId="0" borderId="75" xfId="4" applyNumberFormat="1" applyFont="1" applyFill="1" applyBorder="1" applyAlignment="1" applyProtection="1">
      <alignment horizontal="center" vertical="center" wrapText="1"/>
      <protection locked="0"/>
    </xf>
    <xf numFmtId="9" fontId="0" fillId="0" borderId="75" xfId="2" applyFont="1" applyFill="1" applyBorder="1" applyAlignment="1" applyProtection="1">
      <alignment horizontal="center" vertical="center"/>
      <protection locked="0"/>
    </xf>
    <xf numFmtId="9" fontId="0" fillId="0" borderId="75" xfId="0" applyNumberFormat="1" applyBorder="1" applyAlignment="1" applyProtection="1">
      <alignment horizontal="center" vertical="center"/>
      <protection locked="0"/>
    </xf>
    <xf numFmtId="9" fontId="0" fillId="0" borderId="75" xfId="2" applyFont="1" applyBorder="1" applyAlignment="1" applyProtection="1">
      <alignment horizontal="center" vertical="center" wrapText="1"/>
      <protection locked="0"/>
    </xf>
    <xf numFmtId="164" fontId="4" fillId="0" borderId="75" xfId="1" applyNumberFormat="1" applyFont="1" applyFill="1" applyBorder="1" applyAlignment="1" applyProtection="1">
      <alignment horizontal="right" vertical="center"/>
      <protection locked="0"/>
    </xf>
    <xf numFmtId="166" fontId="4" fillId="0" borderId="75" xfId="1" applyFont="1" applyFill="1" applyBorder="1" applyAlignment="1" applyProtection="1">
      <alignment horizontal="right" vertical="center"/>
      <protection locked="0"/>
    </xf>
    <xf numFmtId="168" fontId="4" fillId="0" borderId="75" xfId="4" applyNumberFormat="1" applyFont="1" applyBorder="1" applyAlignment="1" applyProtection="1">
      <alignment horizontal="left" vertical="center" wrapText="1"/>
      <protection locked="0"/>
    </xf>
    <xf numFmtId="0" fontId="0" fillId="0" borderId="75" xfId="0" applyBorder="1" applyAlignment="1" applyProtection="1">
      <alignment vertical="center" wrapText="1"/>
      <protection locked="0"/>
    </xf>
    <xf numFmtId="0" fontId="4" fillId="0" borderId="75" xfId="4" applyNumberFormat="1" applyFont="1" applyBorder="1" applyAlignment="1" applyProtection="1">
      <alignment horizontal="left" vertical="top" wrapText="1"/>
      <protection locked="0"/>
    </xf>
    <xf numFmtId="0" fontId="4" fillId="0" borderId="75" xfId="0" applyFont="1" applyBorder="1" applyAlignment="1" applyProtection="1">
      <alignment horizontal="right" vertical="center"/>
      <protection locked="0"/>
    </xf>
    <xf numFmtId="0" fontId="13" fillId="0" borderId="75" xfId="0" applyFont="1" applyBorder="1" applyAlignment="1">
      <alignment vertical="top" wrapText="1"/>
    </xf>
    <xf numFmtId="0" fontId="0" fillId="0" borderId="75" xfId="0" applyBorder="1" applyAlignment="1" applyProtection="1">
      <alignment horizontal="left" vertical="center" wrapText="1"/>
      <protection locked="0"/>
    </xf>
    <xf numFmtId="0" fontId="13" fillId="0" borderId="75" xfId="0" applyFont="1" applyBorder="1" applyAlignment="1">
      <alignment horizontal="left" vertical="center" wrapText="1"/>
    </xf>
    <xf numFmtId="0" fontId="4" fillId="0" borderId="75" xfId="0" applyFont="1" applyBorder="1" applyAlignment="1" applyProtection="1">
      <alignment horizontal="center" vertical="center" wrapText="1"/>
      <protection locked="0"/>
    </xf>
    <xf numFmtId="0" fontId="14" fillId="0" borderId="75" xfId="0" applyFont="1" applyBorder="1" applyAlignment="1">
      <alignment horizontal="right" vertical="center" wrapText="1"/>
    </xf>
    <xf numFmtId="171" fontId="13" fillId="0" borderId="75" xfId="0" applyNumberFormat="1" applyFont="1" applyBorder="1" applyAlignment="1">
      <alignment vertical="center"/>
    </xf>
    <xf numFmtId="0" fontId="13" fillId="0" borderId="75" xfId="0" applyFont="1" applyBorder="1"/>
    <xf numFmtId="168" fontId="0" fillId="0" borderId="75" xfId="4" applyNumberFormat="1" applyFont="1" applyBorder="1" applyAlignment="1" applyProtection="1">
      <alignment horizontal="center" vertical="center"/>
      <protection locked="0"/>
    </xf>
    <xf numFmtId="172" fontId="13" fillId="0" borderId="75" xfId="0" applyNumberFormat="1" applyFont="1" applyBorder="1" applyAlignment="1">
      <alignment wrapText="1"/>
    </xf>
    <xf numFmtId="166" fontId="0" fillId="0" borderId="75" xfId="1" applyFont="1" applyBorder="1" applyAlignment="1" applyProtection="1">
      <alignment horizontal="right" vertical="center" wrapText="1"/>
      <protection locked="0"/>
    </xf>
    <xf numFmtId="10" fontId="0" fillId="2" borderId="75" xfId="2" applyNumberFormat="1" applyFont="1" applyFill="1" applyBorder="1" applyAlignment="1" applyProtection="1">
      <alignment horizontal="center" vertical="center"/>
    </xf>
    <xf numFmtId="170" fontId="0" fillId="2" borderId="75" xfId="2" applyNumberFormat="1" applyFont="1" applyFill="1" applyBorder="1" applyAlignment="1" applyProtection="1">
      <alignment horizontal="center" vertical="center"/>
      <protection locked="0"/>
    </xf>
    <xf numFmtId="169" fontId="0" fillId="2" borderId="75" xfId="0" applyNumberFormat="1" applyFill="1" applyBorder="1" applyAlignment="1" applyProtection="1">
      <alignment horizontal="center" vertical="center"/>
      <protection locked="0"/>
    </xf>
    <xf numFmtId="0" fontId="0" fillId="0" borderId="75" xfId="0" applyBorder="1" applyAlignment="1" applyProtection="1">
      <alignment horizontal="center" vertical="center" wrapText="1"/>
      <protection locked="0"/>
    </xf>
    <xf numFmtId="168" fontId="0" fillId="0" borderId="75" xfId="0" applyNumberFormat="1" applyBorder="1" applyAlignment="1" applyProtection="1">
      <alignment horizontal="right" vertical="center"/>
      <protection locked="0"/>
    </xf>
    <xf numFmtId="10" fontId="0" fillId="2" borderId="75" xfId="0" applyNumberFormat="1" applyFill="1" applyBorder="1" applyAlignment="1">
      <alignment horizontal="center" vertical="center"/>
    </xf>
    <xf numFmtId="165" fontId="0" fillId="0" borderId="75" xfId="1" applyNumberFormat="1" applyFont="1" applyBorder="1" applyAlignment="1" applyProtection="1">
      <alignment horizontal="right" vertical="center"/>
      <protection locked="0"/>
    </xf>
    <xf numFmtId="9" fontId="4" fillId="2" borderId="75" xfId="2" applyFont="1" applyFill="1" applyBorder="1" applyAlignment="1">
      <alignment horizontal="center" vertical="center"/>
    </xf>
    <xf numFmtId="9" fontId="4" fillId="2" borderId="75" xfId="0" applyNumberFormat="1" applyFont="1" applyFill="1" applyBorder="1" applyAlignment="1">
      <alignment horizontal="center" vertical="center"/>
    </xf>
    <xf numFmtId="168" fontId="4" fillId="0" borderId="75" xfId="4" applyNumberFormat="1" applyFont="1" applyBorder="1" applyAlignment="1" applyProtection="1">
      <alignment horizontal="right" vertical="center"/>
      <protection locked="0"/>
    </xf>
    <xf numFmtId="9" fontId="4" fillId="2" borderId="75" xfId="2" applyFont="1" applyFill="1" applyBorder="1" applyAlignment="1" applyProtection="1">
      <alignment horizontal="center" vertical="center"/>
      <protection locked="0"/>
    </xf>
    <xf numFmtId="9" fontId="4" fillId="2" borderId="75" xfId="0" applyNumberFormat="1" applyFont="1" applyFill="1" applyBorder="1" applyAlignment="1" applyProtection="1">
      <alignment horizontal="center" vertical="center"/>
      <protection locked="0"/>
    </xf>
    <xf numFmtId="9" fontId="4" fillId="0" borderId="75" xfId="2" applyFont="1" applyBorder="1" applyAlignment="1" applyProtection="1">
      <alignment horizontal="center" vertical="center"/>
      <protection locked="0"/>
    </xf>
    <xf numFmtId="167" fontId="13" fillId="0" borderId="75" xfId="0" applyNumberFormat="1" applyFont="1" applyBorder="1" applyAlignment="1">
      <alignment horizontal="center" vertical="center"/>
    </xf>
    <xf numFmtId="3" fontId="14" fillId="0" borderId="75" xfId="0" applyNumberFormat="1" applyFont="1" applyBorder="1" applyAlignment="1">
      <alignment horizontal="right" vertical="center" wrapText="1"/>
    </xf>
    <xf numFmtId="0" fontId="14" fillId="0" borderId="75" xfId="0" applyFont="1" applyBorder="1" applyAlignment="1">
      <alignment horizontal="center" vertical="center" wrapText="1"/>
    </xf>
    <xf numFmtId="167" fontId="0" fillId="0" borderId="75" xfId="1" applyNumberFormat="1" applyFont="1" applyBorder="1" applyAlignment="1" applyProtection="1">
      <alignment horizontal="center" vertical="center"/>
      <protection locked="0"/>
    </xf>
    <xf numFmtId="168" fontId="0" fillId="0" borderId="75" xfId="4" applyNumberFormat="1" applyFont="1" applyBorder="1" applyAlignment="1" applyProtection="1">
      <alignment horizontal="left" vertical="center" wrapText="1"/>
      <protection locked="0"/>
    </xf>
    <xf numFmtId="164" fontId="0" fillId="0" borderId="75" xfId="1" applyNumberFormat="1" applyFont="1" applyBorder="1" applyAlignment="1" applyProtection="1">
      <alignment horizontal="right" vertical="center"/>
      <protection locked="0"/>
    </xf>
    <xf numFmtId="0" fontId="13" fillId="0" borderId="75" xfId="0" applyFont="1" applyBorder="1" applyAlignment="1">
      <alignment vertical="center"/>
    </xf>
    <xf numFmtId="0" fontId="14" fillId="0" borderId="75" xfId="0" applyFont="1" applyBorder="1" applyAlignment="1">
      <alignment vertical="center" wrapText="1"/>
    </xf>
    <xf numFmtId="0" fontId="14" fillId="0" borderId="75" xfId="0" applyFont="1" applyBorder="1" applyAlignment="1">
      <alignment wrapText="1"/>
    </xf>
    <xf numFmtId="166" fontId="0" fillId="0" borderId="75" xfId="1" applyFont="1" applyBorder="1" applyAlignment="1" applyProtection="1">
      <alignment horizontal="left" vertical="center"/>
      <protection locked="0"/>
    </xf>
    <xf numFmtId="166" fontId="0" fillId="0" borderId="75" xfId="1" applyFont="1" applyBorder="1" applyAlignment="1" applyProtection="1">
      <alignment horizontal="left" vertical="center" wrapText="1"/>
      <protection locked="0"/>
    </xf>
    <xf numFmtId="167" fontId="13" fillId="0" borderId="75" xfId="0" applyNumberFormat="1" applyFont="1" applyBorder="1" applyAlignment="1">
      <alignment vertical="center"/>
    </xf>
    <xf numFmtId="3" fontId="14" fillId="0" borderId="75" xfId="0" applyNumberFormat="1" applyFont="1" applyBorder="1" applyAlignment="1">
      <alignment vertical="center" wrapText="1"/>
    </xf>
    <xf numFmtId="167" fontId="0" fillId="0" borderId="75" xfId="1" applyNumberFormat="1" applyFont="1" applyBorder="1" applyAlignment="1" applyProtection="1">
      <alignment vertical="center"/>
      <protection locked="0"/>
    </xf>
    <xf numFmtId="166" fontId="0" fillId="0" borderId="75" xfId="1" applyFont="1" applyBorder="1" applyAlignment="1" applyProtection="1">
      <alignment horizontal="center" vertical="center" wrapText="1"/>
      <protection locked="0"/>
    </xf>
    <xf numFmtId="168" fontId="4" fillId="13" borderId="75" xfId="4" applyNumberFormat="1" applyFont="1" applyFill="1" applyBorder="1" applyAlignment="1" applyProtection="1">
      <alignment horizontal="right" vertical="center" wrapText="1"/>
      <protection locked="0"/>
    </xf>
    <xf numFmtId="171" fontId="13" fillId="13" borderId="75" xfId="0" applyNumberFormat="1" applyFont="1" applyFill="1" applyBorder="1" applyAlignment="1">
      <alignment vertical="center"/>
    </xf>
    <xf numFmtId="171" fontId="14" fillId="13" borderId="75" xfId="0" applyNumberFormat="1" applyFont="1" applyFill="1" applyBorder="1" applyAlignment="1">
      <alignment vertical="center" wrapText="1"/>
    </xf>
    <xf numFmtId="9" fontId="4" fillId="0" borderId="75" xfId="2" applyFont="1" applyFill="1" applyBorder="1" applyAlignment="1" applyProtection="1">
      <alignment horizontal="center" vertical="center" wrapText="1"/>
      <protection locked="0"/>
    </xf>
    <xf numFmtId="174" fontId="21" fillId="0" borderId="77" xfId="0" applyNumberFormat="1" applyFont="1" applyBorder="1" applyAlignment="1">
      <alignment horizontal="center" vertical="center" wrapText="1"/>
    </xf>
    <xf numFmtId="173" fontId="0" fillId="0" borderId="75" xfId="1" applyNumberFormat="1" applyFont="1" applyFill="1" applyBorder="1" applyAlignment="1" applyProtection="1">
      <alignment vertical="center"/>
      <protection locked="0"/>
    </xf>
    <xf numFmtId="173" fontId="0" fillId="0" borderId="75" xfId="1" applyNumberFormat="1" applyFont="1" applyBorder="1" applyAlignment="1" applyProtection="1">
      <alignment vertical="center"/>
      <protection locked="0"/>
    </xf>
    <xf numFmtId="173" fontId="4" fillId="0" borderId="75" xfId="1" applyNumberFormat="1" applyFont="1" applyFill="1" applyBorder="1" applyAlignment="1" applyProtection="1">
      <alignment vertical="center"/>
      <protection locked="0"/>
    </xf>
    <xf numFmtId="173" fontId="4" fillId="0" borderId="75" xfId="1" applyNumberFormat="1" applyFont="1" applyBorder="1" applyAlignment="1" applyProtection="1">
      <alignment vertical="center"/>
      <protection locked="0"/>
    </xf>
    <xf numFmtId="173" fontId="4" fillId="0" borderId="75" xfId="4" applyNumberFormat="1" applyFont="1" applyFill="1" applyBorder="1" applyAlignment="1" applyProtection="1">
      <alignment vertical="center" wrapText="1"/>
      <protection locked="0"/>
    </xf>
    <xf numFmtId="0" fontId="12" fillId="0" borderId="75" xfId="0" applyFont="1" applyBorder="1" applyAlignment="1" applyProtection="1">
      <alignment horizontal="left" vertical="center" wrapText="1"/>
      <protection locked="0"/>
    </xf>
    <xf numFmtId="173" fontId="0" fillId="0" borderId="0" xfId="0" applyNumberFormat="1" applyProtection="1">
      <protection locked="0"/>
    </xf>
    <xf numFmtId="0" fontId="4" fillId="0" borderId="78" xfId="0" applyFont="1" applyBorder="1" applyAlignment="1" applyProtection="1">
      <alignment horizontal="left" vertical="center" wrapText="1"/>
      <protection locked="0"/>
    </xf>
    <xf numFmtId="0" fontId="0" fillId="0" borderId="78" xfId="0" applyBorder="1" applyAlignment="1" applyProtection="1">
      <alignment vertical="center" wrapText="1"/>
      <protection locked="0"/>
    </xf>
    <xf numFmtId="0" fontId="10" fillId="0" borderId="5"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168" fontId="0" fillId="0" borderId="79" xfId="5" applyNumberFormat="1" applyFont="1" applyBorder="1" applyAlignment="1" applyProtection="1">
      <alignment horizontal="center" vertical="center" wrapText="1"/>
      <protection locked="0"/>
    </xf>
    <xf numFmtId="166" fontId="0" fillId="0" borderId="80" xfId="1" applyFont="1" applyBorder="1" applyAlignment="1" applyProtection="1">
      <alignment vertical="center"/>
      <protection locked="0"/>
    </xf>
    <xf numFmtId="3" fontId="0" fillId="0" borderId="10" xfId="0" applyNumberFormat="1" applyBorder="1" applyAlignment="1" applyProtection="1">
      <alignment horizontal="right" vertical="center"/>
      <protection locked="0"/>
    </xf>
    <xf numFmtId="166" fontId="0" fillId="0" borderId="5" xfId="6" applyFont="1" applyBorder="1" applyAlignment="1" applyProtection="1">
      <alignment horizontal="right" vertical="center"/>
      <protection locked="0"/>
    </xf>
    <xf numFmtId="0" fontId="4" fillId="0" borderId="75" xfId="0" applyFont="1" applyBorder="1" applyAlignment="1" applyProtection="1">
      <alignment horizontal="center" vertical="center" wrapText="1"/>
      <protection locked="0"/>
    </xf>
    <xf numFmtId="0" fontId="4" fillId="0" borderId="75" xfId="0" applyFont="1" applyBorder="1" applyAlignment="1" applyProtection="1">
      <alignment horizontal="left" vertical="center" wrapText="1"/>
      <protection locked="0"/>
    </xf>
    <xf numFmtId="0" fontId="1" fillId="8" borderId="75" xfId="0" applyFont="1" applyFill="1" applyBorder="1" applyAlignment="1" applyProtection="1">
      <alignment horizontal="center" vertical="center" wrapText="1"/>
      <protection locked="0"/>
    </xf>
    <xf numFmtId="168" fontId="1" fillId="3" borderId="75" xfId="4" applyNumberFormat="1" applyFont="1" applyFill="1" applyBorder="1" applyAlignment="1" applyProtection="1">
      <alignment horizontal="right" vertical="center" wrapText="1"/>
      <protection locked="0"/>
    </xf>
    <xf numFmtId="168" fontId="1" fillId="3" borderId="75" xfId="4" applyNumberFormat="1" applyFont="1" applyFill="1" applyBorder="1" applyAlignment="1" applyProtection="1">
      <alignment horizontal="center" vertical="center" wrapText="1"/>
      <protection locked="0"/>
    </xf>
    <xf numFmtId="0" fontId="1" fillId="3" borderId="75" xfId="0" applyFont="1" applyFill="1" applyBorder="1" applyAlignment="1" applyProtection="1">
      <alignment horizontal="center" vertical="center" wrapText="1"/>
      <protection locked="0"/>
    </xf>
    <xf numFmtId="9" fontId="1" fillId="3" borderId="75" xfId="2" applyFont="1" applyFill="1" applyBorder="1" applyAlignment="1" applyProtection="1">
      <alignment horizontal="center" vertical="center" wrapText="1"/>
      <protection locked="0"/>
    </xf>
    <xf numFmtId="0" fontId="1" fillId="2" borderId="75" xfId="0" applyFont="1" applyFill="1" applyBorder="1" applyAlignment="1" applyProtection="1">
      <alignment horizontal="center" vertical="center" wrapText="1"/>
      <protection locked="0"/>
    </xf>
    <xf numFmtId="0" fontId="8" fillId="8" borderId="75" xfId="0" applyFont="1" applyFill="1" applyBorder="1" applyAlignment="1" applyProtection="1">
      <alignment horizontal="center" vertical="center" wrapText="1"/>
      <protection locked="0"/>
    </xf>
    <xf numFmtId="0" fontId="1" fillId="4" borderId="75" xfId="0" applyFont="1" applyFill="1" applyBorder="1" applyAlignment="1" applyProtection="1">
      <alignment horizontal="center" vertical="center" wrapText="1"/>
      <protection locked="0"/>
    </xf>
    <xf numFmtId="0" fontId="1" fillId="9" borderId="75" xfId="0" applyFont="1" applyFill="1" applyBorder="1" applyAlignment="1" applyProtection="1">
      <alignment horizontal="center" vertical="center" wrapText="1"/>
      <protection locked="0"/>
    </xf>
    <xf numFmtId="0" fontId="1" fillId="3" borderId="75" xfId="0" applyFont="1" applyFill="1" applyBorder="1" applyAlignment="1" applyProtection="1">
      <alignment horizontal="center" vertical="top" wrapText="1"/>
      <protection locked="0"/>
    </xf>
    <xf numFmtId="9" fontId="8" fillId="3" borderId="75" xfId="2"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9" fillId="2" borderId="45" xfId="0" applyFont="1" applyFill="1" applyBorder="1" applyAlignment="1" applyProtection="1">
      <alignment horizontal="center"/>
      <protection locked="0"/>
    </xf>
    <xf numFmtId="0" fontId="9" fillId="2" borderId="47" xfId="0" applyFont="1" applyFill="1" applyBorder="1" applyAlignment="1" applyProtection="1">
      <alignment horizontal="center"/>
      <protection locked="0"/>
    </xf>
    <xf numFmtId="0" fontId="9" fillId="2" borderId="46" xfId="0" applyFont="1" applyFill="1" applyBorder="1" applyAlignment="1" applyProtection="1">
      <alignment horizontal="center"/>
      <protection locked="0"/>
    </xf>
    <xf numFmtId="0" fontId="1" fillId="4" borderId="45" xfId="0" applyFont="1" applyFill="1" applyBorder="1" applyAlignment="1" applyProtection="1">
      <alignment horizontal="right" vertical="center" wrapText="1"/>
      <protection locked="0"/>
    </xf>
    <xf numFmtId="0" fontId="1" fillId="4" borderId="46" xfId="0" applyFont="1" applyFill="1" applyBorder="1" applyAlignment="1" applyProtection="1">
      <alignment horizontal="right" vertical="center" wrapText="1"/>
      <protection locked="0"/>
    </xf>
    <xf numFmtId="0" fontId="10" fillId="2" borderId="48" xfId="0" applyFont="1" applyFill="1" applyBorder="1" applyAlignment="1" applyProtection="1">
      <alignment horizontal="left" wrapText="1"/>
      <protection locked="0"/>
    </xf>
    <xf numFmtId="0" fontId="1" fillId="5" borderId="74" xfId="0" applyFont="1" applyFill="1" applyBorder="1" applyAlignment="1" applyProtection="1">
      <alignment horizontal="center" wrapText="1"/>
      <protection locked="0"/>
    </xf>
    <xf numFmtId="0" fontId="8" fillId="7" borderId="15"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4" fillId="0" borderId="78" xfId="0" applyFont="1" applyBorder="1" applyAlignment="1" applyProtection="1">
      <alignment horizontal="left" vertical="center" wrapText="1"/>
      <protection locked="0"/>
    </xf>
    <xf numFmtId="0" fontId="4" fillId="0" borderId="78" xfId="0" applyFont="1" applyBorder="1" applyAlignment="1" applyProtection="1">
      <alignment horizontal="center" vertical="center" wrapText="1"/>
      <protection locked="0"/>
    </xf>
    <xf numFmtId="0" fontId="1" fillId="2" borderId="33"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center" wrapText="1"/>
      <protection locked="0"/>
    </xf>
    <xf numFmtId="0" fontId="1" fillId="5" borderId="17" xfId="0" applyFont="1" applyFill="1" applyBorder="1" applyAlignment="1" applyProtection="1">
      <alignment horizontal="center" wrapText="1"/>
      <protection locked="0"/>
    </xf>
    <xf numFmtId="0" fontId="1" fillId="3" borderId="18"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50"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35"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top" wrapText="1"/>
      <protection locked="0"/>
    </xf>
    <xf numFmtId="0" fontId="1" fillId="3" borderId="5" xfId="0" applyFont="1" applyFill="1" applyBorder="1" applyAlignment="1" applyProtection="1">
      <alignment horizontal="center" vertical="top" wrapText="1"/>
      <protection locked="0"/>
    </xf>
    <xf numFmtId="0" fontId="1" fillId="3" borderId="1" xfId="0" applyFont="1" applyFill="1" applyBorder="1" applyAlignment="1" applyProtection="1">
      <alignment horizontal="center" vertical="top" wrapText="1"/>
      <protection locked="0"/>
    </xf>
    <xf numFmtId="0" fontId="1" fillId="3" borderId="13" xfId="0" applyFont="1" applyFill="1" applyBorder="1" applyAlignment="1" applyProtection="1">
      <alignment horizontal="center" vertical="top" wrapText="1"/>
      <protection locked="0"/>
    </xf>
    <xf numFmtId="9" fontId="8" fillId="3" borderId="14"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3" xfId="2" applyFont="1" applyFill="1" applyBorder="1" applyAlignment="1" applyProtection="1">
      <alignment horizontal="center" vertical="center" wrapText="1"/>
      <protection locked="0"/>
    </xf>
    <xf numFmtId="9" fontId="1" fillId="3" borderId="37" xfId="2" applyFont="1" applyFill="1" applyBorder="1" applyAlignment="1" applyProtection="1">
      <alignment horizontal="center" vertical="center" wrapText="1"/>
      <protection locked="0"/>
    </xf>
    <xf numFmtId="9" fontId="1" fillId="3" borderId="38" xfId="2" applyFont="1" applyFill="1" applyBorder="1" applyAlignment="1" applyProtection="1">
      <alignment horizontal="center" vertical="center" wrapText="1"/>
      <protection locked="0"/>
    </xf>
    <xf numFmtId="9" fontId="1" fillId="3" borderId="39" xfId="2"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25" xfId="2" applyFont="1" applyFill="1" applyBorder="1" applyAlignment="1" applyProtection="1">
      <alignment horizontal="center" vertical="center" wrapText="1"/>
      <protection locked="0"/>
    </xf>
    <xf numFmtId="9" fontId="1" fillId="3" borderId="26" xfId="2" applyFont="1" applyFill="1" applyBorder="1" applyAlignment="1" applyProtection="1">
      <alignment horizontal="center" vertical="center" wrapText="1"/>
      <protection locked="0"/>
    </xf>
    <xf numFmtId="9" fontId="1" fillId="3" borderId="27" xfId="2" applyFont="1" applyFill="1" applyBorder="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0" fontId="8" fillId="8" borderId="33"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4" borderId="3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4" xfId="0" applyFont="1" applyFill="1" applyBorder="1" applyAlignment="1" applyProtection="1">
      <alignment horizontal="center" vertical="center" wrapText="1"/>
      <protection locked="0"/>
    </xf>
    <xf numFmtId="0" fontId="1" fillId="9" borderId="33"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1" fillId="8" borderId="42" xfId="0" applyFont="1" applyFill="1" applyBorder="1" applyAlignment="1" applyProtection="1">
      <alignment horizontal="center" vertical="center" wrapText="1"/>
      <protection locked="0"/>
    </xf>
    <xf numFmtId="0" fontId="1" fillId="8" borderId="43" xfId="0" applyFont="1" applyFill="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168" fontId="1" fillId="3" borderId="31" xfId="4" applyNumberFormat="1" applyFont="1" applyFill="1" applyBorder="1" applyAlignment="1" applyProtection="1">
      <alignment horizontal="right" vertical="center" wrapText="1"/>
      <protection locked="0"/>
    </xf>
    <xf numFmtId="168" fontId="1" fillId="3" borderId="32" xfId="4" applyNumberFormat="1" applyFont="1" applyFill="1" applyBorder="1" applyAlignment="1" applyProtection="1">
      <alignment horizontal="right" vertical="center" wrapText="1"/>
      <protection locked="0"/>
    </xf>
    <xf numFmtId="168" fontId="1" fillId="3" borderId="29" xfId="4" applyNumberFormat="1" applyFont="1" applyFill="1" applyBorder="1" applyAlignment="1" applyProtection="1">
      <alignment horizontal="center" vertical="center" wrapText="1"/>
      <protection locked="0"/>
    </xf>
    <xf numFmtId="168" fontId="1" fillId="3" borderId="30" xfId="4" applyNumberFormat="1" applyFont="1" applyFill="1" applyBorder="1" applyAlignment="1" applyProtection="1">
      <alignment horizontal="center" vertical="center" wrapText="1"/>
      <protection locked="0"/>
    </xf>
  </cellXfs>
  <cellStyles count="7">
    <cellStyle name="Bueno" xfId="3" builtinId="26"/>
    <cellStyle name="Millares" xfId="4" builtinId="3"/>
    <cellStyle name="Millares 2" xfId="5" xr:uid="{388D6CEA-81A8-40A3-942A-913A2ECFA6CE}"/>
    <cellStyle name="Moneda [0]" xfId="1" builtinId="7"/>
    <cellStyle name="Moneda [0] 2" xfId="6" xr:uid="{12FC81DC-5269-42AC-82C9-F952ABA58E4B}"/>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1" defaultTableStyle="TableStyleMedium2" defaultPivotStyle="PivotStyleLight16">
    <tableStyle name="Invisible" pivot="0" table="0" count="0" xr9:uid="{23EAE77A-94AC-4D48-8350-37A0C88623C9}"/>
  </tableStyles>
  <colors>
    <mruColors>
      <color rgb="FFE25E33"/>
      <color rgb="FF8091AA"/>
      <color rgb="FFF5C157"/>
      <color rgb="FF5D6C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Comparativo giros servicios publicos de Agua y Energia </a:t>
            </a:r>
            <a:r>
              <a:rPr lang="es-ES" sz="1400" b="0" i="0" u="none" strike="noStrike" kern="1200" spc="0" baseline="0">
                <a:solidFill>
                  <a:sysClr val="windowText" lastClr="000000">
                    <a:lumMod val="65000"/>
                    <a:lumOff val="35000"/>
                  </a:sysClr>
                </a:solidFill>
                <a:effectLst/>
              </a:rPr>
              <a:t>entre el 1 de enero y 31 de agosto entre las Vigencias 2022 Vs 2023</a:t>
            </a:r>
            <a:endParaRPr lang="en-US"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66231400790204E-2"/>
          <c:y val="0.21447111040502032"/>
          <c:w val="0.91141207349081366"/>
          <c:h val="0.59161561299162957"/>
        </c:manualLayout>
      </c:layout>
      <c:barChart>
        <c:barDir val="col"/>
        <c:grouping val="clustered"/>
        <c:varyColors val="0"/>
        <c:ser>
          <c:idx val="2"/>
          <c:order val="0"/>
          <c:tx>
            <c:strRef>
              <c:f>SDHT!$D$14</c:f>
              <c:strCache>
                <c:ptCount val="1"/>
                <c:pt idx="0">
                  <c:v>Número de horas liquidadas y pagadas.</c:v>
                </c:pt>
              </c:strCache>
              <c:extLst xmlns:c15="http://schemas.microsoft.com/office/drawing/2012/chart"/>
            </c:strRef>
          </c:tx>
          <c:spPr>
            <a:solidFill>
              <a:schemeClr val="accent5"/>
            </a:solidFill>
            <a:ln>
              <a:noFill/>
            </a:ln>
            <a:effectLst/>
          </c:spPr>
          <c:invertIfNegative val="0"/>
          <c:dPt>
            <c:idx val="0"/>
            <c:invertIfNegative val="0"/>
            <c:bubble3D val="0"/>
            <c:spPr>
              <a:solidFill>
                <a:schemeClr val="accent5"/>
              </a:solidFill>
              <a:ln>
                <a:noFill/>
              </a:ln>
              <a:effectLst/>
            </c:spPr>
            <c:extLst xmlns:c15="http://schemas.microsoft.com/office/drawing/2012/chart">
              <c:ext xmlns:c16="http://schemas.microsoft.com/office/drawing/2014/chart" uri="{C3380CC4-5D6E-409C-BE32-E72D297353CC}">
                <c16:uniqueId val="{00000002-F2FC-4348-ABCE-9231E8FACF9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(SDHT!$H$14,SDHT!$L$14)</c:f>
              <c:numCache>
                <c:formatCode>_-* #,##0_-;\-* #,##0_-;_-* "-"??_-;_-@_-</c:formatCode>
                <c:ptCount val="2"/>
                <c:pt idx="0">
                  <c:v>2541</c:v>
                </c:pt>
                <c:pt idx="1">
                  <c:v>2067</c:v>
                </c:pt>
              </c:numCache>
              <c:extLst xmlns:c15="http://schemas.microsoft.com/office/drawing/2012/chart"/>
            </c:numRef>
          </c:val>
          <c:extLst xmlns:c15="http://schemas.microsoft.com/office/drawing/2012/chart">
            <c:ext xmlns:c16="http://schemas.microsoft.com/office/drawing/2014/chart" uri="{C3380CC4-5D6E-409C-BE32-E72D297353CC}">
              <c16:uniqueId val="{00000008-226C-4A17-844A-CB670FB4FE6D}"/>
            </c:ext>
          </c:extLst>
        </c:ser>
        <c:ser>
          <c:idx val="1"/>
          <c:order val="2"/>
          <c:tx>
            <c:strRef>
              <c:f>SDHT!$C$25</c:f>
              <c:strCache>
                <c:ptCount val="1"/>
                <c:pt idx="0">
                  <c:v>Equipos Celular</c:v>
                </c:pt>
              </c:strCache>
              <c:extLst xmlns:c15="http://schemas.microsoft.com/office/drawing/2012/chart"/>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(SDHT!$I$25,SDHT!$M$25)</c:f>
              <c:numCache>
                <c:formatCode>_-[$$-409]* #,##0.00_ ;_-[$$-409]* \-#,##0.00\ ;_-[$$-409]* "-"??_ ;_-@_ </c:formatCode>
                <c:ptCount val="2"/>
                <c:pt idx="1">
                  <c:v>0</c:v>
                </c:pt>
              </c:numCache>
              <c:extLst xmlns:c15="http://schemas.microsoft.com/office/drawing/2012/chart"/>
            </c:numRef>
          </c:val>
          <c:extLst xmlns:c15="http://schemas.microsoft.com/office/drawing/2012/chart">
            <c:ext xmlns:c16="http://schemas.microsoft.com/office/drawing/2014/chart" uri="{C3380CC4-5D6E-409C-BE32-E72D297353CC}">
              <c16:uniqueId val="{00000002-226C-4A17-844A-CB670FB4FE6D}"/>
            </c:ext>
          </c:extLst>
        </c:ser>
        <c:ser>
          <c:idx val="4"/>
          <c:order val="5"/>
          <c:tx>
            <c:strRef>
              <c:f>SDHT!$C$30</c:f>
              <c:strCache>
                <c:ptCount val="1"/>
                <c:pt idx="0">
                  <c:v>Combustible</c:v>
                </c:pt>
              </c:strCache>
              <c:extLst xmlns:c15="http://schemas.microsoft.com/office/drawing/2012/chart"/>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6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(SDHT!$I$30,SDHT!$M$30)</c:f>
              <c:numCache>
                <c:formatCode>_-"$"\ * #,##0_-;\-"$"\ * #,##0_-;_-"$"\ * "-"_-;_-@_-</c:formatCode>
                <c:ptCount val="2"/>
                <c:pt idx="0">
                  <c:v>13725999</c:v>
                </c:pt>
                <c:pt idx="1">
                  <c:v>16177890</c:v>
                </c:pt>
              </c:numCache>
              <c:extLst xmlns:c15="http://schemas.microsoft.com/office/drawing/2012/chart"/>
            </c:numRef>
          </c:val>
          <c:extLst xmlns:c15="http://schemas.microsoft.com/office/drawing/2012/chart">
            <c:ext xmlns:c16="http://schemas.microsoft.com/office/drawing/2014/chart" uri="{C3380CC4-5D6E-409C-BE32-E72D297353CC}">
              <c16:uniqueId val="{0000000C-226C-4A17-844A-CB670FB4FE6D}"/>
            </c:ext>
          </c:extLst>
        </c:ser>
        <c:ser>
          <c:idx val="5"/>
          <c:order val="6"/>
          <c:tx>
            <c:strRef>
              <c:f>SDHT!$C$29</c:f>
              <c:strCache>
                <c:ptCount val="1"/>
                <c:pt idx="0">
                  <c:v>Mantenimiento preventivo de vehículos</c:v>
                </c:pt>
              </c:strCache>
              <c:extLst xmlns:c15="http://schemas.microsoft.com/office/drawing/2012/chart"/>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lumMod val="6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(SDHT!$I$29,SDHT!$M$29)</c:f>
              <c:numCache>
                <c:formatCode>_-"$"\ * #,##0_-;\-"$"\ * #,##0_-;_-"$"\ * "-"_-;_-@_-</c:formatCode>
                <c:ptCount val="2"/>
                <c:pt idx="0">
                  <c:v>69889047</c:v>
                </c:pt>
                <c:pt idx="1">
                  <c:v>13237483</c:v>
                </c:pt>
              </c:numCache>
              <c:extLst xmlns:c15="http://schemas.microsoft.com/office/drawing/2012/chart"/>
            </c:numRef>
          </c:val>
          <c:extLst xmlns:c15="http://schemas.microsoft.com/office/drawing/2012/chart">
            <c:ext xmlns:c16="http://schemas.microsoft.com/office/drawing/2014/chart" uri="{C3380CC4-5D6E-409C-BE32-E72D297353CC}">
              <c16:uniqueId val="{0000000D-226C-4A17-844A-CB670FB4FE6D}"/>
            </c:ext>
          </c:extLst>
        </c:ser>
        <c:ser>
          <c:idx val="6"/>
          <c:order val="7"/>
          <c:tx>
            <c:strRef>
              <c:f>SDHT!$C$40</c:f>
              <c:strCache>
                <c:ptCount val="1"/>
                <c:pt idx="0">
                  <c:v>Agua</c:v>
                </c:pt>
              </c:strCache>
              <c:extLst xmlns:c15="http://schemas.microsoft.com/office/drawing/2012/chart"/>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80000"/>
                    <a:lumOff val="2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(SDHT!$I$40,SDHT!$M$40)</c:f>
              <c:numCache>
                <c:formatCode>"$"#,##0;[Red]\-"$"#,##0</c:formatCode>
                <c:ptCount val="2"/>
                <c:pt idx="0">
                  <c:v>5667320</c:v>
                </c:pt>
                <c:pt idx="1">
                  <c:v>5246570</c:v>
                </c:pt>
              </c:numCache>
              <c:extLst xmlns:c15="http://schemas.microsoft.com/office/drawing/2012/chart"/>
            </c:numRef>
          </c:val>
          <c:extLst xmlns:c15="http://schemas.microsoft.com/office/drawing/2012/chart">
            <c:ext xmlns:c16="http://schemas.microsoft.com/office/drawing/2014/chart" uri="{C3380CC4-5D6E-409C-BE32-E72D297353CC}">
              <c16:uniqueId val="{00000010-226C-4A17-844A-CB670FB4FE6D}"/>
            </c:ext>
          </c:extLst>
        </c:ser>
        <c:ser>
          <c:idx val="7"/>
          <c:order val="8"/>
          <c:tx>
            <c:strRef>
              <c:f>SDHT!$C$42</c:f>
              <c:strCache>
                <c:ptCount val="1"/>
                <c:pt idx="0">
                  <c:v>Energía</c:v>
                </c:pt>
              </c:strCache>
              <c:extLst xmlns:c15="http://schemas.microsoft.com/office/drawing/2012/chart"/>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C000"/>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(SDHT!$I$42,SDHT!$M$42)</c:f>
              <c:numCache>
                <c:formatCode>"$"#,##0;[Red]\-"$"#,##0</c:formatCode>
                <c:ptCount val="2"/>
                <c:pt idx="0">
                  <c:v>93982310</c:v>
                </c:pt>
                <c:pt idx="1">
                  <c:v>98050660</c:v>
                </c:pt>
              </c:numCache>
              <c:extLst xmlns:c15="http://schemas.microsoft.com/office/drawing/2012/chart"/>
            </c:numRef>
          </c:val>
          <c:extLst xmlns:c15="http://schemas.microsoft.com/office/drawing/2012/chart">
            <c:ext xmlns:c16="http://schemas.microsoft.com/office/drawing/2014/chart" uri="{C3380CC4-5D6E-409C-BE32-E72D297353CC}">
              <c16:uniqueId val="{00000011-226C-4A17-844A-CB670FB4FE6D}"/>
            </c:ext>
          </c:extLst>
        </c:ser>
        <c:ser>
          <c:idx val="11"/>
          <c:order val="10"/>
          <c:tx>
            <c:strRef>
              <c:f>SDHT!$D$30</c:f>
              <c:strCache>
                <c:ptCount val="1"/>
                <c:pt idx="0">
                  <c:v>Número de Galones de Combustible consumidos. </c:v>
                </c:pt>
              </c:strCache>
              <c:extLst xmlns:c15="http://schemas.microsoft.com/office/drawing/2012/chart"/>
            </c:strRef>
          </c:tx>
          <c:spPr>
            <a:solidFill>
              <a:schemeClr val="accent5">
                <a:lumMod val="80000"/>
              </a:schemeClr>
            </a:solidFill>
            <a:ln>
              <a:noFill/>
            </a:ln>
            <a:effectLst/>
          </c:spPr>
          <c:invertIfNegative val="0"/>
          <c:dLbls>
            <c:dLbl>
              <c:idx val="0"/>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2-38E7-48E6-8F9F-4D5D577BD10C}"/>
                </c:ext>
              </c:extLst>
            </c:dLbl>
            <c:dLbl>
              <c:idx val="1"/>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3-38E7-48E6-8F9F-4D5D577BD1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lumMod val="8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(SDHT!$H$30,SDHT!$L$30)</c:f>
              <c:numCache>
                <c:formatCode>_-* #,##0_-;\-* #,##0_-;_-* "-"??_-;_-@_-</c:formatCode>
                <c:ptCount val="2"/>
                <c:pt idx="0">
                  <c:v>1272</c:v>
                </c:pt>
                <c:pt idx="1">
                  <c:v>1040</c:v>
                </c:pt>
              </c:numCache>
              <c:extLst xmlns:c15="http://schemas.microsoft.com/office/drawing/2012/chart"/>
            </c:numRef>
          </c:val>
          <c:extLst xmlns:c15="http://schemas.microsoft.com/office/drawing/2012/chart">
            <c:ext xmlns:c16="http://schemas.microsoft.com/office/drawing/2014/chart" uri="{C3380CC4-5D6E-409C-BE32-E72D297353CC}">
              <c16:uniqueId val="{00000011-38E7-48E6-8F9F-4D5D577BD10C}"/>
            </c:ext>
          </c:extLst>
        </c:ser>
        <c:ser>
          <c:idx val="8"/>
          <c:order val="13"/>
          <c:tx>
            <c:strRef>
              <c:f>SDHT!$C$14</c:f>
              <c:strCache>
                <c:ptCount val="1"/>
                <c:pt idx="0">
                  <c:v>Horas extras diurnas, nocturnas, dominicales y festivas</c:v>
                </c:pt>
              </c:strCache>
              <c:extLst xmlns:c15="http://schemas.microsoft.com/office/drawing/2012/chart"/>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lumMod val="80000"/>
                    <a:lumOff val="2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(SDHT!$I$14,SDHT!$M$14)</c:f>
              <c:numCache>
                <c:formatCode>_-"$"\ * #,##0_-;\-"$"\ * #,##0_-;_-"$"\ * "-"_-;_-@_-</c:formatCode>
                <c:ptCount val="2"/>
                <c:pt idx="0" formatCode="_-* #,##0_-;\-* #,##0_-;_-* &quot;-&quot;??_-;_-@_-">
                  <c:v>28389297</c:v>
                </c:pt>
                <c:pt idx="1">
                  <c:v>33522300</c:v>
                </c:pt>
              </c:numCache>
              <c:extLst xmlns:c15="http://schemas.microsoft.com/office/drawing/2012/chart"/>
            </c:numRef>
          </c:val>
          <c:extLst xmlns:c15="http://schemas.microsoft.com/office/drawing/2012/chart">
            <c:ext xmlns:c16="http://schemas.microsoft.com/office/drawing/2014/chart" uri="{C3380CC4-5D6E-409C-BE32-E72D297353CC}">
              <c16:uniqueId val="{0000000D-D795-40EC-BEFD-29CD219CD9EF}"/>
            </c:ext>
          </c:extLst>
        </c:ser>
        <c:dLbls>
          <c:showLegendKey val="0"/>
          <c:showVal val="0"/>
          <c:showCatName val="0"/>
          <c:showSerName val="0"/>
          <c:showPercent val="0"/>
          <c:showBubbleSize val="0"/>
        </c:dLbls>
        <c:gapWidth val="219"/>
        <c:overlap val="-27"/>
        <c:axId val="735593880"/>
        <c:axId val="400939207"/>
        <c:extLst>
          <c:ext xmlns:c15="http://schemas.microsoft.com/office/drawing/2012/chart" uri="{02D57815-91ED-43cb-92C2-25804820EDAC}">
            <c15:filteredBarSeries>
              <c15:ser>
                <c:idx val="10"/>
                <c:order val="1"/>
                <c:tx>
                  <c:strRef>
                    <c:extLst>
                      <c:ext uri="{02D57815-91ED-43cb-92C2-25804820EDAC}">
                        <c15:formulaRef>
                          <c15:sqref>SDHT!$B$26</c15:sqref>
                        </c15:formulaRef>
                      </c:ext>
                    </c:extLst>
                    <c:strCache>
                      <c:ptCount val="1"/>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Ref>
                    <c:extLst>
                      <c:ext uri="{02D57815-91ED-43cb-92C2-25804820EDAC}">
                        <c15:formulaRef>
                          <c15:sqref>'I semestre'!$L$14:$M$14</c15:sqref>
                        </c15:formulaRef>
                      </c:ext>
                    </c:extLst>
                    <c:numCache>
                      <c:formatCode>General</c:formatCode>
                      <c:ptCount val="2"/>
                      <c:pt idx="0">
                        <c:v>2022</c:v>
                      </c:pt>
                      <c:pt idx="1">
                        <c:v>2023</c:v>
                      </c:pt>
                    </c:numCache>
                  </c:numRef>
                </c:cat>
                <c:val>
                  <c:numRef>
                    <c:extLst>
                      <c:ext uri="{02D57815-91ED-43cb-92C2-25804820EDAC}">
                        <c15:formulaRef>
                          <c15:sqref>(SDHT!$I$26,SDHT!$M$26)</c15:sqref>
                        </c15:formulaRef>
                      </c:ext>
                    </c:extLst>
                    <c:numCache>
                      <c:formatCode>_-"$"\ * #,##0_-;\-"$"\ * #,##0_-;_-"$"\ * "-"_-;_-@_-</c:formatCode>
                      <c:ptCount val="2"/>
                      <c:pt idx="0" formatCode="_-[$$-409]* #,##0_ ;_-[$$-409]* \-#,##0\ ;_-[$$-409]* &quot;-&quot;??_ ;_-@_ ">
                        <c:v>51518430</c:v>
                      </c:pt>
                      <c:pt idx="1">
                        <c:v>41562360</c:v>
                      </c:pt>
                    </c:numCache>
                  </c:numRef>
                </c:val>
                <c:extLst>
                  <c:ext xmlns:c16="http://schemas.microsoft.com/office/drawing/2014/chart" uri="{C3380CC4-5D6E-409C-BE32-E72D297353CC}">
                    <c16:uniqueId val="{0000000F-38E7-48E6-8F9F-4D5D577BD10C}"/>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SDHT!$C$24</c15:sqref>
                        </c15:formulaRef>
                      </c:ext>
                    </c:extLst>
                    <c:strCache>
                      <c:ptCount val="1"/>
                      <c:pt idx="0">
                        <c:v>Planes de telefonía móvil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C000"/>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(SDHT!$I$24,SDHT!$M$24)</c15:sqref>
                        </c15:formulaRef>
                      </c:ext>
                    </c:extLst>
                    <c:numCache>
                      <c:formatCode>_-"$"\ * #,##0_-;\-"$"\ * #,##0_-;_-"$"\ * "-"_-;_-@_-</c:formatCode>
                      <c:ptCount val="2"/>
                      <c:pt idx="0" formatCode="_-[$$-409]* #,##0_ ;_-[$$-409]* \-#,##0\ ;_-[$$-409]* &quot;-&quot;??_ ;_-@_ ">
                        <c:v>6453414</c:v>
                      </c:pt>
                      <c:pt idx="1">
                        <c:v>5394318</c:v>
                      </c:pt>
                    </c:numCache>
                  </c:numRef>
                </c:val>
                <c:extLst xmlns:c15="http://schemas.microsoft.com/office/drawing/2012/chart">
                  <c:ext xmlns:c16="http://schemas.microsoft.com/office/drawing/2014/chart" uri="{C3380CC4-5D6E-409C-BE32-E72D297353CC}">
                    <c16:uniqueId val="{00000001-226C-4A17-844A-CB670FB4FE6D}"/>
                  </c:ext>
                </c:extLst>
              </c15:ser>
            </c15:filteredBarSeries>
            <c15:filteredBarSeries>
              <c15:ser>
                <c:idx val="3"/>
                <c:order val="4"/>
                <c:tx>
                  <c:strRef>
                    <c:extLst xmlns:c15="http://schemas.microsoft.com/office/drawing/2012/chart">
                      <c:ext xmlns:c15="http://schemas.microsoft.com/office/drawing/2012/chart" uri="{02D57815-91ED-43cb-92C2-25804820EDAC}">
                        <c15:formulaRef>
                          <c15:sqref>SDHT!$D$26</c15:sqref>
                        </c15:formulaRef>
                      </c:ext>
                    </c:extLst>
                    <c:strCache>
                      <c:ptCount val="1"/>
                      <c:pt idx="0">
                        <c:v>Número de líneas activas.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6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(SDHT!$H$26,SDHT!$L$26)</c15:sqref>
                        </c15:formulaRef>
                      </c:ext>
                    </c:extLst>
                    <c:numCache>
                      <c:formatCode>General</c:formatCode>
                      <c:ptCount val="2"/>
                      <c:pt idx="0">
                        <c:v>1</c:v>
                      </c:pt>
                      <c:pt idx="1">
                        <c:v>1</c:v>
                      </c:pt>
                    </c:numCache>
                  </c:numRef>
                </c:val>
                <c:extLst xmlns:c15="http://schemas.microsoft.com/office/drawing/2012/chart">
                  <c:ext xmlns:c16="http://schemas.microsoft.com/office/drawing/2014/chart" uri="{C3380CC4-5D6E-409C-BE32-E72D297353CC}">
                    <c16:uniqueId val="{0000000A-226C-4A17-844A-CB670FB4FE6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SDHT!$D$24</c15:sqref>
                        </c15:formulaRef>
                      </c:ext>
                    </c:extLst>
                    <c:strCache>
                      <c:ptCount val="1"/>
                      <c:pt idx="0">
                        <c:v>Número de líneas activas.</c:v>
                      </c:pt>
                    </c:strCache>
                  </c:strRef>
                </c:tx>
                <c:spPr>
                  <a:solidFill>
                    <a:schemeClr val="accent1">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C000"/>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(SDHT!$H$24,SDHT!$L$24)</c15:sqref>
                        </c15:formulaRef>
                      </c:ext>
                    </c:extLst>
                    <c:numCache>
                      <c:formatCode>General</c:formatCode>
                      <c:ptCount val="2"/>
                      <c:pt idx="0">
                        <c:v>20</c:v>
                      </c:pt>
                      <c:pt idx="1">
                        <c:v>12</c:v>
                      </c:pt>
                    </c:numCache>
                  </c:numRef>
                </c:val>
                <c:extLst xmlns:c15="http://schemas.microsoft.com/office/drawing/2012/chart">
                  <c:ext xmlns:c16="http://schemas.microsoft.com/office/drawing/2014/chart" uri="{C3380CC4-5D6E-409C-BE32-E72D297353CC}">
                    <c16:uniqueId val="{0000000C-38E7-48E6-8F9F-4D5D577BD10C}"/>
                  </c:ext>
                </c:extLst>
              </c15:ser>
            </c15:filteredBarSeries>
            <c15:filteredBarSeries>
              <c15:ser>
                <c:idx val="12"/>
                <c:order val="11"/>
                <c:tx>
                  <c:strRef>
                    <c:extLst xmlns:c15="http://schemas.microsoft.com/office/drawing/2012/chart">
                      <c:ext xmlns:c15="http://schemas.microsoft.com/office/drawing/2012/chart" uri="{02D57815-91ED-43cb-92C2-25804820EDAC}">
                        <c15:formulaRef>
                          <c15:sqref>SDHT!$D$40</c15:sqref>
                        </c15:formulaRef>
                      </c:ext>
                    </c:extLst>
                    <c:strCache>
                      <c:ptCount val="1"/>
                      <c:pt idx="0">
                        <c:v>Cantidad de Metros cúbicos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60000"/>
                          <a:lumOff val="4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(SDHT!$H$40,SDHT!$L$40)</c15:sqref>
                        </c15:formulaRef>
                      </c:ext>
                    </c:extLst>
                    <c:numCache>
                      <c:formatCode>General</c:formatCode>
                      <c:ptCount val="2"/>
                      <c:pt idx="0" formatCode="_-* #,##0_-;\-* #,##0_-;_-* &quot;-&quot;??_-;_-@_-">
                        <c:v>820</c:v>
                      </c:pt>
                      <c:pt idx="1">
                        <c:v>724</c:v>
                      </c:pt>
                    </c:numCache>
                  </c:numRef>
                </c:val>
                <c:extLst xmlns:c15="http://schemas.microsoft.com/office/drawing/2012/chart">
                  <c:ext xmlns:c16="http://schemas.microsoft.com/office/drawing/2014/chart" uri="{C3380CC4-5D6E-409C-BE32-E72D297353CC}">
                    <c16:uniqueId val="{00000018-38E7-48E6-8F9F-4D5D577BD10C}"/>
                  </c:ext>
                </c:extLst>
              </c15:ser>
            </c15:filteredBarSeries>
            <c15:filteredBarSeries>
              <c15:ser>
                <c:idx val="13"/>
                <c:order val="12"/>
                <c:tx>
                  <c:strRef>
                    <c:extLst xmlns:c15="http://schemas.microsoft.com/office/drawing/2012/chart">
                      <c:ext xmlns:c15="http://schemas.microsoft.com/office/drawing/2012/chart" uri="{02D57815-91ED-43cb-92C2-25804820EDAC}">
                        <c15:formulaRef>
                          <c15:sqref>SDHT!$D$42</c15:sqref>
                        </c15:formulaRef>
                      </c:ext>
                    </c:extLst>
                    <c:strCache>
                      <c:ptCount val="1"/>
                      <c:pt idx="0">
                        <c:v>Cantidad de KWH.</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60000"/>
                          <a:lumOff val="4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(SDHT!$H$42,SDHT!$L$42)</c15:sqref>
                        </c15:formulaRef>
                      </c:ext>
                    </c:extLst>
                    <c:numCache>
                      <c:formatCode>#,##0</c:formatCode>
                      <c:ptCount val="2"/>
                      <c:pt idx="0" formatCode="_-* #,##0_-;\-* #,##0_-;_-* &quot;-&quot;??_-;_-@_-">
                        <c:v>152002</c:v>
                      </c:pt>
                      <c:pt idx="1">
                        <c:v>131620</c:v>
                      </c:pt>
                    </c:numCache>
                  </c:numRef>
                </c:val>
                <c:extLst xmlns:c15="http://schemas.microsoft.com/office/drawing/2012/chart">
                  <c:ext xmlns:c16="http://schemas.microsoft.com/office/drawing/2014/chart" uri="{C3380CC4-5D6E-409C-BE32-E72D297353CC}">
                    <c16:uniqueId val="{0000001A-38E7-48E6-8F9F-4D5D577BD10C}"/>
                  </c:ext>
                </c:extLst>
              </c15:ser>
            </c15:filteredBarSeries>
          </c:ext>
        </c:extLst>
      </c:barChart>
      <c:catAx>
        <c:axId val="73559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939207"/>
        <c:crosses val="autoZero"/>
        <c:auto val="1"/>
        <c:lblAlgn val="ctr"/>
        <c:lblOffset val="100"/>
        <c:noMultiLvlLbl val="0"/>
      </c:catAx>
      <c:valAx>
        <c:axId val="400939207"/>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5593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Comparativo</a:t>
            </a:r>
            <a:r>
              <a:rPr lang="en-US" baseline="0"/>
              <a:t> Giros Servicios Publicos Agua y Energia Segundo Semestre Vigencias 2021 Vs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SDHT!$C$25</c:f>
              <c:strCache>
                <c:ptCount val="1"/>
                <c:pt idx="0">
                  <c:v>Equipos Celular</c:v>
                </c:pt>
              </c:strCache>
              <c:extLst xmlns:c15="http://schemas.microsoft.com/office/drawing/2012/chart"/>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f>(SDHT!$K$25,SDHT!$S$25)</c:f>
              <c:numCache>
                <c:formatCode>_-"$"\ * #,##0_-;\-"$"\ * #,##0_-;_-"$"\ * "-"_-;_-@_-</c:formatCode>
                <c:ptCount val="2"/>
              </c:numCache>
              <c:extLst xmlns:c15="http://schemas.microsoft.com/office/drawing/2012/chart"/>
            </c:numRef>
          </c:val>
          <c:extLst xmlns:c15="http://schemas.microsoft.com/office/drawing/2012/chart">
            <c:ext xmlns:c16="http://schemas.microsoft.com/office/drawing/2014/chart" uri="{C3380CC4-5D6E-409C-BE32-E72D297353CC}">
              <c16:uniqueId val="{00000008-E170-4D4B-A391-28F81FA0A169}"/>
            </c:ext>
          </c:extLst>
        </c:ser>
        <c:ser>
          <c:idx val="2"/>
          <c:order val="2"/>
          <c:tx>
            <c:strRef>
              <c:f>SDHT!$C$14</c:f>
              <c:strCache>
                <c:ptCount val="1"/>
                <c:pt idx="0">
                  <c:v>Horas extras diurnas, nocturnas, dominicales y festivas</c:v>
                </c:pt>
              </c:strCache>
              <c:extLst xmlns:c15="http://schemas.microsoft.com/office/drawing/2012/chart"/>
            </c:strRef>
          </c:tx>
          <c:spPr>
            <a:solidFill>
              <a:srgbClr val="0070C0"/>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lumMod val="75000"/>
                  </a:schemeClr>
                </a:solidFill>
                <a:prstDash val="sysDot"/>
              </a:ln>
              <a:effectLst/>
            </c:spPr>
            <c:trendlineType val="linear"/>
            <c:dispRSqr val="0"/>
            <c:dispEq val="0"/>
          </c:trendline>
          <c:cat>
            <c:numLit>
              <c:formatCode>General</c:formatCode>
              <c:ptCount val="2"/>
              <c:pt idx="0">
                <c:v>2021</c:v>
              </c:pt>
              <c:pt idx="1">
                <c:v>2022</c:v>
              </c:pt>
            </c:numLit>
          </c:cat>
          <c:val>
            <c:numRef>
              <c:f>(SDHT!$K$14,SDHT!$S$14)</c:f>
              <c:numCache>
                <c:formatCode>_-"$"\ * #,##0_-;\-"$"\ * #,##0_-;_-"$"\ * "-"_-;_-@_-</c:formatCode>
                <c:ptCount val="2"/>
                <c:pt idx="0">
                  <c:v>55783671</c:v>
                </c:pt>
              </c:numCache>
              <c:extLst xmlns:c15="http://schemas.microsoft.com/office/drawing/2012/chart"/>
            </c:numRef>
          </c:val>
          <c:extLst xmlns:c15="http://schemas.microsoft.com/office/drawing/2012/chart">
            <c:ext xmlns:c16="http://schemas.microsoft.com/office/drawing/2014/chart" uri="{C3380CC4-5D6E-409C-BE32-E72D297353CC}">
              <c16:uniqueId val="{0000000A-E170-4D4B-A391-28F81FA0A169}"/>
            </c:ext>
          </c:extLst>
        </c:ser>
        <c:ser>
          <c:idx val="4"/>
          <c:order val="4"/>
          <c:tx>
            <c:strRef>
              <c:f>SDHT!$C$30</c:f>
              <c:strCache>
                <c:ptCount val="1"/>
                <c:pt idx="0">
                  <c:v>Combustible</c:v>
                </c:pt>
              </c:strCache>
              <c:extLst xmlns:c15="http://schemas.microsoft.com/office/drawing/2012/chart"/>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lumMod val="50000"/>
                  </a:schemeClr>
                </a:solidFill>
                <a:prstDash val="sysDot"/>
              </a:ln>
              <a:effectLst/>
            </c:spPr>
            <c:trendlineType val="linear"/>
            <c:dispRSqr val="0"/>
            <c:dispEq val="0"/>
          </c:trendline>
          <c:cat>
            <c:numLit>
              <c:formatCode>General</c:formatCode>
              <c:ptCount val="2"/>
              <c:pt idx="0">
                <c:v>2021</c:v>
              </c:pt>
              <c:pt idx="1">
                <c:v>2022</c:v>
              </c:pt>
            </c:numLit>
          </c:cat>
          <c:val>
            <c:numRef>
              <c:f>(SDHT!$K$30,SDHT!$S$30)</c:f>
              <c:numCache>
                <c:formatCode>_-"$"\ * #,##0_-;\-"$"\ * #,##0_-;_-"$"\ * "-"_-;_-@_-</c:formatCode>
                <c:ptCount val="2"/>
                <c:pt idx="0">
                  <c:v>25848647</c:v>
                </c:pt>
              </c:numCache>
              <c:extLst xmlns:c15="http://schemas.microsoft.com/office/drawing/2012/chart"/>
            </c:numRef>
          </c:val>
          <c:extLst xmlns:c15="http://schemas.microsoft.com/office/drawing/2012/chart">
            <c:ext xmlns:c16="http://schemas.microsoft.com/office/drawing/2014/chart" uri="{C3380CC4-5D6E-409C-BE32-E72D297353CC}">
              <c16:uniqueId val="{0000000E-E170-4D4B-A391-28F81FA0A169}"/>
            </c:ext>
          </c:extLst>
        </c:ser>
        <c:ser>
          <c:idx val="5"/>
          <c:order val="5"/>
          <c:tx>
            <c:strRef>
              <c:f>SDHT!$C$29</c:f>
              <c:strCache>
                <c:ptCount val="1"/>
                <c:pt idx="0">
                  <c:v>Mantenimiento preventivo de vehículos</c:v>
                </c:pt>
              </c:strCache>
              <c:extLst xmlns:c15="http://schemas.microsoft.com/office/drawing/2012/chart"/>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f>(SDHT!$K$29,SDHT!$S$29)</c:f>
              <c:numCache>
                <c:formatCode>_-"$"\ * #,##0_-;\-"$"\ * #,##0_-;_-"$"\ * "-"_-;_-@_-</c:formatCode>
                <c:ptCount val="2"/>
                <c:pt idx="0">
                  <c:v>150924134</c:v>
                </c:pt>
              </c:numCache>
              <c:extLst xmlns:c15="http://schemas.microsoft.com/office/drawing/2012/chart"/>
            </c:numRef>
          </c:val>
          <c:extLst xmlns:c15="http://schemas.microsoft.com/office/drawing/2012/chart">
            <c:ext xmlns:c16="http://schemas.microsoft.com/office/drawing/2014/chart" uri="{C3380CC4-5D6E-409C-BE32-E72D297353CC}">
              <c16:uniqueId val="{00000010-E170-4D4B-A391-28F81FA0A169}"/>
            </c:ext>
          </c:extLst>
        </c:ser>
        <c:ser>
          <c:idx val="6"/>
          <c:order val="6"/>
          <c:tx>
            <c:strRef>
              <c:f>SDHT!$C$40</c:f>
              <c:strCache>
                <c:ptCount val="1"/>
                <c:pt idx="0">
                  <c:v>Agua</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f>(SDHT!$K$40,SDHT!$S$40)</c:f>
              <c:numCache>
                <c:formatCode>"$"\ #,##0;[Red]\-"$"\ #,##0</c:formatCode>
                <c:ptCount val="2"/>
                <c:pt idx="0" formatCode="&quot;$&quot;#,##0;[Red]\-&quot;$&quot;#,##0">
                  <c:v>12028410</c:v>
                </c:pt>
              </c:numCache>
            </c:numRef>
          </c:val>
          <c:extLst>
            <c:ext xmlns:c16="http://schemas.microsoft.com/office/drawing/2014/chart" uri="{C3380CC4-5D6E-409C-BE32-E72D297353CC}">
              <c16:uniqueId val="{00000001-E170-4D4B-A391-28F81FA0A169}"/>
            </c:ext>
          </c:extLst>
        </c:ser>
        <c:ser>
          <c:idx val="7"/>
          <c:order val="7"/>
          <c:tx>
            <c:strRef>
              <c:f>SDHT!$C$42</c:f>
              <c:strCache>
                <c:ptCount val="1"/>
                <c:pt idx="0">
                  <c:v>Energía</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4"/>
                </a:solidFill>
                <a:prstDash val="sysDot"/>
              </a:ln>
              <a:effectLst/>
            </c:spPr>
            <c:trendlineType val="linear"/>
            <c:dispRSqr val="0"/>
            <c:dispEq val="0"/>
          </c:trendline>
          <c:cat>
            <c:numLit>
              <c:formatCode>General</c:formatCode>
              <c:ptCount val="2"/>
              <c:pt idx="0">
                <c:v>2021</c:v>
              </c:pt>
              <c:pt idx="1">
                <c:v>2022</c:v>
              </c:pt>
            </c:numLit>
          </c:cat>
          <c:val>
            <c:numRef>
              <c:f>(SDHT!$K$42,SDHT!$S$42)</c:f>
              <c:numCache>
                <c:formatCode>_-"$"\ * #,##0_-;\-"$"\ * #,##0_-;_-"$"\ * "-"_-;_-@_-</c:formatCode>
                <c:ptCount val="2"/>
                <c:pt idx="0" formatCode="&quot;$&quot;#,##0;[Red]\-&quot;$&quot;#,##0">
                  <c:v>191686050</c:v>
                </c:pt>
              </c:numCache>
            </c:numRef>
          </c:val>
          <c:extLst>
            <c:ext xmlns:c16="http://schemas.microsoft.com/office/drawing/2014/chart" uri="{C3380CC4-5D6E-409C-BE32-E72D297353CC}">
              <c16:uniqueId val="{00000003-E170-4D4B-A391-28F81FA0A169}"/>
            </c:ext>
          </c:extLst>
        </c:ser>
        <c:dLbls>
          <c:showLegendKey val="0"/>
          <c:showVal val="0"/>
          <c:showCatName val="0"/>
          <c:showSerName val="0"/>
          <c:showPercent val="0"/>
          <c:showBubbleSize val="0"/>
        </c:dLbls>
        <c:gapWidth val="77"/>
        <c:axId val="735593880"/>
        <c:axId val="400939207"/>
        <c:extLst>
          <c:ext xmlns:c15="http://schemas.microsoft.com/office/drawing/2012/chart" uri="{02D57815-91ED-43cb-92C2-25804820EDAC}">
            <c15:filteredBarSeries>
              <c15:ser>
                <c:idx val="0"/>
                <c:order val="0"/>
                <c:tx>
                  <c:strRef>
                    <c:extLst>
                      <c:ext uri="{02D57815-91ED-43cb-92C2-25804820EDAC}">
                        <c15:formulaRef>
                          <c15:sqref>SDHT!$C$24</c15:sqref>
                        </c15:formulaRef>
                      </c:ext>
                    </c:extLst>
                    <c:strCache>
                      <c:ptCount val="1"/>
                      <c:pt idx="0">
                        <c:v>Planes de telefonía móvil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0"/>
                  <c:dispEq val="0"/>
                </c:trendline>
                <c:cat>
                  <c:numLit>
                    <c:formatCode>General</c:formatCode>
                    <c:ptCount val="2"/>
                    <c:pt idx="0">
                      <c:v>2021</c:v>
                    </c:pt>
                    <c:pt idx="1">
                      <c:v>2022</c:v>
                    </c:pt>
                  </c:numLit>
                </c:cat>
                <c:val>
                  <c:numRef>
                    <c:extLst>
                      <c:ext uri="{02D57815-91ED-43cb-92C2-25804820EDAC}">
                        <c15:formulaRef>
                          <c15:sqref>(SDHT!$K$24,SDHT!$S$24)</c15:sqref>
                        </c15:formulaRef>
                      </c:ext>
                    </c:extLst>
                    <c:numCache>
                      <c:formatCode>_-"$"\ * #,##0_-;\-"$"\ * #,##0_-;_-"$"\ * "-"_-;_-@_-</c:formatCode>
                      <c:ptCount val="2"/>
                      <c:pt idx="0" formatCode="_-[$$-409]* #,##0_ ;_-[$$-409]* \-#,##0\ ;_-[$$-409]* &quot;-&quot;??_ ;_-@_ ">
                        <c:v>12593618</c:v>
                      </c:pt>
                    </c:numCache>
                  </c:numRef>
                </c:val>
                <c:extLst>
                  <c:ext xmlns:c16="http://schemas.microsoft.com/office/drawing/2014/chart" uri="{C3380CC4-5D6E-409C-BE32-E72D297353CC}">
                    <c16:uniqueId val="{00000006-E170-4D4B-A391-28F81FA0A16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SDHT!$D$26</c15:sqref>
                        </c15:formulaRef>
                      </c:ext>
                    </c:extLst>
                    <c:strCache>
                      <c:ptCount val="1"/>
                      <c:pt idx="0">
                        <c:v>Número de líneas activas.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(SDHT!$H$26,SDHT!$L$26)</c15:sqref>
                        </c15:formulaRef>
                      </c:ext>
                    </c:extLst>
                    <c:numCache>
                      <c:formatCode>General</c:formatCode>
                      <c:ptCount val="2"/>
                      <c:pt idx="0">
                        <c:v>1</c:v>
                      </c:pt>
                      <c:pt idx="1">
                        <c:v>1</c:v>
                      </c:pt>
                    </c:numCache>
                  </c:numRef>
                </c:val>
                <c:extLst xmlns:c15="http://schemas.microsoft.com/office/drawing/2012/chart">
                  <c:ext xmlns:c16="http://schemas.microsoft.com/office/drawing/2014/chart" uri="{C3380CC4-5D6E-409C-BE32-E72D297353CC}">
                    <c16:uniqueId val="{0000000C-E170-4D4B-A391-28F81FA0A169}"/>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SDHT!$B$26</c15:sqref>
                        </c15:formulaRef>
                      </c:ext>
                    </c:extLst>
                    <c:strCache>
                      <c:ptCount val="1"/>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(SDHT!$K$26,SDHT!$S$26)</c15:sqref>
                        </c15:formulaRef>
                      </c:ext>
                    </c:extLst>
                    <c:numCache>
                      <c:formatCode>_-"$"\ * #,##0_-;\-"$"\ * #,##0_-;_-"$"\ * "-"_-;_-@_-</c:formatCode>
                      <c:ptCount val="2"/>
                      <c:pt idx="0" formatCode="_-[$$-409]* #,##0_ ;_-[$$-409]* \-#,##0\ ;_-[$$-409]* &quot;-&quot;??_ ;_-@_ ">
                        <c:v>96667840</c:v>
                      </c:pt>
                    </c:numCache>
                  </c:numRef>
                </c:val>
                <c:extLst xmlns:c15="http://schemas.microsoft.com/office/drawing/2012/chart">
                  <c:ext xmlns:c16="http://schemas.microsoft.com/office/drawing/2014/chart" uri="{C3380CC4-5D6E-409C-BE32-E72D297353CC}">
                    <c16:uniqueId val="{00000038-E170-4D4B-A391-28F81FA0A169}"/>
                  </c:ext>
                </c:extLst>
              </c15:ser>
            </c15:filteredBarSeries>
          </c:ext>
        </c:extLst>
      </c:barChart>
      <c:catAx>
        <c:axId val="735593880"/>
        <c:scaling>
          <c:orientation val="minMax"/>
        </c:scaling>
        <c:delete val="0"/>
        <c:axPos val="b"/>
        <c:majorGridlines>
          <c:spPr>
            <a:ln w="9525" cap="flat" cmpd="sng" algn="ctr">
              <a:solidFill>
                <a:schemeClr val="tx1">
                  <a:lumMod val="15000"/>
                  <a:lumOff val="85000"/>
                </a:schemeClr>
              </a:solidFill>
              <a:round/>
            </a:ln>
            <a:effectLst>
              <a:softEdge rad="0"/>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939207"/>
        <c:crosses val="autoZero"/>
        <c:auto val="1"/>
        <c:lblAlgn val="ctr"/>
        <c:lblOffset val="100"/>
        <c:noMultiLvlLbl val="0"/>
      </c:catAx>
      <c:valAx>
        <c:axId val="400939207"/>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5593880"/>
        <c:crosses val="autoZero"/>
        <c:crossBetween val="between"/>
      </c:valAx>
      <c:spPr>
        <a:noFill/>
        <a:ln>
          <a:noFill/>
        </a:ln>
        <a:effectLst/>
      </c:spPr>
    </c:plotArea>
    <c:legend>
      <c:legendPos val="b"/>
      <c:layout>
        <c:manualLayout>
          <c:xMode val="edge"/>
          <c:yMode val="edge"/>
          <c:x val="2.4587403280982082E-2"/>
          <c:y val="0.81858890120871153"/>
          <c:w val="0.93893542658352047"/>
          <c:h val="0.181411098791288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r>
              <a:rPr lang="en-US" sz="1400" b="0" i="0" u="none" strike="noStrike" baseline="0">
                <a:effectLst/>
              </a:rPr>
              <a:t>Comparativo Unidad de Combustible </a:t>
            </a:r>
            <a:r>
              <a:rPr lang="en-US" baseline="0"/>
              <a:t>Segundo Semestre Vigencias 2021 Vs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SDHT!$C$25</c:f>
              <c:strCache>
                <c:ptCount val="1"/>
                <c:pt idx="0">
                  <c:v>Equipos Celular</c:v>
                </c:pt>
              </c:strCache>
              <c:extLst xmlns:c15="http://schemas.microsoft.com/office/drawing/2012/chart"/>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f>(SDHT!$I$25,SDHT!$M$25)</c:f>
              <c:numCache>
                <c:formatCode>_-[$$-409]* #,##0.00_ ;_-[$$-409]* \-#,##0.00\ ;_-[$$-409]* "-"??_ ;_-@_ </c:formatCode>
                <c:ptCount val="2"/>
                <c:pt idx="1">
                  <c:v>0</c:v>
                </c:pt>
              </c:numCache>
              <c:extLst xmlns:c15="http://schemas.microsoft.com/office/drawing/2012/chart"/>
            </c:numRef>
          </c:val>
          <c:extLst xmlns:c15="http://schemas.microsoft.com/office/drawing/2012/chart">
            <c:ext xmlns:c16="http://schemas.microsoft.com/office/drawing/2014/chart" uri="{C3380CC4-5D6E-409C-BE32-E72D297353CC}">
              <c16:uniqueId val="{00000006-2802-454D-8415-1C6A25D7FCB2}"/>
            </c:ext>
          </c:extLst>
        </c:ser>
        <c:ser>
          <c:idx val="2"/>
          <c:order val="1"/>
          <c:tx>
            <c:strRef>
              <c:f>SDHT!$C$14</c:f>
              <c:strCache>
                <c:ptCount val="1"/>
                <c:pt idx="0">
                  <c:v>Horas extras diurnas, nocturnas, dominicales y festivas</c:v>
                </c:pt>
              </c:strCache>
              <c:extLst xmlns:c15="http://schemas.microsoft.com/office/drawing/2012/chart"/>
            </c:strRef>
          </c:tx>
          <c:spPr>
            <a:solidFill>
              <a:srgbClr val="0070C0"/>
            </a:solidFill>
            <a:ln>
              <a:solidFill>
                <a:srgbClr val="00B0F0"/>
              </a:solidFill>
            </a:ln>
            <a:effectLst/>
          </c:spPr>
          <c:invertIfNegative val="0"/>
          <c:dPt>
            <c:idx val="0"/>
            <c:invertIfNegative val="0"/>
            <c:bubble3D val="0"/>
            <c:spPr>
              <a:solidFill>
                <a:schemeClr val="accent3"/>
              </a:solidFill>
              <a:ln>
                <a:noFill/>
              </a:ln>
              <a:effectLst/>
            </c:spPr>
            <c:extLst xmlns:c15="http://schemas.microsoft.com/office/drawing/2012/chart">
              <c:ext xmlns:c16="http://schemas.microsoft.com/office/drawing/2014/chart" uri="{C3380CC4-5D6E-409C-BE32-E72D297353CC}">
                <c16:uniqueId val="{00000003-0AA3-4D6C-B6C5-B7C90855166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lumMod val="75000"/>
                  </a:schemeClr>
                </a:solidFill>
                <a:prstDash val="sysDot"/>
              </a:ln>
              <a:effectLst/>
            </c:spPr>
            <c:trendlineType val="linear"/>
            <c:dispRSqr val="0"/>
            <c:dispEq val="0"/>
          </c:trendline>
          <c:cat>
            <c:numLit>
              <c:formatCode>General</c:formatCode>
              <c:ptCount val="2"/>
              <c:pt idx="0">
                <c:v>2021</c:v>
              </c:pt>
              <c:pt idx="1">
                <c:v>2022</c:v>
              </c:pt>
            </c:numLit>
          </c:cat>
          <c:val>
            <c:numRef>
              <c:f>(SDHT!$K$14,SDHT!$S$14)</c:f>
              <c:numCache>
                <c:formatCode>_-"$"\ * #,##0_-;\-"$"\ * #,##0_-;_-"$"\ * "-"_-;_-@_-</c:formatCode>
                <c:ptCount val="2"/>
                <c:pt idx="0">
                  <c:v>55783671</c:v>
                </c:pt>
              </c:numCache>
              <c:extLst xmlns:c15="http://schemas.microsoft.com/office/drawing/2012/chart"/>
            </c:numRef>
          </c:val>
          <c:extLst xmlns:c15="http://schemas.microsoft.com/office/drawing/2012/chart">
            <c:ext xmlns:c16="http://schemas.microsoft.com/office/drawing/2014/chart" uri="{C3380CC4-5D6E-409C-BE32-E72D297353CC}">
              <c16:uniqueId val="{00000001-2802-454D-8415-1C6A25D7FCB2}"/>
            </c:ext>
          </c:extLst>
        </c:ser>
        <c:ser>
          <c:idx val="4"/>
          <c:order val="3"/>
          <c:tx>
            <c:strRef>
              <c:f>SDHT!$C$30</c:f>
              <c:strCache>
                <c:ptCount val="1"/>
                <c:pt idx="0">
                  <c:v>Combustible</c:v>
                </c:pt>
              </c:strCache>
              <c:extLst xmlns:c15="http://schemas.microsoft.com/office/drawing/2012/chart"/>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lumMod val="50000"/>
                  </a:schemeClr>
                </a:solidFill>
                <a:prstDash val="sysDot"/>
              </a:ln>
              <a:effectLst/>
            </c:spPr>
            <c:trendlineType val="linear"/>
            <c:dispRSqr val="0"/>
            <c:dispEq val="0"/>
          </c:trendline>
          <c:cat>
            <c:numLit>
              <c:formatCode>General</c:formatCode>
              <c:ptCount val="2"/>
              <c:pt idx="0">
                <c:v>2021</c:v>
              </c:pt>
              <c:pt idx="1">
                <c:v>2022</c:v>
              </c:pt>
            </c:numLit>
          </c:cat>
          <c:val>
            <c:numRef>
              <c:f>(SDHT!$I$30,SDHT!$M$30)</c:f>
              <c:numCache>
                <c:formatCode>_-"$"\ * #,##0_-;\-"$"\ * #,##0_-;_-"$"\ * "-"_-;_-@_-</c:formatCode>
                <c:ptCount val="2"/>
                <c:pt idx="0">
                  <c:v>13725999</c:v>
                </c:pt>
                <c:pt idx="1">
                  <c:v>16177890</c:v>
                </c:pt>
              </c:numCache>
              <c:extLst xmlns:c15="http://schemas.microsoft.com/office/drawing/2012/chart"/>
            </c:numRef>
          </c:val>
          <c:extLst xmlns:c15="http://schemas.microsoft.com/office/drawing/2012/chart">
            <c:ext xmlns:c16="http://schemas.microsoft.com/office/drawing/2014/chart" uri="{C3380CC4-5D6E-409C-BE32-E72D297353CC}">
              <c16:uniqueId val="{0000000A-2802-454D-8415-1C6A25D7FCB2}"/>
            </c:ext>
          </c:extLst>
        </c:ser>
        <c:ser>
          <c:idx val="5"/>
          <c:order val="4"/>
          <c:tx>
            <c:strRef>
              <c:f>SDHT!$C$29</c:f>
              <c:strCache>
                <c:ptCount val="1"/>
                <c:pt idx="0">
                  <c:v>Mantenimiento preventivo de vehículos</c:v>
                </c:pt>
              </c:strCache>
              <c:extLst xmlns:c15="http://schemas.microsoft.com/office/drawing/2012/chart"/>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f>(SDHT!$I$29,SDHT!$M$29)</c:f>
              <c:numCache>
                <c:formatCode>_-"$"\ * #,##0_-;\-"$"\ * #,##0_-;_-"$"\ * "-"_-;_-@_-</c:formatCode>
                <c:ptCount val="2"/>
                <c:pt idx="0">
                  <c:v>69889047</c:v>
                </c:pt>
                <c:pt idx="1">
                  <c:v>13237483</c:v>
                </c:pt>
              </c:numCache>
              <c:extLst xmlns:c15="http://schemas.microsoft.com/office/drawing/2012/chart"/>
            </c:numRef>
          </c:val>
          <c:extLst xmlns:c15="http://schemas.microsoft.com/office/drawing/2012/chart">
            <c:ext xmlns:c16="http://schemas.microsoft.com/office/drawing/2014/chart" uri="{C3380CC4-5D6E-409C-BE32-E72D297353CC}">
              <c16:uniqueId val="{0000000C-2802-454D-8415-1C6A25D7FCB2}"/>
            </c:ext>
          </c:extLst>
        </c:ser>
        <c:ser>
          <c:idx val="8"/>
          <c:order val="7"/>
          <c:tx>
            <c:strRef>
              <c:f>SDHT!$D$14</c:f>
              <c:strCache>
                <c:ptCount val="1"/>
                <c:pt idx="0">
                  <c:v>Número de horas liquidadas y pagadas.</c:v>
                </c:pt>
              </c:strCache>
              <c:extLst xmlns:c15="http://schemas.microsoft.com/office/drawing/2012/chart"/>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f>(SDHT!$J$14,SDHT!$R$14)</c:f>
              <c:numCache>
                <c:formatCode>_-* #,##0_-;\-* #,##0_-;_-* "-"??_-;_-@_-</c:formatCode>
                <c:ptCount val="2"/>
                <c:pt idx="0">
                  <c:v>4630</c:v>
                </c:pt>
              </c:numCache>
              <c:extLst xmlns:c15="http://schemas.microsoft.com/office/drawing/2012/chart"/>
            </c:numRef>
          </c:val>
          <c:extLst xmlns:c15="http://schemas.microsoft.com/office/drawing/2012/chart">
            <c:ext xmlns:c16="http://schemas.microsoft.com/office/drawing/2014/chart" uri="{C3380CC4-5D6E-409C-BE32-E72D297353CC}">
              <c16:uniqueId val="{00000011-2802-454D-8415-1C6A25D7FCB2}"/>
            </c:ext>
          </c:extLst>
        </c:ser>
        <c:ser>
          <c:idx val="11"/>
          <c:order val="11"/>
          <c:tx>
            <c:strRef>
              <c:f>SDHT!$D$30</c:f>
              <c:strCache>
                <c:ptCount val="1"/>
                <c:pt idx="0">
                  <c:v>Número de Galones de Combustible consumidos.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f>(SDHT!$J$30,SDHT!$R$30)</c:f>
              <c:numCache>
                <c:formatCode>_-* #,##0_-;\-* #,##0_-;_-* "-"??_-;_-@_-</c:formatCode>
                <c:ptCount val="2"/>
                <c:pt idx="0">
                  <c:v>2172</c:v>
                </c:pt>
              </c:numCache>
            </c:numRef>
          </c:val>
          <c:extLst>
            <c:ext xmlns:c16="http://schemas.microsoft.com/office/drawing/2014/chart" uri="{C3380CC4-5D6E-409C-BE32-E72D297353CC}">
              <c16:uniqueId val="{0000001E-2802-454D-8415-1C6A25D7FCB2}"/>
            </c:ext>
          </c:extLst>
        </c:ser>
        <c:dLbls>
          <c:showLegendKey val="0"/>
          <c:showVal val="0"/>
          <c:showCatName val="0"/>
          <c:showSerName val="0"/>
          <c:showPercent val="0"/>
          <c:showBubbleSize val="0"/>
        </c:dLbls>
        <c:gapWidth val="77"/>
        <c:axId val="735593880"/>
        <c:axId val="400939207"/>
        <c:extLst>
          <c:ext xmlns:c15="http://schemas.microsoft.com/office/drawing/2012/chart" uri="{02D57815-91ED-43cb-92C2-25804820EDAC}">
            <c15:filteredBarSeries>
              <c15:ser>
                <c:idx val="3"/>
                <c:order val="2"/>
                <c:tx>
                  <c:strRef>
                    <c:extLst>
                      <c:ext uri="{02D57815-91ED-43cb-92C2-25804820EDAC}">
                        <c15:formulaRef>
                          <c15:sqref>SDHT!$C$26</c15:sqref>
                        </c15:formulaRef>
                      </c:ext>
                    </c:extLst>
                    <c:strCache>
                      <c:ptCount val="1"/>
                      <c:pt idx="0">
                        <c:v>Líneas de telefonía fija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extLst>
                      <c:ext uri="{02D57815-91ED-43cb-92C2-25804820EDAC}">
                        <c15:formulaRef>
                          <c15:sqref>(SDHT!$H$26,SDHT!$L$26)</c15:sqref>
                        </c15:formulaRef>
                      </c:ext>
                    </c:extLst>
                    <c:numCache>
                      <c:formatCode>General</c:formatCode>
                      <c:ptCount val="2"/>
                      <c:pt idx="0">
                        <c:v>1</c:v>
                      </c:pt>
                      <c:pt idx="1">
                        <c:v>1</c:v>
                      </c:pt>
                    </c:numCache>
                  </c:numRef>
                </c:val>
                <c:extLst>
                  <c:ext xmlns:c16="http://schemas.microsoft.com/office/drawing/2014/chart" uri="{C3380CC4-5D6E-409C-BE32-E72D297353CC}">
                    <c16:uniqueId val="{00000008-2802-454D-8415-1C6A25D7FCB2}"/>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SDHT!$C$40</c15:sqref>
                        </c15:formulaRef>
                      </c:ext>
                    </c:extLst>
                    <c:strCache>
                      <c:ptCount val="1"/>
                      <c:pt idx="0">
                        <c:v>Agua</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(SDHT!$I$40,SDHT!$M$40)</c15:sqref>
                        </c15:formulaRef>
                      </c:ext>
                    </c:extLst>
                    <c:numCache>
                      <c:formatCode>"$"#,##0;[Red]\-"$"#,##0</c:formatCode>
                      <c:ptCount val="2"/>
                      <c:pt idx="0">
                        <c:v>5667320</c:v>
                      </c:pt>
                      <c:pt idx="1">
                        <c:v>5246570</c:v>
                      </c:pt>
                    </c:numCache>
                  </c:numRef>
                </c:val>
                <c:extLst xmlns:c15="http://schemas.microsoft.com/office/drawing/2012/chart">
                  <c:ext xmlns:c16="http://schemas.microsoft.com/office/drawing/2014/chart" uri="{C3380CC4-5D6E-409C-BE32-E72D297353CC}">
                    <c16:uniqueId val="{0000000E-2802-454D-8415-1C6A25D7FCB2}"/>
                  </c:ext>
                </c:extLst>
              </c15:ser>
            </c15:filteredBarSeries>
            <c15:filteredBarSeries>
              <c15:ser>
                <c:idx val="7"/>
                <c:order val="6"/>
                <c:tx>
                  <c:strRef>
                    <c:extLst xmlns:c15="http://schemas.microsoft.com/office/drawing/2012/chart">
                      <c:ext xmlns:c15="http://schemas.microsoft.com/office/drawing/2012/chart" uri="{02D57815-91ED-43cb-92C2-25804820EDAC}">
                        <c15:formulaRef>
                          <c15:sqref>SDHT!$C$42</c15:sqref>
                        </c15:formulaRef>
                      </c:ext>
                    </c:extLst>
                    <c:strCache>
                      <c:ptCount val="1"/>
                      <c:pt idx="0">
                        <c:v>Energía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75000"/>
                        </a:schemeClr>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(SDHT!$I$42,SDHT!$M$42)</c15:sqref>
                        </c15:formulaRef>
                      </c:ext>
                    </c:extLst>
                    <c:numCache>
                      <c:formatCode>"$"#,##0;[Red]\-"$"#,##0</c:formatCode>
                      <c:ptCount val="2"/>
                      <c:pt idx="0">
                        <c:v>93982310</c:v>
                      </c:pt>
                      <c:pt idx="1">
                        <c:v>98050660</c:v>
                      </c:pt>
                    </c:numCache>
                  </c:numRef>
                </c:val>
                <c:extLst xmlns:c15="http://schemas.microsoft.com/office/drawing/2012/chart">
                  <c:ext xmlns:c16="http://schemas.microsoft.com/office/drawing/2014/chart" uri="{C3380CC4-5D6E-409C-BE32-E72D297353CC}">
                    <c16:uniqueId val="{00000010-2802-454D-8415-1C6A25D7FCB2}"/>
                  </c:ext>
                </c:extLst>
              </c15:ser>
            </c15:filteredBarSeries>
            <c15:filteredBarSeries>
              <c15:ser>
                <c:idx val="9"/>
                <c:order val="8"/>
                <c:tx>
                  <c:strRef>
                    <c:extLst xmlns:c15="http://schemas.microsoft.com/office/drawing/2012/chart">
                      <c:ext xmlns:c15="http://schemas.microsoft.com/office/drawing/2012/chart" uri="{02D57815-91ED-43cb-92C2-25804820EDAC}">
                        <c15:formulaRef>
                          <c15:sqref>SDHT!$D$24</c15:sqref>
                        </c15:formulaRef>
                      </c:ext>
                    </c:extLst>
                    <c:strCache>
                      <c:ptCount val="1"/>
                      <c:pt idx="0">
                        <c:v>Número de líneas activas.</c:v>
                      </c:pt>
                    </c:strCache>
                  </c:strRef>
                </c:tx>
                <c:spPr>
                  <a:solidFill>
                    <a:srgbClr val="0070C0"/>
                  </a:solidFill>
                  <a:ln>
                    <a:noFill/>
                  </a:ln>
                  <a:effectLst/>
                </c:spPr>
                <c:invertIfNegative val="0"/>
                <c:dPt>
                  <c:idx val="0"/>
                  <c:invertIfNegative val="0"/>
                  <c:bubble3D val="0"/>
                  <c:spPr>
                    <a:solidFill>
                      <a:schemeClr val="accent4">
                        <a:lumMod val="60000"/>
                      </a:schemeClr>
                    </a:solidFill>
                    <a:ln>
                      <a:noFill/>
                    </a:ln>
                    <a:effectLst/>
                  </c:spPr>
                  <c:extLst xmlns:c15="http://schemas.microsoft.com/office/drawing/2012/chart">
                    <c:ext xmlns:c16="http://schemas.microsoft.com/office/drawing/2014/chart" uri="{C3380CC4-5D6E-409C-BE32-E72D297353CC}">
                      <c16:uniqueId val="{0000000C-0AA3-4D6C-B6C5-B7C90855166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(SDHT!$J$24,SDHT!$R$24)</c15:sqref>
                        </c15:formulaRef>
                      </c:ext>
                    </c:extLst>
                    <c:numCache>
                      <c:formatCode>_-* #,##0_-;\-* #,##0_-;_-* "-"??_-;_-@_-</c:formatCode>
                      <c:ptCount val="2"/>
                      <c:pt idx="0" formatCode="General">
                        <c:v>20</c:v>
                      </c:pt>
                    </c:numCache>
                  </c:numRef>
                </c:val>
                <c:extLst xmlns:c15="http://schemas.microsoft.com/office/drawing/2012/chart">
                  <c:ext xmlns:c16="http://schemas.microsoft.com/office/drawing/2014/chart" uri="{C3380CC4-5D6E-409C-BE32-E72D297353CC}">
                    <c16:uniqueId val="{00000014-2802-454D-8415-1C6A25D7FCB2}"/>
                  </c:ext>
                </c:extLst>
              </c15:ser>
            </c15:filteredBarSeries>
            <c15:filteredBarSeries>
              <c15:ser>
                <c:idx val="0"/>
                <c:order val="9"/>
                <c:tx>
                  <c:strRef>
                    <c:extLst xmlns:c15="http://schemas.microsoft.com/office/drawing/2012/chart">
                      <c:ext xmlns:c15="http://schemas.microsoft.com/office/drawing/2012/chart" uri="{02D57815-91ED-43cb-92C2-25804820EDAC}">
                        <c15:formulaRef>
                          <c15:sqref>SDHT!$D$40</c15:sqref>
                        </c15:formulaRef>
                      </c:ext>
                    </c:extLst>
                    <c:strCache>
                      <c:ptCount val="1"/>
                      <c:pt idx="0">
                        <c:v>Cantidad de Metros cúbicos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(SDHT!$J$40,SDHT!$R$40)</c15:sqref>
                        </c15:formulaRef>
                      </c:ext>
                    </c:extLst>
                    <c:numCache>
                      <c:formatCode>_-* #,##0_-;\-* #,##0_-;_-* "-"??_-;_-@_-</c:formatCode>
                      <c:ptCount val="2"/>
                      <c:pt idx="0" formatCode="#,##0">
                        <c:v>1727</c:v>
                      </c:pt>
                    </c:numCache>
                  </c:numRef>
                </c:val>
                <c:extLst xmlns:c15="http://schemas.microsoft.com/office/drawing/2012/chart">
                  <c:ext xmlns:c16="http://schemas.microsoft.com/office/drawing/2014/chart" uri="{C3380CC4-5D6E-409C-BE32-E72D297353CC}">
                    <c16:uniqueId val="{0000001A-2802-454D-8415-1C6A25D7FCB2}"/>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SDHT!$D$42</c15:sqref>
                        </c15:formulaRef>
                      </c:ext>
                    </c:extLst>
                    <c:strCache>
                      <c:ptCount val="1"/>
                      <c:pt idx="0">
                        <c:v>Cantidad de KWH.</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(SDHT!$J$42,SDHT!$R$42)</c15:sqref>
                        </c15:formulaRef>
                      </c:ext>
                    </c:extLst>
                    <c:numCache>
                      <c:formatCode>_-* #,##0_-;\-* #,##0_-;_-* "-"??_-;_-@_-</c:formatCode>
                      <c:ptCount val="2"/>
                      <c:pt idx="0" formatCode="#,##0">
                        <c:v>305728</c:v>
                      </c:pt>
                    </c:numCache>
                  </c:numRef>
                </c:val>
                <c:extLst xmlns:c15="http://schemas.microsoft.com/office/drawing/2012/chart">
                  <c:ext xmlns:c16="http://schemas.microsoft.com/office/drawing/2014/chart" uri="{C3380CC4-5D6E-409C-BE32-E72D297353CC}">
                    <c16:uniqueId val="{0000001B-2802-454D-8415-1C6A25D7FCB2}"/>
                  </c:ext>
                </c:extLst>
              </c15:ser>
            </c15:filteredBarSeries>
          </c:ext>
        </c:extLst>
      </c:barChart>
      <c:catAx>
        <c:axId val="735593880"/>
        <c:scaling>
          <c:orientation val="minMax"/>
        </c:scaling>
        <c:delete val="0"/>
        <c:axPos val="b"/>
        <c:majorGridlines>
          <c:spPr>
            <a:ln w="9525" cap="flat" cmpd="sng" algn="ctr">
              <a:solidFill>
                <a:schemeClr val="tx1">
                  <a:lumMod val="15000"/>
                  <a:lumOff val="85000"/>
                </a:schemeClr>
              </a:solidFill>
              <a:round/>
            </a:ln>
            <a:effectLst>
              <a:softEdge rad="0"/>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939207"/>
        <c:crosses val="autoZero"/>
        <c:auto val="1"/>
        <c:lblAlgn val="ctr"/>
        <c:lblOffset val="100"/>
        <c:noMultiLvlLbl val="0"/>
      </c:catAx>
      <c:valAx>
        <c:axId val="400939207"/>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5593880"/>
        <c:crosses val="autoZero"/>
        <c:crossBetween val="between"/>
      </c:valAx>
      <c:spPr>
        <a:noFill/>
        <a:ln>
          <a:noFill/>
        </a:ln>
        <a:effectLst/>
      </c:spPr>
    </c:plotArea>
    <c:legend>
      <c:legendPos val="b"/>
      <c:layout>
        <c:manualLayout>
          <c:xMode val="edge"/>
          <c:yMode val="edge"/>
          <c:x val="2.4587417681642576E-2"/>
          <c:y val="0.82940071087926936"/>
          <c:w val="0.97115871001158471"/>
          <c:h val="0.133339005502493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7D0757AA-0820-4E51-A798-677407DC04C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8B5C0C35-4391-4474-BE00-C537098DCCC3}"/>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123825</xdr:rowOff>
    </xdr:from>
    <xdr:to>
      <xdr:col>2</xdr:col>
      <xdr:colOff>665389</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9418BAC0-868D-4F34-8B10-0C9976DDE61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4258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4901B496-8809-4E62-8949-5DE054C9AC26}"/>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F80207C8-42C0-4D80-9C7B-219DDBCF98CA}"/>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123825</xdr:rowOff>
    </xdr:from>
    <xdr:to>
      <xdr:col>2</xdr:col>
      <xdr:colOff>665389</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C141AE80-F441-427A-B7A1-E12188C3D61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0" y="123825"/>
          <a:ext cx="333238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7227471F-1D91-4768-B50A-2B2AA608525A}"/>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89BAF982-6F96-4A65-8377-FD5C8FCA3AC8}"/>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123825</xdr:rowOff>
    </xdr:from>
    <xdr:to>
      <xdr:col>2</xdr:col>
      <xdr:colOff>1481818</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306E06E-BAA8-4EE9-ADB4-EAF1602F75D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0" y="123825"/>
          <a:ext cx="3367768"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ECAB7DC0-4FE7-4851-8806-B5EE74597225}"/>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06C184E0-3282-4758-BA4D-21FE23FC7CBA}"/>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123825</xdr:rowOff>
    </xdr:from>
    <xdr:to>
      <xdr:col>2</xdr:col>
      <xdr:colOff>665389</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9537699-B4E1-494F-AB34-16AE8821C63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0" y="123825"/>
          <a:ext cx="333238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EF70EFCC-C4D3-42D6-BA7F-2232E40CD9A6}"/>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B0B48CD6-32EA-4515-9A78-C538A38AA6B5}"/>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123825</xdr:rowOff>
    </xdr:from>
    <xdr:to>
      <xdr:col>2</xdr:col>
      <xdr:colOff>665389</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8A88014D-01C5-494F-AA10-939FDE1FF19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0" y="123825"/>
          <a:ext cx="333238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200025</xdr:colOff>
      <xdr:row>1</xdr:row>
      <xdr:rowOff>180975</xdr:rowOff>
    </xdr:from>
    <xdr:to>
      <xdr:col>10</xdr:col>
      <xdr:colOff>9525</xdr:colOff>
      <xdr:row>18</xdr:row>
      <xdr:rowOff>133350</xdr:rowOff>
    </xdr:to>
    <xdr:graphicFrame macro="">
      <xdr:nvGraphicFramePr>
        <xdr:cNvPr id="19" name="Gráfico 10">
          <a:extLst>
            <a:ext uri="{FF2B5EF4-FFF2-40B4-BE49-F238E27FC236}">
              <a16:creationId xmlns:a16="http://schemas.microsoft.com/office/drawing/2014/main" id="{3A238939-1307-4B59-B559-F43C523EF163}"/>
            </a:ext>
            <a:ext uri="{147F2762-F138-4A5C-976F-8EAC2B608ADB}">
              <a16:predDERef xmlns:a16="http://schemas.microsoft.com/office/drawing/2014/main" pred="{9418BAC0-868D-4F34-8B10-0C9976DDE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43A86E0-D848-422F-936D-AE6825697CB3}"/>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E0A134ED-7CDA-4E4A-BE95-F79DD31BB3AB}"/>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409575</xdr:colOff>
      <xdr:row>0</xdr:row>
      <xdr:rowOff>123825</xdr:rowOff>
    </xdr:from>
    <xdr:to>
      <xdr:col>2</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7F4AA8C3-B988-4447-B275-AF3BA6B07EF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101600</xdr:colOff>
      <xdr:row>1</xdr:row>
      <xdr:rowOff>38100</xdr:rowOff>
    </xdr:from>
    <xdr:to>
      <xdr:col>9</xdr:col>
      <xdr:colOff>666750</xdr:colOff>
      <xdr:row>16</xdr:row>
      <xdr:rowOff>158750</xdr:rowOff>
    </xdr:to>
    <xdr:graphicFrame macro="">
      <xdr:nvGraphicFramePr>
        <xdr:cNvPr id="2" name="Gráfico 10">
          <a:extLst>
            <a:ext uri="{FF2B5EF4-FFF2-40B4-BE49-F238E27FC236}">
              <a16:creationId xmlns:a16="http://schemas.microsoft.com/office/drawing/2014/main" id="{B6379E27-8FFD-4A8B-B3C3-EC973AD6CBF6}"/>
            </a:ext>
            <a:ext uri="{147F2762-F138-4A5C-976F-8EAC2B608ADB}">
              <a16:predDERef xmlns:a16="http://schemas.microsoft.com/office/drawing/2014/main" pred="{9418BAC0-868D-4F34-8B10-0C9976DDE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612589</xdr:colOff>
      <xdr:row>1</xdr:row>
      <xdr:rowOff>0</xdr:rowOff>
    </xdr:from>
    <xdr:to>
      <xdr:col>18</xdr:col>
      <xdr:colOff>239059</xdr:colOff>
      <xdr:row>15</xdr:row>
      <xdr:rowOff>112058</xdr:rowOff>
    </xdr:to>
    <xdr:graphicFrame macro="">
      <xdr:nvGraphicFramePr>
        <xdr:cNvPr id="5" name="Gráfico 10">
          <a:extLst>
            <a:ext uri="{FF2B5EF4-FFF2-40B4-BE49-F238E27FC236}">
              <a16:creationId xmlns:a16="http://schemas.microsoft.com/office/drawing/2014/main" id="{FD9B2FFE-873E-48B1-87DB-D83D261185E0}"/>
            </a:ext>
            <a:ext uri="{147F2762-F138-4A5C-976F-8EAC2B608ADB}">
              <a16:predDERef xmlns:a16="http://schemas.microsoft.com/office/drawing/2014/main" pred="{9418BAC0-868D-4F34-8B10-0C9976DDE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31"/>
  <sheetViews>
    <sheetView topLeftCell="H1" workbookViewId="0">
      <selection activeCell="P9" sqref="P9"/>
    </sheetView>
  </sheetViews>
  <sheetFormatPr defaultColWidth="11.42578125" defaultRowHeight="15"/>
  <cols>
    <col min="1" max="1" width="38.42578125" bestFit="1" customWidth="1"/>
    <col min="2" max="2" width="12.140625" customWidth="1"/>
    <col min="3" max="3" width="10.42578125" customWidth="1"/>
    <col min="4" max="4" width="14.42578125" bestFit="1" customWidth="1"/>
    <col min="5" max="5" width="54.42578125" customWidth="1"/>
    <col min="6" max="6" width="15.140625" customWidth="1"/>
    <col min="7" max="20" width="16.42578125" customWidth="1"/>
  </cols>
  <sheetData>
    <row r="1" spans="1:20">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c r="A4" t="s">
        <v>37</v>
      </c>
      <c r="E4" t="s">
        <v>38</v>
      </c>
      <c r="F4" t="s">
        <v>39</v>
      </c>
      <c r="G4" t="s">
        <v>40</v>
      </c>
      <c r="I4" t="s">
        <v>41</v>
      </c>
      <c r="J4" t="s">
        <v>42</v>
      </c>
      <c r="K4" t="s">
        <v>43</v>
      </c>
      <c r="L4" t="s">
        <v>44</v>
      </c>
      <c r="M4" t="s">
        <v>45</v>
      </c>
      <c r="N4" t="s">
        <v>46</v>
      </c>
      <c r="O4" t="s">
        <v>47</v>
      </c>
      <c r="P4" t="s">
        <v>48</v>
      </c>
      <c r="R4" t="s">
        <v>49</v>
      </c>
      <c r="T4" t="s">
        <v>50</v>
      </c>
    </row>
    <row r="5" spans="1:20">
      <c r="A5" t="s">
        <v>51</v>
      </c>
      <c r="F5" t="s">
        <v>52</v>
      </c>
      <c r="G5" t="s">
        <v>53</v>
      </c>
      <c r="I5" t="s">
        <v>54</v>
      </c>
      <c r="J5" t="s">
        <v>55</v>
      </c>
      <c r="K5" t="s">
        <v>56</v>
      </c>
      <c r="M5" t="s">
        <v>57</v>
      </c>
      <c r="N5" t="s">
        <v>58</v>
      </c>
      <c r="O5" t="s">
        <v>59</v>
      </c>
      <c r="P5" t="s">
        <v>60</v>
      </c>
      <c r="T5" t="s">
        <v>61</v>
      </c>
    </row>
    <row r="6" spans="1:20">
      <c r="A6" t="s">
        <v>62</v>
      </c>
      <c r="G6" t="s">
        <v>63</v>
      </c>
      <c r="I6" t="s">
        <v>64</v>
      </c>
      <c r="K6" t="s">
        <v>65</v>
      </c>
      <c r="M6" t="s">
        <v>66</v>
      </c>
      <c r="N6" t="s">
        <v>67</v>
      </c>
      <c r="O6" t="s">
        <v>68</v>
      </c>
      <c r="P6" t="s">
        <v>69</v>
      </c>
    </row>
    <row r="7" spans="1:20">
      <c r="A7" t="s">
        <v>70</v>
      </c>
      <c r="K7" t="s">
        <v>71</v>
      </c>
      <c r="M7" t="s">
        <v>72</v>
      </c>
      <c r="O7" t="s">
        <v>73</v>
      </c>
      <c r="P7" t="s">
        <v>74</v>
      </c>
    </row>
    <row r="8" spans="1:20">
      <c r="A8" t="s">
        <v>5</v>
      </c>
      <c r="K8" t="s">
        <v>75</v>
      </c>
      <c r="M8" t="s">
        <v>76</v>
      </c>
      <c r="O8" t="s">
        <v>77</v>
      </c>
      <c r="P8" t="s">
        <v>78</v>
      </c>
    </row>
    <row r="9" spans="1:20" s="52" customFormat="1">
      <c r="A9" s="52" t="s">
        <v>79</v>
      </c>
      <c r="K9" s="52" t="s">
        <v>80</v>
      </c>
      <c r="M9" s="52" t="s">
        <v>81</v>
      </c>
      <c r="P9" s="52" t="s">
        <v>82</v>
      </c>
    </row>
    <row r="10" spans="1:20">
      <c r="A10" t="s">
        <v>83</v>
      </c>
    </row>
    <row r="11" spans="1:20">
      <c r="A11" t="s">
        <v>84</v>
      </c>
      <c r="E11" t="s">
        <v>85</v>
      </c>
    </row>
    <row r="12" spans="1:20" ht="30">
      <c r="A12" t="s">
        <v>14</v>
      </c>
      <c r="E12" s="8" t="s">
        <v>86</v>
      </c>
    </row>
    <row r="13" spans="1:20">
      <c r="A13" t="s">
        <v>16</v>
      </c>
      <c r="E13" s="5" t="s">
        <v>87</v>
      </c>
    </row>
    <row r="14" spans="1:20">
      <c r="A14" t="s">
        <v>7</v>
      </c>
    </row>
    <row r="15" spans="1:20">
      <c r="A15" t="s">
        <v>10</v>
      </c>
    </row>
    <row r="16" spans="1:20">
      <c r="A16" t="s">
        <v>88</v>
      </c>
    </row>
    <row r="17" spans="1:6">
      <c r="A17" t="s">
        <v>89</v>
      </c>
      <c r="E17" t="s">
        <v>90</v>
      </c>
    </row>
    <row r="18" spans="1:6">
      <c r="A18" t="s">
        <v>3</v>
      </c>
      <c r="E18" s="7" t="s">
        <v>91</v>
      </c>
      <c r="F18" s="7"/>
    </row>
    <row r="19" spans="1:6">
      <c r="A19" t="s">
        <v>92</v>
      </c>
      <c r="E19" s="6" t="s">
        <v>93</v>
      </c>
    </row>
    <row r="20" spans="1:6">
      <c r="E20" s="2" t="s">
        <v>94</v>
      </c>
      <c r="F20" s="3"/>
    </row>
    <row r="26" spans="1:6">
      <c r="D26" s="4" t="s">
        <v>95</v>
      </c>
      <c r="E26" s="4" t="s">
        <v>96</v>
      </c>
      <c r="F26" s="4" t="s">
        <v>97</v>
      </c>
    </row>
    <row r="27" spans="1:6">
      <c r="D27">
        <v>2020</v>
      </c>
      <c r="E27" s="1" t="s">
        <v>98</v>
      </c>
      <c r="F27" t="s">
        <v>99</v>
      </c>
    </row>
    <row r="28" spans="1:6">
      <c r="D28">
        <v>2021</v>
      </c>
      <c r="E28" s="1" t="s">
        <v>100</v>
      </c>
      <c r="F28" t="s">
        <v>101</v>
      </c>
    </row>
    <row r="29" spans="1:6">
      <c r="D29">
        <v>2022</v>
      </c>
      <c r="E29" s="1" t="s">
        <v>102</v>
      </c>
    </row>
    <row r="30" spans="1:6">
      <c r="D30">
        <v>2023</v>
      </c>
      <c r="E30" s="1"/>
    </row>
    <row r="31" spans="1:6">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785CA-F3C0-465C-8C48-C3FC19B7FDE1}">
  <sheetPr codeName="Hoja2"/>
  <dimension ref="A1:Y59"/>
  <sheetViews>
    <sheetView showGridLines="0" topLeftCell="B1" zoomScale="70" zoomScaleNormal="70" workbookViewId="0">
      <selection activeCell="B5" sqref="B5:G5"/>
    </sheetView>
  </sheetViews>
  <sheetFormatPr defaultColWidth="11.42578125" defaultRowHeight="15"/>
  <cols>
    <col min="1" max="1" width="28.140625" style="48" hidden="1" customWidth="1"/>
    <col min="2" max="2" width="40" style="14" customWidth="1"/>
    <col min="3" max="3" width="34.42578125" style="14" customWidth="1"/>
    <col min="4" max="4" width="25.85546875" style="14" customWidth="1"/>
    <col min="5" max="5" width="19.42578125" style="14" customWidth="1"/>
    <col min="6" max="6" width="16.42578125" style="30" customWidth="1"/>
    <col min="7" max="7" width="25.42578125" style="30" customWidth="1"/>
    <col min="8" max="8" width="16.85546875" style="128" customWidth="1"/>
    <col min="9" max="9" width="25.85546875" style="55" customWidth="1"/>
    <col min="10" max="10" width="16.85546875" style="128" customWidth="1"/>
    <col min="11" max="11" width="19.85546875" style="55" customWidth="1"/>
    <col min="12" max="12" width="15.42578125" style="14" customWidth="1"/>
    <col min="13" max="13" width="24.28515625" style="14" customWidth="1"/>
    <col min="14" max="14" width="51.42578125" style="14" customWidth="1"/>
    <col min="15" max="15" width="61" style="14" customWidth="1"/>
    <col min="16" max="16" width="43.85546875" style="14" customWidth="1"/>
    <col min="17" max="17" width="58.42578125" style="14" customWidth="1"/>
    <col min="18" max="18" width="22.42578125" style="34" customWidth="1"/>
    <col min="19" max="19" width="19.85546875" style="14" customWidth="1"/>
    <col min="20" max="20" width="44" style="14" customWidth="1"/>
    <col min="21" max="21" width="34.140625" style="14" customWidth="1"/>
    <col min="22" max="22" width="45.7109375" style="14" customWidth="1"/>
    <col min="23" max="23" width="50.42578125" style="14" customWidth="1"/>
    <col min="24" max="24" width="11.42578125" style="14"/>
    <col min="25" max="25" width="12.42578125" style="14" bestFit="1" customWidth="1"/>
    <col min="26" max="16384" width="11.42578125" style="14"/>
  </cols>
  <sheetData>
    <row r="1" spans="1:23" ht="75" customHeight="1">
      <c r="B1" s="13"/>
      <c r="C1" s="300" t="s">
        <v>103</v>
      </c>
      <c r="D1" s="300"/>
      <c r="E1" s="300"/>
      <c r="F1" s="300"/>
      <c r="G1" s="300"/>
      <c r="H1" s="300"/>
      <c r="I1" s="300"/>
      <c r="J1" s="300"/>
      <c r="K1" s="300"/>
      <c r="L1" s="300"/>
      <c r="M1" s="300"/>
      <c r="N1" s="300"/>
      <c r="O1" s="300"/>
      <c r="P1" s="300"/>
      <c r="Q1" s="300"/>
      <c r="R1" s="300"/>
      <c r="S1" s="300"/>
      <c r="T1" s="300"/>
      <c r="U1" s="300"/>
      <c r="V1" s="300"/>
      <c r="W1" s="300"/>
    </row>
    <row r="2" spans="1:23" ht="26.25" customHeight="1">
      <c r="B2" s="301" t="s">
        <v>15</v>
      </c>
      <c r="C2" s="302"/>
      <c r="D2" s="302"/>
      <c r="E2" s="302"/>
      <c r="F2" s="302"/>
      <c r="G2" s="303"/>
      <c r="H2" s="304" t="s">
        <v>104</v>
      </c>
      <c r="I2" s="305"/>
      <c r="J2" s="301" t="s">
        <v>32</v>
      </c>
      <c r="K2" s="302"/>
      <c r="L2" s="302"/>
      <c r="M2" s="302"/>
      <c r="N2" s="302"/>
      <c r="O2" s="302"/>
      <c r="P2" s="302"/>
      <c r="Q2" s="302"/>
      <c r="R2" s="302"/>
      <c r="S2" s="302"/>
      <c r="T2" s="302"/>
      <c r="U2" s="302"/>
      <c r="V2" s="302"/>
      <c r="W2" s="302"/>
    </row>
    <row r="3" spans="1:23" ht="26.25" customHeight="1">
      <c r="B3" s="301"/>
      <c r="C3" s="302"/>
      <c r="D3" s="302"/>
      <c r="E3" s="302"/>
      <c r="F3" s="302"/>
      <c r="G3" s="303"/>
      <c r="H3" s="31"/>
      <c r="I3" s="35" t="s">
        <v>105</v>
      </c>
      <c r="J3" s="301"/>
      <c r="K3" s="302"/>
      <c r="L3" s="302"/>
      <c r="M3" s="302"/>
      <c r="N3" s="302"/>
      <c r="O3" s="302"/>
      <c r="P3" s="302"/>
      <c r="Q3" s="302"/>
      <c r="R3" s="302"/>
      <c r="S3" s="302"/>
      <c r="T3" s="302"/>
      <c r="U3" s="302"/>
      <c r="V3" s="302"/>
      <c r="W3" s="302"/>
    </row>
    <row r="4" spans="1:23" ht="27.75" customHeight="1">
      <c r="B4" s="301">
        <v>2024</v>
      </c>
      <c r="C4" s="302"/>
      <c r="D4" s="302"/>
      <c r="E4" s="302"/>
      <c r="F4" s="302"/>
      <c r="G4" s="303"/>
      <c r="H4" s="304" t="s">
        <v>106</v>
      </c>
      <c r="I4" s="305"/>
      <c r="J4" s="301" t="s">
        <v>98</v>
      </c>
      <c r="K4" s="302"/>
      <c r="L4" s="302"/>
      <c r="M4" s="302"/>
      <c r="N4" s="302"/>
      <c r="O4" s="302"/>
      <c r="P4" s="302"/>
      <c r="Q4" s="302"/>
      <c r="R4" s="302"/>
      <c r="S4" s="302"/>
      <c r="T4" s="302"/>
      <c r="U4" s="302"/>
      <c r="V4" s="302"/>
      <c r="W4" s="302"/>
    </row>
    <row r="5" spans="1:23" ht="22.5" customHeight="1">
      <c r="B5" s="301" t="s">
        <v>86</v>
      </c>
      <c r="C5" s="302"/>
      <c r="D5" s="302"/>
      <c r="E5" s="302"/>
      <c r="F5" s="302"/>
      <c r="G5" s="303"/>
      <c r="H5" s="304" t="s">
        <v>90</v>
      </c>
      <c r="I5" s="305"/>
      <c r="J5" s="301" t="s">
        <v>91</v>
      </c>
      <c r="K5" s="302"/>
      <c r="L5" s="302"/>
      <c r="M5" s="302"/>
      <c r="N5" s="302"/>
      <c r="O5" s="302"/>
      <c r="P5" s="302"/>
      <c r="Q5" s="302"/>
      <c r="R5" s="302"/>
      <c r="S5" s="302"/>
      <c r="T5" s="302"/>
      <c r="U5" s="302"/>
      <c r="V5" s="302"/>
      <c r="W5" s="302"/>
    </row>
    <row r="6" spans="1:23" ht="19.5" customHeight="1" thickBot="1">
      <c r="B6" s="306"/>
      <c r="C6" s="306"/>
      <c r="D6" s="306"/>
      <c r="E6" s="306"/>
      <c r="F6" s="306"/>
      <c r="G6" s="306"/>
      <c r="H6" s="306"/>
      <c r="I6" s="306"/>
      <c r="J6" s="306"/>
      <c r="K6" s="306"/>
      <c r="L6" s="306"/>
      <c r="M6" s="306"/>
      <c r="N6" s="306"/>
      <c r="O6" s="306"/>
      <c r="P6" s="306"/>
      <c r="Q6" s="306"/>
      <c r="R6" s="306"/>
      <c r="S6" s="306"/>
      <c r="T6" s="306"/>
      <c r="U6" s="306"/>
      <c r="V6" s="306"/>
      <c r="W6" s="306"/>
    </row>
    <row r="7" spans="1:23">
      <c r="B7" s="307"/>
      <c r="C7" s="307"/>
      <c r="D7" s="307"/>
      <c r="E7" s="307"/>
      <c r="F7" s="307"/>
      <c r="G7" s="307"/>
      <c r="H7" s="119"/>
      <c r="I7" s="115"/>
      <c r="J7" s="119"/>
      <c r="K7" s="115"/>
      <c r="L7" s="308" t="s">
        <v>107</v>
      </c>
      <c r="M7" s="309"/>
      <c r="N7" s="309"/>
      <c r="O7" s="309"/>
      <c r="P7" s="309"/>
      <c r="Q7" s="309"/>
      <c r="R7" s="309"/>
      <c r="S7" s="309"/>
      <c r="T7" s="309"/>
      <c r="U7" s="309"/>
      <c r="V7" s="309"/>
      <c r="W7" s="309"/>
    </row>
    <row r="8" spans="1:23" ht="14.25" customHeight="1">
      <c r="B8" s="292" t="s">
        <v>108</v>
      </c>
      <c r="C8" s="292" t="s">
        <v>109</v>
      </c>
      <c r="D8" s="292" t="s">
        <v>110</v>
      </c>
      <c r="E8" s="298" t="s">
        <v>111</v>
      </c>
      <c r="F8" s="299" t="s">
        <v>112</v>
      </c>
      <c r="G8" s="299" t="s">
        <v>113</v>
      </c>
      <c r="H8" s="293" t="s">
        <v>114</v>
      </c>
      <c r="I8" s="293"/>
      <c r="J8" s="293" t="s">
        <v>115</v>
      </c>
      <c r="K8" s="293"/>
      <c r="L8" s="294"/>
      <c r="M8" s="294"/>
      <c r="N8" s="294"/>
      <c r="O8" s="294"/>
      <c r="P8" s="191"/>
      <c r="Q8" s="191"/>
      <c r="R8" s="295"/>
      <c r="S8" s="295"/>
      <c r="T8" s="295"/>
      <c r="U8" s="295"/>
      <c r="V8" s="295"/>
      <c r="W8" s="295"/>
    </row>
    <row r="9" spans="1:23" ht="12.75" customHeight="1">
      <c r="B9" s="292"/>
      <c r="C9" s="292"/>
      <c r="D9" s="292"/>
      <c r="E9" s="298"/>
      <c r="F9" s="299"/>
      <c r="G9" s="299"/>
      <c r="H9" s="293"/>
      <c r="I9" s="293"/>
      <c r="J9" s="293"/>
      <c r="K9" s="293"/>
      <c r="L9" s="296" t="s">
        <v>116</v>
      </c>
      <c r="M9" s="296"/>
      <c r="N9" s="296"/>
      <c r="O9" s="296"/>
      <c r="P9" s="296"/>
      <c r="Q9" s="296"/>
      <c r="R9" s="297" t="s">
        <v>117</v>
      </c>
      <c r="S9" s="297"/>
      <c r="T9" s="297"/>
      <c r="U9" s="297"/>
      <c r="V9" s="297"/>
      <c r="W9" s="297"/>
    </row>
    <row r="10" spans="1:23" ht="12" customHeight="1">
      <c r="B10" s="292"/>
      <c r="C10" s="292"/>
      <c r="D10" s="292"/>
      <c r="E10" s="298"/>
      <c r="F10" s="299"/>
      <c r="G10" s="299"/>
      <c r="H10" s="290" t="s">
        <v>118</v>
      </c>
      <c r="I10" s="291" t="s">
        <v>119</v>
      </c>
      <c r="J10" s="290" t="s">
        <v>118</v>
      </c>
      <c r="K10" s="291" t="s">
        <v>119</v>
      </c>
      <c r="L10" s="294" t="s">
        <v>120</v>
      </c>
      <c r="M10" s="294"/>
      <c r="N10" s="294"/>
      <c r="O10" s="294"/>
      <c r="P10" s="294"/>
      <c r="Q10" s="294"/>
      <c r="R10" s="289" t="s">
        <v>120</v>
      </c>
      <c r="S10" s="289"/>
      <c r="T10" s="289"/>
      <c r="U10" s="289"/>
      <c r="V10" s="289"/>
      <c r="W10" s="289"/>
    </row>
    <row r="11" spans="1:23" ht="78.75" customHeight="1">
      <c r="A11" s="190" t="s">
        <v>121</v>
      </c>
      <c r="B11" s="292"/>
      <c r="C11" s="292"/>
      <c r="D11" s="292"/>
      <c r="E11" s="298"/>
      <c r="F11" s="299"/>
      <c r="G11" s="299"/>
      <c r="H11" s="290"/>
      <c r="I11" s="291"/>
      <c r="J11" s="290"/>
      <c r="K11" s="291"/>
      <c r="L11" s="194" t="s">
        <v>122</v>
      </c>
      <c r="M11" s="194" t="s">
        <v>123</v>
      </c>
      <c r="N11" s="195" t="s">
        <v>124</v>
      </c>
      <c r="O11" s="196" t="s">
        <v>125</v>
      </c>
      <c r="P11" s="197" t="s">
        <v>126</v>
      </c>
      <c r="Q11" s="191" t="s">
        <v>127</v>
      </c>
      <c r="R11" s="198" t="s">
        <v>122</v>
      </c>
      <c r="S11" s="193" t="s">
        <v>123</v>
      </c>
      <c r="T11" s="192" t="s">
        <v>124</v>
      </c>
      <c r="U11" s="199" t="s">
        <v>125</v>
      </c>
      <c r="V11" s="200" t="s">
        <v>126</v>
      </c>
      <c r="W11" s="193" t="s">
        <v>127</v>
      </c>
    </row>
    <row r="12" spans="1:23" ht="27" customHeight="1">
      <c r="A12" s="186"/>
      <c r="B12" s="187" t="s">
        <v>128</v>
      </c>
      <c r="C12" s="187"/>
      <c r="D12" s="187"/>
      <c r="E12" s="181"/>
      <c r="F12" s="188"/>
      <c r="G12" s="188"/>
      <c r="H12" s="179"/>
      <c r="I12" s="180"/>
      <c r="J12" s="179"/>
      <c r="K12" s="180"/>
      <c r="L12" s="181"/>
      <c r="M12" s="181"/>
      <c r="N12" s="181"/>
      <c r="O12" s="189"/>
      <c r="P12" s="181"/>
      <c r="Q12" s="184"/>
      <c r="R12" s="180"/>
      <c r="S12" s="184"/>
      <c r="T12" s="184"/>
      <c r="U12" s="185"/>
      <c r="V12" s="184"/>
      <c r="W12" s="184"/>
    </row>
    <row r="13" spans="1:23" ht="45">
      <c r="A13" s="201" t="s">
        <v>129</v>
      </c>
      <c r="B13" s="202" t="s">
        <v>130</v>
      </c>
      <c r="C13" s="202" t="s">
        <v>131</v>
      </c>
      <c r="D13" s="202" t="s">
        <v>132</v>
      </c>
      <c r="E13" s="202" t="s">
        <v>101</v>
      </c>
      <c r="F13" s="203">
        <v>0</v>
      </c>
      <c r="G13" s="203">
        <v>0</v>
      </c>
      <c r="H13" s="204"/>
      <c r="I13" s="205">
        <v>0</v>
      </c>
      <c r="J13" s="204">
        <v>0</v>
      </c>
      <c r="K13" s="205">
        <v>0</v>
      </c>
      <c r="L13" s="206">
        <v>0</v>
      </c>
      <c r="M13" s="205">
        <v>0</v>
      </c>
      <c r="N13" s="207">
        <f>IFERROR((1-(L13/H13)),0)</f>
        <v>0</v>
      </c>
      <c r="O13" s="207">
        <f>IFERROR((1-(M13/I13)),0)</f>
        <v>0</v>
      </c>
      <c r="P13" s="208">
        <f>IFERROR((N13/G13),0)</f>
        <v>0</v>
      </c>
      <c r="Q13" s="209"/>
      <c r="R13" s="210"/>
      <c r="S13" s="205"/>
      <c r="T13" s="211">
        <f t="shared" ref="T13:T42" si="0">IFERROR((1-(R13/J13)),0)</f>
        <v>0</v>
      </c>
      <c r="U13" s="211">
        <f t="shared" ref="U13:U42" si="1">IFERROR((1-(S13/K13)),0)</f>
        <v>0</v>
      </c>
      <c r="V13" s="212">
        <f t="shared" ref="V13:V42" si="2">IFERROR((T13/G13),0)</f>
        <v>0</v>
      </c>
      <c r="W13" s="213"/>
    </row>
    <row r="14" spans="1:23" ht="50.25" customHeight="1">
      <c r="A14" s="68" t="s">
        <v>133</v>
      </c>
      <c r="B14" s="202" t="s">
        <v>134</v>
      </c>
      <c r="C14" s="202" t="s">
        <v>135</v>
      </c>
      <c r="D14" s="202" t="s">
        <v>136</v>
      </c>
      <c r="E14" s="202" t="s">
        <v>101</v>
      </c>
      <c r="F14" s="203">
        <v>0</v>
      </c>
      <c r="G14" s="203">
        <v>0</v>
      </c>
      <c r="H14" s="204">
        <v>2541</v>
      </c>
      <c r="I14" s="219">
        <v>28389297</v>
      </c>
      <c r="J14" s="204">
        <v>4630</v>
      </c>
      <c r="K14" s="214">
        <v>55783671</v>
      </c>
      <c r="L14" s="215">
        <v>2067</v>
      </c>
      <c r="M14" s="214">
        <v>33522300</v>
      </c>
      <c r="N14" s="207">
        <f t="shared" ref="N14:O41" si="3">IFERROR((1-(L14/H14)),0)</f>
        <v>0.18654073199527743</v>
      </c>
      <c r="O14" s="207">
        <f>IFERROR((1-(M14/I14)),0)</f>
        <v>-0.18080768255726798</v>
      </c>
      <c r="P14" s="208">
        <f t="shared" ref="P14:P42" si="4">IFERROR((N14/G14),0)</f>
        <v>0</v>
      </c>
      <c r="Q14" s="209"/>
      <c r="R14" s="210"/>
      <c r="S14" s="205"/>
      <c r="T14" s="211">
        <f t="shared" si="0"/>
        <v>1</v>
      </c>
      <c r="U14" s="211">
        <f t="shared" si="1"/>
        <v>1</v>
      </c>
      <c r="V14" s="212">
        <f t="shared" si="2"/>
        <v>0</v>
      </c>
      <c r="W14" s="213"/>
    </row>
    <row r="15" spans="1:23" ht="35.1" customHeight="1">
      <c r="A15" s="68" t="s">
        <v>137</v>
      </c>
      <c r="B15" s="288" t="s">
        <v>138</v>
      </c>
      <c r="C15" s="202" t="s">
        <v>139</v>
      </c>
      <c r="D15" s="202" t="s">
        <v>140</v>
      </c>
      <c r="E15" s="202" t="s">
        <v>101</v>
      </c>
      <c r="F15" s="270">
        <v>0</v>
      </c>
      <c r="G15" s="270">
        <v>0</v>
      </c>
      <c r="H15" s="218">
        <v>0</v>
      </c>
      <c r="I15" s="217">
        <v>0</v>
      </c>
      <c r="J15" s="218">
        <v>0</v>
      </c>
      <c r="K15" s="219">
        <v>0</v>
      </c>
      <c r="L15" s="206">
        <v>8</v>
      </c>
      <c r="M15" s="217">
        <v>8063813</v>
      </c>
      <c r="N15" s="207">
        <f t="shared" si="3"/>
        <v>0</v>
      </c>
      <c r="O15" s="207">
        <f t="shared" si="3"/>
        <v>0</v>
      </c>
      <c r="P15" s="208">
        <f t="shared" si="4"/>
        <v>0</v>
      </c>
      <c r="Q15" s="209"/>
      <c r="R15" s="210"/>
      <c r="S15" s="205"/>
      <c r="T15" s="211">
        <f t="shared" si="0"/>
        <v>0</v>
      </c>
      <c r="U15" s="211">
        <f t="shared" si="1"/>
        <v>0</v>
      </c>
      <c r="V15" s="212">
        <f t="shared" si="2"/>
        <v>0</v>
      </c>
      <c r="W15" s="213"/>
    </row>
    <row r="16" spans="1:23" ht="75.75" customHeight="1">
      <c r="A16" s="68" t="s">
        <v>133</v>
      </c>
      <c r="B16" s="288"/>
      <c r="C16" s="202" t="s">
        <v>141</v>
      </c>
      <c r="D16" s="202" t="s">
        <v>142</v>
      </c>
      <c r="E16" s="202" t="s">
        <v>101</v>
      </c>
      <c r="F16" s="270">
        <v>0</v>
      </c>
      <c r="G16" s="270">
        <v>0</v>
      </c>
      <c r="H16" s="218">
        <v>4</v>
      </c>
      <c r="I16" s="219">
        <v>53126785</v>
      </c>
      <c r="J16" s="218">
        <v>15</v>
      </c>
      <c r="K16" s="219">
        <v>77007569</v>
      </c>
      <c r="L16" s="206">
        <v>8</v>
      </c>
      <c r="M16" s="217">
        <v>23320893</v>
      </c>
      <c r="N16" s="207">
        <f t="shared" si="3"/>
        <v>-1</v>
      </c>
      <c r="O16" s="207">
        <f t="shared" si="3"/>
        <v>0.56103323398922034</v>
      </c>
      <c r="P16" s="208">
        <f t="shared" si="4"/>
        <v>0</v>
      </c>
      <c r="Q16" s="209"/>
      <c r="R16" s="215"/>
      <c r="S16" s="217"/>
      <c r="T16" s="220">
        <f t="shared" si="0"/>
        <v>1</v>
      </c>
      <c r="U16" s="220">
        <f t="shared" si="1"/>
        <v>1</v>
      </c>
      <c r="V16" s="221">
        <f t="shared" si="2"/>
        <v>0</v>
      </c>
      <c r="W16" s="222"/>
    </row>
    <row r="17" spans="1:25" ht="66" customHeight="1">
      <c r="A17" s="68" t="s">
        <v>133</v>
      </c>
      <c r="B17" s="202" t="s">
        <v>143</v>
      </c>
      <c r="C17" s="202" t="s">
        <v>144</v>
      </c>
      <c r="D17" s="202" t="s">
        <v>145</v>
      </c>
      <c r="E17" s="202" t="s">
        <v>101</v>
      </c>
      <c r="F17" s="203">
        <v>0</v>
      </c>
      <c r="G17" s="203">
        <v>0</v>
      </c>
      <c r="H17" s="218">
        <v>10</v>
      </c>
      <c r="I17" s="223">
        <v>110838919</v>
      </c>
      <c r="J17" s="218">
        <v>16</v>
      </c>
      <c r="K17" s="224">
        <v>208653255</v>
      </c>
      <c r="L17" s="206">
        <v>21</v>
      </c>
      <c r="M17" s="223">
        <v>512807058</v>
      </c>
      <c r="N17" s="207">
        <f t="shared" ref="N17" si="5">IFERROR((1-(L17/H17)),0)</f>
        <v>-1.1000000000000001</v>
      </c>
      <c r="O17" s="207">
        <f t="shared" ref="O17" si="6">IFERROR((1-(M17/I17)),0)</f>
        <v>-3.6265974319002519</v>
      </c>
      <c r="P17" s="207">
        <f t="shared" ref="P17" si="7">IFERROR((N17/G17),0)</f>
        <v>0</v>
      </c>
      <c r="Q17" s="225"/>
      <c r="R17" s="216"/>
      <c r="S17" s="216"/>
      <c r="T17" s="211">
        <f t="shared" ref="T17:U19" si="8">IFERROR((1-(R17/J17)),0)</f>
        <v>1</v>
      </c>
      <c r="U17" s="211">
        <f t="shared" si="8"/>
        <v>1</v>
      </c>
      <c r="V17" s="212">
        <f t="shared" ref="V17:V22" si="9">IFERROR((T17/G17),0)</f>
        <v>0</v>
      </c>
      <c r="W17" s="213"/>
    </row>
    <row r="18" spans="1:25" ht="66" customHeight="1">
      <c r="A18" s="68" t="s">
        <v>133</v>
      </c>
      <c r="B18" s="202" t="s">
        <v>146</v>
      </c>
      <c r="C18" s="202" t="s">
        <v>147</v>
      </c>
      <c r="D18" s="202" t="s">
        <v>148</v>
      </c>
      <c r="E18" s="202" t="s">
        <v>101</v>
      </c>
      <c r="F18" s="203">
        <v>0</v>
      </c>
      <c r="G18" s="203">
        <v>0</v>
      </c>
      <c r="H18" s="218">
        <v>0</v>
      </c>
      <c r="I18" s="205"/>
      <c r="J18" s="204">
        <v>40</v>
      </c>
      <c r="K18" s="205">
        <v>10294800</v>
      </c>
      <c r="L18" s="206">
        <v>0</v>
      </c>
      <c r="M18" s="205">
        <v>0</v>
      </c>
      <c r="N18" s="207">
        <f>IFERROR((1-(L18/H18)),0)</f>
        <v>0</v>
      </c>
      <c r="O18" s="207">
        <f t="shared" ref="O18" si="10">IFERROR((1-(M18/I18)),0)</f>
        <v>0</v>
      </c>
      <c r="P18" s="208">
        <f t="shared" ref="P18" si="11">IFERROR((N18/G18),0)</f>
        <v>0</v>
      </c>
      <c r="Q18" s="225" t="s">
        <v>149</v>
      </c>
      <c r="R18" s="216"/>
      <c r="S18" s="216"/>
      <c r="T18" s="211">
        <f t="shared" si="8"/>
        <v>1</v>
      </c>
      <c r="U18" s="211">
        <f t="shared" si="8"/>
        <v>1</v>
      </c>
      <c r="V18" s="212">
        <f t="shared" si="9"/>
        <v>0</v>
      </c>
      <c r="W18" s="213"/>
    </row>
    <row r="19" spans="1:25" ht="105.75" customHeight="1">
      <c r="A19" s="68" t="s">
        <v>133</v>
      </c>
      <c r="B19" s="226" t="s">
        <v>150</v>
      </c>
      <c r="C19" s="202" t="s">
        <v>151</v>
      </c>
      <c r="D19" s="202" t="s">
        <v>152</v>
      </c>
      <c r="E19" s="202" t="s">
        <v>101</v>
      </c>
      <c r="F19" s="203">
        <v>0</v>
      </c>
      <c r="G19" s="203">
        <v>0</v>
      </c>
      <c r="H19" s="204">
        <v>30</v>
      </c>
      <c r="I19" s="214">
        <v>31200000</v>
      </c>
      <c r="J19" s="204">
        <v>68</v>
      </c>
      <c r="K19" s="214">
        <f>31200000+33977100</f>
        <v>65177100</v>
      </c>
      <c r="L19" s="206">
        <v>3</v>
      </c>
      <c r="M19" s="205">
        <v>33022900</v>
      </c>
      <c r="N19" s="207">
        <f>IFERROR((1-(L19/H19)),0)</f>
        <v>0.9</v>
      </c>
      <c r="O19" s="207">
        <f t="shared" ref="O19" si="12">IFERROR((1-(M19/I19)),0)</f>
        <v>-5.8426282051281975E-2</v>
      </c>
      <c r="P19" s="208">
        <f t="shared" ref="P19" si="13">IFERROR((N19/G19),0)</f>
        <v>0</v>
      </c>
      <c r="Q19" s="227" t="s">
        <v>153</v>
      </c>
      <c r="R19" s="216"/>
      <c r="S19" s="216"/>
      <c r="T19" s="211">
        <f t="shared" si="8"/>
        <v>1</v>
      </c>
      <c r="U19" s="211">
        <f t="shared" si="8"/>
        <v>1</v>
      </c>
      <c r="V19" s="212">
        <f t="shared" si="9"/>
        <v>0</v>
      </c>
      <c r="W19" s="213"/>
    </row>
    <row r="20" spans="1:25" ht="77.25" customHeight="1">
      <c r="A20" s="68" t="s">
        <v>133</v>
      </c>
      <c r="B20" s="226" t="s">
        <v>154</v>
      </c>
      <c r="C20" s="226" t="s">
        <v>155</v>
      </c>
      <c r="D20" s="226" t="s">
        <v>156</v>
      </c>
      <c r="E20" s="202" t="s">
        <v>101</v>
      </c>
      <c r="F20" s="203">
        <v>0</v>
      </c>
      <c r="G20" s="203">
        <v>0</v>
      </c>
      <c r="H20" s="218">
        <v>0</v>
      </c>
      <c r="I20" s="223">
        <v>0</v>
      </c>
      <c r="J20" s="218">
        <v>10</v>
      </c>
      <c r="K20" s="223">
        <v>192418974</v>
      </c>
      <c r="L20" s="228">
        <v>0</v>
      </c>
      <c r="M20" s="223">
        <v>0</v>
      </c>
      <c r="N20" s="207">
        <f t="shared" ref="N20" si="14">IFERROR((1-(L20/H20)),0)</f>
        <v>0</v>
      </c>
      <c r="O20" s="207">
        <f t="shared" ref="O20" si="15">IFERROR((1-(M20/I20)),0)</f>
        <v>0</v>
      </c>
      <c r="P20" s="207">
        <v>0</v>
      </c>
      <c r="Q20" s="227" t="s">
        <v>157</v>
      </c>
      <c r="R20" s="216"/>
      <c r="S20" s="216"/>
      <c r="T20" s="211">
        <v>0</v>
      </c>
      <c r="U20" s="211">
        <f>IFERROR((1-(S20/K20)),0)</f>
        <v>1</v>
      </c>
      <c r="V20" s="212">
        <f t="shared" si="9"/>
        <v>0</v>
      </c>
      <c r="W20" s="222"/>
    </row>
    <row r="21" spans="1:25" ht="94.5" customHeight="1">
      <c r="A21" s="68" t="s">
        <v>133</v>
      </c>
      <c r="B21" s="202" t="s">
        <v>158</v>
      </c>
      <c r="C21" s="229" t="s">
        <v>159</v>
      </c>
      <c r="D21" s="202" t="s">
        <v>160</v>
      </c>
      <c r="E21" s="202" t="s">
        <v>101</v>
      </c>
      <c r="F21" s="203">
        <v>0</v>
      </c>
      <c r="G21" s="203">
        <v>0</v>
      </c>
      <c r="H21" s="218">
        <v>3</v>
      </c>
      <c r="I21" s="217">
        <v>0</v>
      </c>
      <c r="J21" s="218">
        <v>5</v>
      </c>
      <c r="K21" s="217">
        <v>0</v>
      </c>
      <c r="L21" s="206">
        <v>3</v>
      </c>
      <c r="M21" s="205">
        <v>0</v>
      </c>
      <c r="N21" s="207">
        <f>IFERROR((1-(L21/H21)),0)</f>
        <v>0</v>
      </c>
      <c r="O21" s="207">
        <f>IFERROR((1-(M21/I21)),0)</f>
        <v>0</v>
      </c>
      <c r="P21" s="208">
        <f>IFERROR((N21/G21),0)</f>
        <v>0</v>
      </c>
      <c r="Q21" s="230" t="s">
        <v>161</v>
      </c>
      <c r="R21" s="210"/>
      <c r="S21" s="205"/>
      <c r="T21" s="211">
        <f>IFERROR((1-(R21/J21)),0)</f>
        <v>1</v>
      </c>
      <c r="U21" s="211">
        <f>IFERROR((1-(S21/K21)),0)</f>
        <v>0</v>
      </c>
      <c r="V21" s="212">
        <f t="shared" si="9"/>
        <v>0</v>
      </c>
      <c r="W21" s="213"/>
    </row>
    <row r="22" spans="1:25" ht="94.5" customHeight="1">
      <c r="A22" s="68" t="s">
        <v>133</v>
      </c>
      <c r="B22" s="202" t="s">
        <v>162</v>
      </c>
      <c r="C22" s="231" t="s">
        <v>163</v>
      </c>
      <c r="D22" s="202" t="s">
        <v>164</v>
      </c>
      <c r="E22" s="202" t="s">
        <v>101</v>
      </c>
      <c r="F22" s="203">
        <v>0</v>
      </c>
      <c r="G22" s="203">
        <v>0</v>
      </c>
      <c r="H22" s="218">
        <v>0</v>
      </c>
      <c r="I22" s="217">
        <v>0</v>
      </c>
      <c r="J22" s="218">
        <v>5</v>
      </c>
      <c r="K22" s="217">
        <v>0</v>
      </c>
      <c r="L22" s="206">
        <v>3</v>
      </c>
      <c r="M22" s="205">
        <v>0</v>
      </c>
      <c r="N22" s="207">
        <f>IFERROR((1-(L22/H22)),0)</f>
        <v>0</v>
      </c>
      <c r="O22" s="207">
        <f>IFERROR((1-(M22/I22)),0)</f>
        <v>0</v>
      </c>
      <c r="P22" s="208">
        <f>IFERROR((N22/G22),0)</f>
        <v>0</v>
      </c>
      <c r="Q22" s="230" t="s">
        <v>161</v>
      </c>
      <c r="R22" s="210"/>
      <c r="S22" s="205"/>
      <c r="T22" s="211">
        <f>IFERROR((1-(R22/J22)),0)</f>
        <v>1</v>
      </c>
      <c r="U22" s="211">
        <f>IFERROR((1-(S22/K22)),0)</f>
        <v>0</v>
      </c>
      <c r="V22" s="212">
        <f t="shared" si="9"/>
        <v>0</v>
      </c>
      <c r="W22" s="213"/>
    </row>
    <row r="23" spans="1:25" ht="27" customHeight="1">
      <c r="A23" s="47"/>
      <c r="B23" s="175" t="s">
        <v>165</v>
      </c>
      <c r="C23" s="176"/>
      <c r="D23" s="176"/>
      <c r="E23" s="177"/>
      <c r="F23" s="178"/>
      <c r="G23" s="178"/>
      <c r="H23" s="179"/>
      <c r="I23" s="180"/>
      <c r="J23" s="179"/>
      <c r="K23" s="180"/>
      <c r="L23" s="181"/>
      <c r="M23" s="181"/>
      <c r="N23" s="182"/>
      <c r="O23" s="183"/>
      <c r="P23" s="181"/>
      <c r="Q23" s="184"/>
      <c r="R23" s="180"/>
      <c r="S23" s="184"/>
      <c r="T23" s="184"/>
      <c r="U23" s="185"/>
      <c r="V23" s="184"/>
      <c r="W23" s="184"/>
    </row>
    <row r="24" spans="1:25" ht="30">
      <c r="A24" s="68" t="s">
        <v>166</v>
      </c>
      <c r="B24" s="287" t="s">
        <v>167</v>
      </c>
      <c r="C24" s="202" t="s">
        <v>168</v>
      </c>
      <c r="D24" s="202" t="s">
        <v>169</v>
      </c>
      <c r="E24" s="202" t="s">
        <v>99</v>
      </c>
      <c r="F24" s="203">
        <v>0.01</v>
      </c>
      <c r="G24" s="203">
        <v>0.01</v>
      </c>
      <c r="H24" s="233">
        <v>20</v>
      </c>
      <c r="I24" s="234">
        <v>6453414</v>
      </c>
      <c r="J24" s="233">
        <v>20</v>
      </c>
      <c r="K24" s="234">
        <v>12593618</v>
      </c>
      <c r="L24" s="235">
        <v>12</v>
      </c>
      <c r="M24" s="217">
        <v>5394318</v>
      </c>
      <c r="N24" s="207">
        <f>IFERROR((1-(L24/H24)),0)</f>
        <v>0.4</v>
      </c>
      <c r="O24" s="207">
        <f>IFERROR((1-(M24/I24)),0)</f>
        <v>0.16411406427667585</v>
      </c>
      <c r="P24" s="208">
        <f t="shared" si="4"/>
        <v>40</v>
      </c>
      <c r="Q24" s="209"/>
      <c r="R24" s="236"/>
      <c r="S24" s="205"/>
      <c r="T24" s="211">
        <f t="shared" si="0"/>
        <v>1</v>
      </c>
      <c r="U24" s="211">
        <f t="shared" si="1"/>
        <v>1</v>
      </c>
      <c r="V24" s="212">
        <f t="shared" si="2"/>
        <v>100</v>
      </c>
      <c r="W24" s="222"/>
    </row>
    <row r="25" spans="1:25" ht="48" customHeight="1">
      <c r="A25" s="68" t="s">
        <v>166</v>
      </c>
      <c r="B25" s="287"/>
      <c r="C25" s="202" t="s">
        <v>170</v>
      </c>
      <c r="D25" s="202" t="s">
        <v>171</v>
      </c>
      <c r="E25" s="202" t="s">
        <v>101</v>
      </c>
      <c r="F25" s="203">
        <v>0</v>
      </c>
      <c r="G25" s="203">
        <v>0</v>
      </c>
      <c r="H25" s="233">
        <v>0</v>
      </c>
      <c r="I25" s="268"/>
      <c r="J25" s="233">
        <v>0</v>
      </c>
      <c r="K25" s="269"/>
      <c r="L25" s="235">
        <v>0</v>
      </c>
      <c r="M25" s="237">
        <v>0</v>
      </c>
      <c r="N25" s="207">
        <f t="shared" si="3"/>
        <v>0</v>
      </c>
      <c r="O25" s="207">
        <f>IFERROR((1-(M25/I25)),0)</f>
        <v>0</v>
      </c>
      <c r="P25" s="208">
        <f t="shared" si="4"/>
        <v>0</v>
      </c>
      <c r="Q25" s="209"/>
      <c r="R25" s="206"/>
      <c r="S25" s="238"/>
      <c r="T25" s="211">
        <f t="shared" si="0"/>
        <v>0</v>
      </c>
      <c r="U25" s="211">
        <f t="shared" si="1"/>
        <v>0</v>
      </c>
      <c r="V25" s="212">
        <f t="shared" si="2"/>
        <v>0</v>
      </c>
      <c r="W25" s="213"/>
    </row>
    <row r="26" spans="1:25" ht="30">
      <c r="A26" s="68" t="s">
        <v>166</v>
      </c>
      <c r="B26" s="287"/>
      <c r="C26" s="202" t="s">
        <v>172</v>
      </c>
      <c r="D26" s="202" t="s">
        <v>169</v>
      </c>
      <c r="E26" s="202" t="s">
        <v>99</v>
      </c>
      <c r="F26" s="203">
        <v>0.01</v>
      </c>
      <c r="G26" s="203">
        <v>0.01</v>
      </c>
      <c r="H26" s="233">
        <v>1</v>
      </c>
      <c r="I26" s="234">
        <v>51518430</v>
      </c>
      <c r="J26" s="233">
        <v>1</v>
      </c>
      <c r="K26" s="234">
        <v>96667840</v>
      </c>
      <c r="L26" s="235">
        <v>1</v>
      </c>
      <c r="M26" s="217">
        <v>41562360</v>
      </c>
      <c r="N26" s="207">
        <f t="shared" si="3"/>
        <v>0</v>
      </c>
      <c r="O26" s="239">
        <f>IFERROR((1-(M26/I26)),0)</f>
        <v>0.19325258941314782</v>
      </c>
      <c r="P26" s="208">
        <f t="shared" si="4"/>
        <v>0</v>
      </c>
      <c r="Q26" s="209"/>
      <c r="R26" s="210"/>
      <c r="S26" s="205"/>
      <c r="T26" s="211">
        <f t="shared" si="0"/>
        <v>1</v>
      </c>
      <c r="U26" s="240">
        <f t="shared" si="1"/>
        <v>1</v>
      </c>
      <c r="V26" s="241">
        <f t="shared" si="2"/>
        <v>100</v>
      </c>
      <c r="W26" s="222"/>
    </row>
    <row r="27" spans="1:25" ht="30">
      <c r="A27" s="68" t="s">
        <v>166</v>
      </c>
      <c r="B27" s="288" t="s">
        <v>173</v>
      </c>
      <c r="C27" s="202" t="s">
        <v>174</v>
      </c>
      <c r="D27" s="202" t="s">
        <v>142</v>
      </c>
      <c r="E27" s="202" t="s">
        <v>101</v>
      </c>
      <c r="F27" s="203">
        <v>0</v>
      </c>
      <c r="G27" s="203">
        <v>0</v>
      </c>
      <c r="H27" s="204">
        <v>0</v>
      </c>
      <c r="I27" s="217">
        <v>0</v>
      </c>
      <c r="J27" s="204">
        <v>0</v>
      </c>
      <c r="K27" s="219">
        <v>0</v>
      </c>
      <c r="L27" s="206">
        <v>0</v>
      </c>
      <c r="M27" s="205">
        <v>0</v>
      </c>
      <c r="N27" s="207">
        <f t="shared" si="3"/>
        <v>0</v>
      </c>
      <c r="O27" s="207">
        <f t="shared" si="3"/>
        <v>0</v>
      </c>
      <c r="P27" s="208">
        <f t="shared" si="4"/>
        <v>0</v>
      </c>
      <c r="Q27" s="230" t="s">
        <v>175</v>
      </c>
      <c r="R27" s="210"/>
      <c r="S27" s="205"/>
      <c r="T27" s="211">
        <f t="shared" si="0"/>
        <v>0</v>
      </c>
      <c r="U27" s="211">
        <f t="shared" si="1"/>
        <v>0</v>
      </c>
      <c r="V27" s="212">
        <f t="shared" si="2"/>
        <v>0</v>
      </c>
      <c r="W27" s="222"/>
    </row>
    <row r="28" spans="1:25" ht="45">
      <c r="A28" s="68" t="s">
        <v>166</v>
      </c>
      <c r="B28" s="288"/>
      <c r="C28" s="202" t="s">
        <v>176</v>
      </c>
      <c r="D28" s="202" t="s">
        <v>177</v>
      </c>
      <c r="E28" s="202" t="s">
        <v>101</v>
      </c>
      <c r="F28" s="203">
        <v>0.01</v>
      </c>
      <c r="G28" s="203">
        <v>0.01</v>
      </c>
      <c r="H28" s="204">
        <v>5</v>
      </c>
      <c r="I28" s="217">
        <v>0</v>
      </c>
      <c r="J28" s="204">
        <v>4</v>
      </c>
      <c r="K28" s="219">
        <v>0</v>
      </c>
      <c r="L28" s="206">
        <v>4</v>
      </c>
      <c r="M28" s="205">
        <v>0</v>
      </c>
      <c r="N28" s="207">
        <f t="shared" si="3"/>
        <v>0.19999999999999996</v>
      </c>
      <c r="O28" s="207">
        <f t="shared" si="3"/>
        <v>0</v>
      </c>
      <c r="P28" s="208">
        <f t="shared" si="4"/>
        <v>19.999999999999996</v>
      </c>
      <c r="Q28" s="230" t="s">
        <v>178</v>
      </c>
      <c r="R28" s="210"/>
      <c r="S28" s="205"/>
      <c r="T28" s="211">
        <f t="shared" si="0"/>
        <v>1</v>
      </c>
      <c r="U28" s="211">
        <f t="shared" si="1"/>
        <v>0</v>
      </c>
      <c r="V28" s="212">
        <f t="shared" si="2"/>
        <v>100</v>
      </c>
      <c r="W28" s="242"/>
    </row>
    <row r="29" spans="1:25" ht="40.5" customHeight="1">
      <c r="A29" s="68" t="s">
        <v>166</v>
      </c>
      <c r="B29" s="288"/>
      <c r="C29" s="202" t="s">
        <v>179</v>
      </c>
      <c r="D29" s="202" t="s">
        <v>142</v>
      </c>
      <c r="E29" s="202" t="s">
        <v>101</v>
      </c>
      <c r="F29" s="203">
        <v>0.01</v>
      </c>
      <c r="G29" s="203">
        <v>0</v>
      </c>
      <c r="H29" s="204">
        <v>0</v>
      </c>
      <c r="I29" s="205">
        <v>69889047</v>
      </c>
      <c r="J29" s="204">
        <v>0</v>
      </c>
      <c r="K29" s="205">
        <v>150924134</v>
      </c>
      <c r="L29" s="206">
        <v>0</v>
      </c>
      <c r="M29" s="205">
        <v>13237483</v>
      </c>
      <c r="N29" s="207">
        <f t="shared" ref="N29:O31" si="16">IFERROR((1-(L29/H29)),0)</f>
        <v>0</v>
      </c>
      <c r="O29" s="207">
        <f t="shared" si="16"/>
        <v>0.81059288159988796</v>
      </c>
      <c r="P29" s="208">
        <f t="shared" si="4"/>
        <v>0</v>
      </c>
      <c r="Q29" s="230" t="s">
        <v>180</v>
      </c>
      <c r="R29" s="215"/>
      <c r="S29" s="217"/>
      <c r="T29" s="211">
        <f t="shared" si="0"/>
        <v>0</v>
      </c>
      <c r="U29" s="211">
        <f t="shared" si="1"/>
        <v>1</v>
      </c>
      <c r="V29" s="212">
        <f t="shared" si="2"/>
        <v>0</v>
      </c>
      <c r="W29" s="213"/>
      <c r="Y29" s="80"/>
    </row>
    <row r="30" spans="1:25" ht="63.75" customHeight="1">
      <c r="A30" s="68" t="s">
        <v>166</v>
      </c>
      <c r="B30" s="288"/>
      <c r="C30" s="202" t="s">
        <v>181</v>
      </c>
      <c r="D30" s="202" t="s">
        <v>182</v>
      </c>
      <c r="E30" s="202" t="s">
        <v>101</v>
      </c>
      <c r="F30" s="203">
        <v>0</v>
      </c>
      <c r="G30" s="203">
        <v>0</v>
      </c>
      <c r="H30" s="204">
        <v>1272</v>
      </c>
      <c r="I30" s="205">
        <v>13725999</v>
      </c>
      <c r="J30" s="204">
        <v>2172</v>
      </c>
      <c r="K30" s="205">
        <v>25848647</v>
      </c>
      <c r="L30" s="243">
        <v>1040</v>
      </c>
      <c r="M30" s="205">
        <v>16177890</v>
      </c>
      <c r="N30" s="207">
        <f t="shared" si="16"/>
        <v>0.1823899371069182</v>
      </c>
      <c r="O30" s="207">
        <f t="shared" si="16"/>
        <v>-0.1786311510003753</v>
      </c>
      <c r="P30" s="208">
        <f>IFERROR((N30/G30),0)</f>
        <v>0</v>
      </c>
      <c r="Q30" s="209"/>
      <c r="R30" s="215"/>
      <c r="S30" s="217"/>
      <c r="T30" s="211">
        <f t="shared" si="0"/>
        <v>1</v>
      </c>
      <c r="U30" s="211">
        <f t="shared" si="1"/>
        <v>1</v>
      </c>
      <c r="V30" s="212">
        <f t="shared" si="2"/>
        <v>0</v>
      </c>
      <c r="W30" s="213"/>
    </row>
    <row r="31" spans="1:25" ht="94.5" customHeight="1">
      <c r="A31" s="68" t="s">
        <v>133</v>
      </c>
      <c r="B31" s="202" t="s">
        <v>183</v>
      </c>
      <c r="C31" s="231" t="s">
        <v>184</v>
      </c>
      <c r="D31" s="202" t="s">
        <v>185</v>
      </c>
      <c r="E31" s="202" t="s">
        <v>101</v>
      </c>
      <c r="F31" s="203">
        <v>0</v>
      </c>
      <c r="G31" s="203">
        <v>0</v>
      </c>
      <c r="H31" s="218">
        <v>0</v>
      </c>
      <c r="I31" s="217">
        <v>0</v>
      </c>
      <c r="J31" s="218">
        <v>0</v>
      </c>
      <c r="K31" s="217">
        <v>0</v>
      </c>
      <c r="L31" s="206">
        <v>0</v>
      </c>
      <c r="M31" s="205">
        <v>0</v>
      </c>
      <c r="N31" s="207">
        <f t="shared" si="16"/>
        <v>0</v>
      </c>
      <c r="O31" s="207">
        <f t="shared" si="16"/>
        <v>0</v>
      </c>
      <c r="P31" s="208">
        <f>IFERROR((N31/G31),0)</f>
        <v>0</v>
      </c>
      <c r="Q31" s="230" t="s">
        <v>161</v>
      </c>
      <c r="R31" s="210"/>
      <c r="S31" s="205"/>
      <c r="T31" s="211">
        <f>IFERROR((1-(R31/J31)),0)</f>
        <v>0</v>
      </c>
      <c r="U31" s="211">
        <f>IFERROR((1-(S31/K31)),0)</f>
        <v>0</v>
      </c>
      <c r="V31" s="212">
        <f>IFERROR((T31/G31),0)</f>
        <v>0</v>
      </c>
      <c r="W31" s="213"/>
    </row>
    <row r="32" spans="1:25" ht="48.75" customHeight="1">
      <c r="A32" s="68" t="s">
        <v>166</v>
      </c>
      <c r="B32" s="287" t="s">
        <v>186</v>
      </c>
      <c r="C32" s="202" t="s">
        <v>187</v>
      </c>
      <c r="D32" s="202" t="s">
        <v>188</v>
      </c>
      <c r="E32" s="202" t="s">
        <v>101</v>
      </c>
      <c r="F32" s="203">
        <v>0</v>
      </c>
      <c r="G32" s="203">
        <v>0</v>
      </c>
      <c r="H32" s="204">
        <v>1052102</v>
      </c>
      <c r="I32" s="205">
        <v>232790184</v>
      </c>
      <c r="J32" s="204">
        <v>2736857</v>
      </c>
      <c r="K32" s="205">
        <v>555383756</v>
      </c>
      <c r="L32" s="204">
        <v>1377244</v>
      </c>
      <c r="M32" s="205">
        <v>288622703</v>
      </c>
      <c r="N32" s="207">
        <f>IFERROR((1-(L32/H32)),0)</f>
        <v>-0.30904037821427965</v>
      </c>
      <c r="O32" s="207">
        <f t="shared" si="3"/>
        <v>-0.23984052093880392</v>
      </c>
      <c r="P32" s="244">
        <f t="shared" si="4"/>
        <v>0</v>
      </c>
      <c r="Q32" s="230" t="s">
        <v>189</v>
      </c>
      <c r="R32" s="210"/>
      <c r="S32" s="205"/>
      <c r="T32" s="211">
        <f t="shared" si="0"/>
        <v>1</v>
      </c>
      <c r="U32" s="211">
        <f t="shared" si="1"/>
        <v>1</v>
      </c>
      <c r="V32" s="212">
        <f t="shared" si="2"/>
        <v>0</v>
      </c>
      <c r="W32" s="222"/>
    </row>
    <row r="33" spans="1:23" ht="54" customHeight="1">
      <c r="A33" s="68" t="s">
        <v>166</v>
      </c>
      <c r="B33" s="287"/>
      <c r="C33" s="202" t="s">
        <v>190</v>
      </c>
      <c r="D33" s="202" t="s">
        <v>191</v>
      </c>
      <c r="E33" s="202" t="s">
        <v>101</v>
      </c>
      <c r="F33" s="203">
        <v>0</v>
      </c>
      <c r="G33" s="203">
        <v>0</v>
      </c>
      <c r="H33" s="204">
        <v>295237</v>
      </c>
      <c r="I33" s="205">
        <v>58488597</v>
      </c>
      <c r="J33" s="204">
        <v>564300</v>
      </c>
      <c r="K33" s="205">
        <v>109026615</v>
      </c>
      <c r="L33" s="204">
        <v>112253</v>
      </c>
      <c r="M33" s="205">
        <v>23819306</v>
      </c>
      <c r="N33" s="207">
        <f t="shared" si="3"/>
        <v>0.61978681533818591</v>
      </c>
      <c r="O33" s="207">
        <f t="shared" si="3"/>
        <v>0.59275299422894345</v>
      </c>
      <c r="P33" s="244">
        <f t="shared" si="4"/>
        <v>0</v>
      </c>
      <c r="Q33" s="230" t="s">
        <v>189</v>
      </c>
      <c r="R33" s="210"/>
      <c r="S33" s="205"/>
      <c r="T33" s="211">
        <f t="shared" si="0"/>
        <v>1</v>
      </c>
      <c r="U33" s="211">
        <f t="shared" si="1"/>
        <v>1</v>
      </c>
      <c r="V33" s="212">
        <f t="shared" si="2"/>
        <v>0</v>
      </c>
      <c r="W33" s="222"/>
    </row>
    <row r="34" spans="1:23" ht="90">
      <c r="A34" s="68" t="s">
        <v>192</v>
      </c>
      <c r="B34" s="288" t="s">
        <v>193</v>
      </c>
      <c r="C34" s="202" t="s">
        <v>194</v>
      </c>
      <c r="D34" s="202" t="s">
        <v>142</v>
      </c>
      <c r="E34" s="202" t="s">
        <v>101</v>
      </c>
      <c r="F34" s="203">
        <v>0</v>
      </c>
      <c r="G34" s="203">
        <v>0</v>
      </c>
      <c r="H34" s="204">
        <v>0</v>
      </c>
      <c r="I34" s="205">
        <v>0</v>
      </c>
      <c r="J34" s="204">
        <v>0</v>
      </c>
      <c r="K34" s="216">
        <v>0</v>
      </c>
      <c r="L34" s="206"/>
      <c r="M34" s="205"/>
      <c r="N34" s="207">
        <f t="shared" si="3"/>
        <v>0</v>
      </c>
      <c r="O34" s="207">
        <f t="shared" si="3"/>
        <v>0</v>
      </c>
      <c r="P34" s="208">
        <f t="shared" si="4"/>
        <v>0</v>
      </c>
      <c r="Q34" s="209"/>
      <c r="R34" s="210"/>
      <c r="S34" s="205"/>
      <c r="T34" s="211">
        <f t="shared" si="0"/>
        <v>0</v>
      </c>
      <c r="U34" s="211">
        <f t="shared" si="1"/>
        <v>0</v>
      </c>
      <c r="V34" s="212">
        <f t="shared" si="2"/>
        <v>0</v>
      </c>
      <c r="W34" s="213"/>
    </row>
    <row r="35" spans="1:23" ht="68.25" customHeight="1">
      <c r="A35" s="68" t="s">
        <v>195</v>
      </c>
      <c r="B35" s="288"/>
      <c r="C35" s="202" t="s">
        <v>196</v>
      </c>
      <c r="D35" s="202" t="s">
        <v>142</v>
      </c>
      <c r="E35" s="202" t="s">
        <v>101</v>
      </c>
      <c r="F35" s="203">
        <v>0</v>
      </c>
      <c r="G35" s="203">
        <v>0</v>
      </c>
      <c r="H35" s="204">
        <v>0</v>
      </c>
      <c r="I35" s="205">
        <v>0</v>
      </c>
      <c r="J35" s="204">
        <v>0</v>
      </c>
      <c r="K35" s="216">
        <v>0</v>
      </c>
      <c r="L35" s="206"/>
      <c r="M35" s="205"/>
      <c r="N35" s="207">
        <f t="shared" si="3"/>
        <v>0</v>
      </c>
      <c r="O35" s="207">
        <f t="shared" si="3"/>
        <v>0</v>
      </c>
      <c r="P35" s="208">
        <f t="shared" si="4"/>
        <v>0</v>
      </c>
      <c r="Q35" s="209"/>
      <c r="R35" s="210"/>
      <c r="S35" s="205"/>
      <c r="T35" s="211">
        <f t="shared" si="0"/>
        <v>0</v>
      </c>
      <c r="U35" s="211">
        <f t="shared" si="1"/>
        <v>0</v>
      </c>
      <c r="V35" s="212">
        <f t="shared" si="2"/>
        <v>0</v>
      </c>
      <c r="W35" s="213"/>
    </row>
    <row r="36" spans="1:23" ht="66" customHeight="1">
      <c r="A36" s="68" t="s">
        <v>197</v>
      </c>
      <c r="B36" s="202" t="s">
        <v>198</v>
      </c>
      <c r="C36" s="202" t="s">
        <v>199</v>
      </c>
      <c r="D36" s="202" t="s">
        <v>142</v>
      </c>
      <c r="E36" s="202" t="s">
        <v>101</v>
      </c>
      <c r="F36" s="203">
        <v>0</v>
      </c>
      <c r="G36" s="203">
        <v>0</v>
      </c>
      <c r="H36" s="204">
        <v>0</v>
      </c>
      <c r="I36" s="217">
        <v>1354608</v>
      </c>
      <c r="J36" s="218">
        <v>0</v>
      </c>
      <c r="K36" s="217">
        <v>2894446</v>
      </c>
      <c r="L36" s="206">
        <v>0</v>
      </c>
      <c r="M36" s="217">
        <v>579002</v>
      </c>
      <c r="N36" s="207">
        <f t="shared" ref="N36" si="17">IFERROR((1-(L36/H36)),0)</f>
        <v>0</v>
      </c>
      <c r="O36" s="207">
        <f t="shared" ref="O36" si="18">IFERROR((1-(M36/I36)),0)</f>
        <v>0.57256859549035588</v>
      </c>
      <c r="P36" s="208">
        <f t="shared" ref="P36" si="19">IFERROR((N36/G36),0)</f>
        <v>0</v>
      </c>
      <c r="Q36" s="202" t="s">
        <v>200</v>
      </c>
      <c r="R36" s="210">
        <v>0</v>
      </c>
      <c r="S36" s="245"/>
      <c r="T36" s="211">
        <f>IFERROR((1-(R36/J36)),0)</f>
        <v>0</v>
      </c>
      <c r="U36" s="211">
        <f>IFERROR((1-(S36/K36)),0)</f>
        <v>1</v>
      </c>
      <c r="V36" s="212">
        <f>IFERROR((T36/G36),0)</f>
        <v>0</v>
      </c>
      <c r="W36" s="222" t="s">
        <v>201</v>
      </c>
    </row>
    <row r="37" spans="1:23" s="158" customFormat="1" ht="45">
      <c r="A37" s="161"/>
      <c r="B37" s="202" t="s">
        <v>202</v>
      </c>
      <c r="C37" s="202" t="s">
        <v>203</v>
      </c>
      <c r="D37" s="202" t="s">
        <v>142</v>
      </c>
      <c r="E37" s="202" t="s">
        <v>101</v>
      </c>
      <c r="F37" s="203">
        <v>0</v>
      </c>
      <c r="G37" s="203">
        <v>0</v>
      </c>
      <c r="H37" s="204">
        <v>0</v>
      </c>
      <c r="I37" s="214">
        <v>0</v>
      </c>
      <c r="J37" s="204">
        <v>0</v>
      </c>
      <c r="K37" s="214">
        <v>0</v>
      </c>
      <c r="L37" s="216">
        <v>0</v>
      </c>
      <c r="M37" s="214">
        <v>308460143</v>
      </c>
      <c r="N37" s="246">
        <f t="shared" ref="N37" si="20">IFERROR((1-(L37/H37)),0)</f>
        <v>0</v>
      </c>
      <c r="O37" s="246">
        <f t="shared" ref="O37" si="21">IFERROR((1-(M37/I37)),0)</f>
        <v>0</v>
      </c>
      <c r="P37" s="247">
        <f>IFERROR((N37/G37),0)</f>
        <v>0</v>
      </c>
      <c r="Q37" s="202" t="s">
        <v>204</v>
      </c>
      <c r="R37" s="248"/>
      <c r="S37" s="214"/>
      <c r="T37" s="249">
        <f>IFERROR((1-(R37/J37)),0)</f>
        <v>0</v>
      </c>
      <c r="U37" s="249">
        <f>IFERROR((1-(S37/K37)),0)</f>
        <v>0</v>
      </c>
      <c r="V37" s="250">
        <f>IFERROR((T37/G37),0)</f>
        <v>0</v>
      </c>
      <c r="W37" s="251"/>
    </row>
    <row r="38" spans="1:23" ht="30">
      <c r="A38" s="68" t="s">
        <v>195</v>
      </c>
      <c r="B38" s="288" t="s">
        <v>205</v>
      </c>
      <c r="C38" s="202" t="s">
        <v>206</v>
      </c>
      <c r="D38" s="202" t="s">
        <v>207</v>
      </c>
      <c r="E38" s="202" t="s">
        <v>101</v>
      </c>
      <c r="F38" s="203">
        <v>0</v>
      </c>
      <c r="G38" s="203">
        <v>0</v>
      </c>
      <c r="H38" s="204">
        <v>0</v>
      </c>
      <c r="I38" s="205">
        <v>0</v>
      </c>
      <c r="J38" s="204">
        <v>0</v>
      </c>
      <c r="K38" s="216">
        <v>0</v>
      </c>
      <c r="L38" s="206">
        <v>0</v>
      </c>
      <c r="M38" s="205">
        <v>0</v>
      </c>
      <c r="N38" s="207">
        <f t="shared" si="3"/>
        <v>0</v>
      </c>
      <c r="O38" s="207">
        <f t="shared" si="3"/>
        <v>0</v>
      </c>
      <c r="P38" s="208">
        <f t="shared" si="4"/>
        <v>0</v>
      </c>
      <c r="Q38" s="209"/>
      <c r="R38" s="210"/>
      <c r="S38" s="205"/>
      <c r="T38" s="211">
        <f t="shared" si="0"/>
        <v>0</v>
      </c>
      <c r="U38" s="211">
        <f t="shared" si="1"/>
        <v>0</v>
      </c>
      <c r="V38" s="212">
        <f t="shared" si="2"/>
        <v>0</v>
      </c>
      <c r="W38" s="213"/>
    </row>
    <row r="39" spans="1:23" ht="30">
      <c r="A39" s="68" t="s">
        <v>195</v>
      </c>
      <c r="B39" s="288"/>
      <c r="C39" s="202" t="s">
        <v>208</v>
      </c>
      <c r="D39" s="202" t="s">
        <v>207</v>
      </c>
      <c r="E39" s="202" t="s">
        <v>101</v>
      </c>
      <c r="F39" s="203">
        <v>0</v>
      </c>
      <c r="G39" s="203">
        <v>0</v>
      </c>
      <c r="H39" s="204">
        <v>0</v>
      </c>
      <c r="I39" s="205">
        <v>0</v>
      </c>
      <c r="J39" s="204">
        <v>0</v>
      </c>
      <c r="K39" s="216">
        <v>0</v>
      </c>
      <c r="L39" s="206">
        <v>0</v>
      </c>
      <c r="M39" s="205">
        <v>0</v>
      </c>
      <c r="N39" s="207">
        <f t="shared" si="3"/>
        <v>0</v>
      </c>
      <c r="O39" s="207">
        <f t="shared" si="3"/>
        <v>0</v>
      </c>
      <c r="P39" s="208">
        <f t="shared" si="4"/>
        <v>0</v>
      </c>
      <c r="Q39" s="209"/>
      <c r="R39" s="210"/>
      <c r="S39" s="205"/>
      <c r="T39" s="211">
        <f t="shared" si="0"/>
        <v>0</v>
      </c>
      <c r="U39" s="211">
        <f t="shared" si="1"/>
        <v>0</v>
      </c>
      <c r="V39" s="212">
        <f t="shared" si="2"/>
        <v>0</v>
      </c>
      <c r="W39" s="213"/>
    </row>
    <row r="40" spans="1:23" ht="30">
      <c r="A40" s="68" t="s">
        <v>166</v>
      </c>
      <c r="B40" s="288" t="s">
        <v>209</v>
      </c>
      <c r="C40" s="202" t="s">
        <v>210</v>
      </c>
      <c r="D40" s="202" t="s">
        <v>211</v>
      </c>
      <c r="E40" s="202" t="s">
        <v>99</v>
      </c>
      <c r="F40" s="203">
        <v>0.01</v>
      </c>
      <c r="G40" s="203">
        <v>0.01</v>
      </c>
      <c r="H40" s="267">
        <v>820</v>
      </c>
      <c r="I40" s="252">
        <v>5667320</v>
      </c>
      <c r="J40" s="253">
        <v>1727</v>
      </c>
      <c r="K40" s="252">
        <v>12028410</v>
      </c>
      <c r="L40" s="254">
        <v>724</v>
      </c>
      <c r="M40" s="255">
        <v>5246570</v>
      </c>
      <c r="N40" s="207">
        <f t="shared" si="3"/>
        <v>0.11707317073170731</v>
      </c>
      <c r="O40" s="207">
        <f t="shared" si="3"/>
        <v>7.4241440398636338E-2</v>
      </c>
      <c r="P40" s="208">
        <f t="shared" si="4"/>
        <v>11.707317073170731</v>
      </c>
      <c r="Q40" s="230" t="s">
        <v>212</v>
      </c>
      <c r="R40" s="256"/>
      <c r="S40" s="257"/>
      <c r="T40" s="211">
        <f t="shared" si="0"/>
        <v>1</v>
      </c>
      <c r="U40" s="211">
        <f t="shared" si="1"/>
        <v>1</v>
      </c>
      <c r="V40" s="212">
        <f t="shared" si="2"/>
        <v>100</v>
      </c>
      <c r="W40" s="242"/>
    </row>
    <row r="41" spans="1:23" ht="30">
      <c r="A41" s="68" t="s">
        <v>166</v>
      </c>
      <c r="B41" s="288"/>
      <c r="C41" s="202" t="s">
        <v>213</v>
      </c>
      <c r="D41" s="202" t="s">
        <v>142</v>
      </c>
      <c r="E41" s="202" t="s">
        <v>101</v>
      </c>
      <c r="F41" s="203">
        <v>0.01</v>
      </c>
      <c r="G41" s="203">
        <v>0.01</v>
      </c>
      <c r="H41" s="204">
        <v>0</v>
      </c>
      <c r="I41" s="258" t="s">
        <v>214</v>
      </c>
      <c r="J41" s="233" t="s">
        <v>215</v>
      </c>
      <c r="K41" s="259" t="s">
        <v>216</v>
      </c>
      <c r="L41" s="260" t="s">
        <v>217</v>
      </c>
      <c r="M41" s="235" t="s">
        <v>218</v>
      </c>
      <c r="N41" s="207">
        <f t="shared" si="3"/>
        <v>0</v>
      </c>
      <c r="O41" s="207">
        <f t="shared" si="3"/>
        <v>0</v>
      </c>
      <c r="P41" s="208">
        <f t="shared" si="4"/>
        <v>0</v>
      </c>
      <c r="Q41" s="261"/>
      <c r="R41" s="210"/>
      <c r="S41" s="205"/>
      <c r="T41" s="211">
        <f t="shared" si="0"/>
        <v>0</v>
      </c>
      <c r="U41" s="211">
        <f t="shared" si="1"/>
        <v>0</v>
      </c>
      <c r="V41" s="212">
        <f t="shared" si="2"/>
        <v>0</v>
      </c>
      <c r="W41" s="262"/>
    </row>
    <row r="42" spans="1:23" ht="78.75" customHeight="1">
      <c r="A42" s="68" t="s">
        <v>166</v>
      </c>
      <c r="B42" s="288"/>
      <c r="C42" s="202" t="s">
        <v>219</v>
      </c>
      <c r="D42" s="232" t="s">
        <v>220</v>
      </c>
      <c r="E42" s="202" t="s">
        <v>99</v>
      </c>
      <c r="F42" s="203">
        <v>0.01</v>
      </c>
      <c r="G42" s="203">
        <v>0.01</v>
      </c>
      <c r="H42" s="204">
        <v>152002</v>
      </c>
      <c r="I42" s="263">
        <v>93982310</v>
      </c>
      <c r="J42" s="253">
        <v>305728</v>
      </c>
      <c r="K42" s="252">
        <v>191686050</v>
      </c>
      <c r="L42" s="264">
        <v>131620</v>
      </c>
      <c r="M42" s="265">
        <v>98050660</v>
      </c>
      <c r="N42" s="207">
        <f>IFERROR((1-(L42/H42)),0)</f>
        <v>0.13409034091656691</v>
      </c>
      <c r="O42" s="207">
        <f>IFERROR((1-(M42/I42)),0)</f>
        <v>-4.3288465669762743E-2</v>
      </c>
      <c r="P42" s="208">
        <f t="shared" si="4"/>
        <v>13.409034091656691</v>
      </c>
      <c r="Q42" s="262" t="s">
        <v>221</v>
      </c>
      <c r="R42" s="256"/>
      <c r="S42" s="205"/>
      <c r="T42" s="211">
        <f t="shared" si="0"/>
        <v>1</v>
      </c>
      <c r="U42" s="211">
        <f t="shared" si="1"/>
        <v>1</v>
      </c>
      <c r="V42" s="212">
        <f t="shared" si="2"/>
        <v>100</v>
      </c>
      <c r="W42" s="266"/>
    </row>
    <row r="43" spans="1:23" ht="17.25" customHeight="1"/>
    <row r="44" spans="1:23" ht="22.5" customHeight="1"/>
    <row r="46" spans="1:23">
      <c r="U46" s="34"/>
    </row>
    <row r="47" spans="1:23">
      <c r="S47" s="80"/>
      <c r="T47" s="80"/>
      <c r="U47" s="34"/>
    </row>
    <row r="48" spans="1:23">
      <c r="S48" s="79"/>
      <c r="U48" s="34"/>
    </row>
    <row r="49" spans="21:21">
      <c r="U49" s="34"/>
    </row>
    <row r="50" spans="21:21">
      <c r="U50" s="34"/>
    </row>
    <row r="51" spans="21:21">
      <c r="U51" s="34"/>
    </row>
    <row r="52" spans="21:21">
      <c r="U52" s="34"/>
    </row>
    <row r="53" spans="21:21">
      <c r="U53" s="34"/>
    </row>
    <row r="54" spans="21:21">
      <c r="U54" s="34"/>
    </row>
    <row r="55" spans="21:21">
      <c r="U55" s="34"/>
    </row>
    <row r="56" spans="21:21">
      <c r="U56" s="34"/>
    </row>
    <row r="57" spans="21:21">
      <c r="U57" s="34"/>
    </row>
    <row r="58" spans="21:21">
      <c r="U58" s="34"/>
    </row>
    <row r="59" spans="21:21">
      <c r="U59" s="34"/>
    </row>
  </sheetData>
  <autoFilter ref="A11:W42" xr:uid="{197785CA-F3C0-465C-8C48-C3FC19B7FDE1}"/>
  <mergeCells count="40">
    <mergeCell ref="B6:W6"/>
    <mergeCell ref="B7:G7"/>
    <mergeCell ref="B4:G4"/>
    <mergeCell ref="H4:I4"/>
    <mergeCell ref="J4:W4"/>
    <mergeCell ref="B5:G5"/>
    <mergeCell ref="H5:I5"/>
    <mergeCell ref="J5:W5"/>
    <mergeCell ref="L7:W7"/>
    <mergeCell ref="C1:W1"/>
    <mergeCell ref="B2:G2"/>
    <mergeCell ref="H2:I2"/>
    <mergeCell ref="J2:W2"/>
    <mergeCell ref="B3:G3"/>
    <mergeCell ref="J3:W3"/>
    <mergeCell ref="R8:W8"/>
    <mergeCell ref="L9:Q9"/>
    <mergeCell ref="R9:W9"/>
    <mergeCell ref="C8:C11"/>
    <mergeCell ref="D8:D11"/>
    <mergeCell ref="E8:E11"/>
    <mergeCell ref="F8:F11"/>
    <mergeCell ref="G8:G11"/>
    <mergeCell ref="L10:Q10"/>
    <mergeCell ref="B24:B26"/>
    <mergeCell ref="B40:B42"/>
    <mergeCell ref="R10:W10"/>
    <mergeCell ref="B15:B16"/>
    <mergeCell ref="B27:B30"/>
    <mergeCell ref="B32:B33"/>
    <mergeCell ref="B34:B35"/>
    <mergeCell ref="B38:B39"/>
    <mergeCell ref="H10:H11"/>
    <mergeCell ref="I10:I11"/>
    <mergeCell ref="J10:J11"/>
    <mergeCell ref="K10:K11"/>
    <mergeCell ref="B8:B11"/>
    <mergeCell ref="H8:I9"/>
    <mergeCell ref="J8:K9"/>
    <mergeCell ref="L8:O8"/>
  </mergeCells>
  <dataValidations count="16">
    <dataValidation allowBlank="1" showInputMessage="1" showErrorMessage="1" prompt="Relacione los giros realizados  en el  mismo periodo del año anterior, relacionados con el rubro y el componente. valores en pesos." sqref="I10:I12" xr:uid="{F19C2948-86E8-4938-B17F-9A1312174F0B}"/>
    <dataValidation allowBlank="1" showInputMessage="1" showErrorMessage="1" prompt="Escribir el otro sector que no se encuentra en la lista desplegable" sqref="B3:G3" xr:uid="{602AF057-FDC6-470A-AF17-ECDA33D89F78}"/>
    <dataValidation allowBlank="1" showInputMessage="1" showErrorMessage="1" prompt="Relacione los giros realizados  en el  periodo de reporte para el rubro y el componente. Valores en pesos._x000a_" sqref="S11:S12" xr:uid="{2C236283-7B24-461B-AF6E-90B1D8CA9508}"/>
    <dataValidation allowBlank="1" showInputMessage="1" showErrorMessage="1" prompt="Relacione los giros realizados  en el  periodo de reporte para el rubro y el componente. Valores en pesos." sqref="M11:M12" xr:uid="{507FF051-E675-443A-B929-DFD9B7E841DD}"/>
    <dataValidation allowBlank="1" showInputMessage="1" showErrorMessage="1" prompt="Relacione el dato de consumo asociado al rubro, componente y unidad de medida en el periodo de reporte._x000a_" sqref="L11:L12 R11:R12" xr:uid="{24F79631-290C-49F9-A836-7F9992D3D216}"/>
    <dataValidation allowBlank="1" showInputMessage="1" showErrorMessage="1" prompt="Relacione los giros realizados  en el  mismo periodo del año anterior, relacionados con el rubro y el componente. Valores en pesos." sqref="K10:K12" xr:uid="{A91E9229-08EB-4E7B-B813-BA0DC7724D55}"/>
    <dataValidation allowBlank="1" showInputMessage="1" showErrorMessage="1" prompt="Relacione el dato de consumo asociado al rubro, componente y unidad de medida reportado en el  mismo periodo del año anterior_x000a_" sqref="H10:H12 J10:J12" xr:uid="{C2BB7764-FAB8-4286-895F-8207CEF90725}"/>
    <dataValidation allowBlank="1" showInputMessage="1" showErrorMessage="1" prompt="Si en la celda &quot;E&quot;, selecionó SI, defina una meta en porcentaje para mantener o reducir el gasto en la vigencia. (En unidad de medida)" sqref="G8:G12" xr:uid="{5B8C3C98-9476-490B-823E-A5690BF25724}"/>
    <dataValidation allowBlank="1" showInputMessage="1" showErrorMessage="1" prompt="Si en la celda &quot;E&quot;, selecionó SI, defina una meta en porcentaje para mantener o reducir el gasto en la vigencia. (En giros presupuestales)" sqref="F8:F12" xr:uid="{8F420D40-CDE5-4DE7-8191-1C11F0451867}"/>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2" xr:uid="{E8F72053-6C54-4FFC-B953-030F92A338EE}"/>
    <dataValidation allowBlank="1" showInputMessage="1" showErrorMessage="1" prompt="Defina la referencia que se usará  para medir el rubro o componente. Ejem. Metro cúbico, personas, horas, entre otros." sqref="D8:D12" xr:uid="{31EC08FA-DAF8-435D-93B1-B68D29D9BB35}"/>
    <dataValidation type="list" allowBlank="1" showInputMessage="1" showErrorMessage="1" sqref="J2:P2" xr:uid="{BBB5880F-6A7C-4DCC-B435-CEA4BC1B3776}">
      <formula1>INDIRECT(B2)</formula1>
    </dataValidation>
    <dataValidation type="list" allowBlank="1" showInputMessage="1" showErrorMessage="1" sqref="Q2:V2" xr:uid="{B376B8D4-2962-4899-845E-7E15F7B09B76}">
      <formula1>INDIRECT(J2)</formula1>
    </dataValidation>
    <dataValidation type="list" allowBlank="1" showInputMessage="1" showErrorMessage="1" sqref="W2" xr:uid="{8993F6FB-A6A5-44DD-BBAF-034A9EE975A4}">
      <formula1>INDIRECT(Q2)</formula1>
    </dataValidation>
    <dataValidation allowBlank="1" showInputMessage="1" showErrorMessage="1" prompt="Escribir la otra entidad que no se encuentra en la lista desplegable" sqref="J3:W3" xr:uid="{8C76D307-F192-4252-AD37-E44DC4FAFBB8}"/>
    <dataValidation allowBlank="1" showInputMessage="1" showErrorMessage="1" prompt="Solo aplica para gastos de funcionamiento." sqref="B8" xr:uid="{80A04C4F-C071-4DCB-9EF3-4A535C8375E6}"/>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FEDDA3E-C5CA-4151-B6C7-3CCC23CF7658}">
          <x14:formula1>
            <xm:f>datos!$F$27:$F$28</xm:f>
          </x14:formula1>
          <xm:sqref>E13:E42</xm:sqref>
        </x14:dataValidation>
        <x14:dataValidation type="list" showInputMessage="1" showErrorMessage="1" xr:uid="{26DBC811-E787-45F6-B2CA-6A0F6348D957}">
          <x14:formula1>
            <xm:f>datos!$D$2:$T$2</xm:f>
          </x14:formula1>
          <xm:sqref>B2:G2</xm:sqref>
        </x14:dataValidation>
        <x14:dataValidation type="list" allowBlank="1" showInputMessage="1" showErrorMessage="1" xr:uid="{4D5D5EE3-D766-4C40-BB2D-91A7EEEA56FE}">
          <x14:formula1>
            <xm:f>datos!$E$18:$E$20</xm:f>
          </x14:formula1>
          <xm:sqref>J5</xm:sqref>
        </x14:dataValidation>
        <x14:dataValidation type="list" allowBlank="1" showInputMessage="1" showErrorMessage="1" xr:uid="{406731B4-6CA5-4CA5-8F79-3F7695FD977B}">
          <x14:formula1>
            <xm:f>datos!$D$27:$D$31</xm:f>
          </x14:formula1>
          <xm:sqref>B4</xm:sqref>
        </x14:dataValidation>
        <x14:dataValidation type="list" allowBlank="1" showInputMessage="1" showErrorMessage="1" xr:uid="{AEC213D5-765E-4690-9535-B8AB330A12F5}">
          <x14:formula1>
            <xm:f>datos!$E$27:$E$29</xm:f>
          </x14:formula1>
          <xm:sqref>J4</xm:sqref>
        </x14:dataValidation>
        <x14:dataValidation type="list" allowBlank="1" showInputMessage="1" showErrorMessage="1" xr:uid="{F14D7341-8092-4640-AC86-F1A4B6031AD0}">
          <x14:formula1>
            <xm:f>datos!$E$12:$E$13</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3FD1C-D616-4BE2-9C11-29BC3F92E8F3}">
  <dimension ref="A1:Y58"/>
  <sheetViews>
    <sheetView showGridLines="0" topLeftCell="B7" zoomScale="70" zoomScaleNormal="70" workbookViewId="0">
      <selection activeCell="B5" sqref="B5:G5"/>
    </sheetView>
  </sheetViews>
  <sheetFormatPr defaultColWidth="11.42578125" defaultRowHeight="15"/>
  <cols>
    <col min="1" max="1" width="28.140625" style="48" hidden="1" customWidth="1"/>
    <col min="2" max="2" width="40" style="14" customWidth="1"/>
    <col min="3" max="3" width="34.42578125" style="14" customWidth="1"/>
    <col min="4" max="4" width="25.85546875" style="14" customWidth="1"/>
    <col min="5" max="5" width="19.42578125" style="14" customWidth="1"/>
    <col min="6" max="6" width="16.42578125" style="30" customWidth="1"/>
    <col min="7" max="7" width="25.42578125" style="30" customWidth="1"/>
    <col min="8" max="8" width="16.85546875" style="128" customWidth="1"/>
    <col min="9" max="9" width="25.85546875" style="55" customWidth="1"/>
    <col min="10" max="10" width="16.85546875" style="128" customWidth="1"/>
    <col min="11" max="11" width="19.85546875" style="55" customWidth="1"/>
    <col min="12" max="12" width="15.42578125" style="14" customWidth="1"/>
    <col min="13" max="13" width="24.28515625" style="14" customWidth="1"/>
    <col min="14" max="14" width="51.42578125" style="14" customWidth="1"/>
    <col min="15" max="15" width="61" style="14" customWidth="1"/>
    <col min="16" max="16" width="43.85546875" style="14" customWidth="1"/>
    <col min="17" max="17" width="58.42578125" style="14" customWidth="1"/>
    <col min="18" max="18" width="22.42578125" style="34" customWidth="1"/>
    <col min="19" max="19" width="19.85546875" style="14" customWidth="1"/>
    <col min="20" max="20" width="44" style="14" customWidth="1"/>
    <col min="21" max="21" width="34.140625" style="14" customWidth="1"/>
    <col min="22" max="22" width="45.7109375" style="14" customWidth="1"/>
    <col min="23" max="23" width="50.42578125" style="14" customWidth="1"/>
    <col min="24" max="24" width="11.42578125" style="14"/>
    <col min="25" max="25" width="12.42578125" style="14" bestFit="1" customWidth="1"/>
    <col min="26" max="16384" width="11.42578125" style="14"/>
  </cols>
  <sheetData>
    <row r="1" spans="1:23" ht="75" customHeight="1">
      <c r="B1" s="13"/>
      <c r="C1" s="300" t="s">
        <v>103</v>
      </c>
      <c r="D1" s="300"/>
      <c r="E1" s="300"/>
      <c r="F1" s="300"/>
      <c r="G1" s="300"/>
      <c r="H1" s="300"/>
      <c r="I1" s="300"/>
      <c r="J1" s="300"/>
      <c r="K1" s="300"/>
      <c r="L1" s="300"/>
      <c r="M1" s="300"/>
      <c r="N1" s="300"/>
      <c r="O1" s="300"/>
      <c r="P1" s="300"/>
      <c r="Q1" s="300"/>
      <c r="R1" s="300"/>
      <c r="S1" s="300"/>
      <c r="T1" s="300"/>
      <c r="U1" s="300"/>
      <c r="V1" s="300"/>
      <c r="W1" s="300"/>
    </row>
    <row r="2" spans="1:23" ht="26.25" customHeight="1">
      <c r="B2" s="301" t="s">
        <v>15</v>
      </c>
      <c r="C2" s="302"/>
      <c r="D2" s="302"/>
      <c r="E2" s="302"/>
      <c r="F2" s="302"/>
      <c r="G2" s="303"/>
      <c r="H2" s="304" t="s">
        <v>104</v>
      </c>
      <c r="I2" s="305"/>
      <c r="J2" s="301" t="s">
        <v>60</v>
      </c>
      <c r="K2" s="302"/>
      <c r="L2" s="302"/>
      <c r="M2" s="302"/>
      <c r="N2" s="302"/>
      <c r="O2" s="302"/>
      <c r="P2" s="302"/>
      <c r="Q2" s="302"/>
      <c r="R2" s="302"/>
      <c r="S2" s="302"/>
      <c r="T2" s="302"/>
      <c r="U2" s="302"/>
      <c r="V2" s="302"/>
      <c r="W2" s="302"/>
    </row>
    <row r="3" spans="1:23" ht="26.25" customHeight="1">
      <c r="B3" s="301"/>
      <c r="C3" s="302"/>
      <c r="D3" s="302"/>
      <c r="E3" s="302"/>
      <c r="F3" s="302"/>
      <c r="G3" s="303"/>
      <c r="H3" s="31"/>
      <c r="I3" s="35" t="s">
        <v>105</v>
      </c>
      <c r="J3" s="301"/>
      <c r="K3" s="302"/>
      <c r="L3" s="302"/>
      <c r="M3" s="302"/>
      <c r="N3" s="302"/>
      <c r="O3" s="302"/>
      <c r="P3" s="302"/>
      <c r="Q3" s="302"/>
      <c r="R3" s="302"/>
      <c r="S3" s="302"/>
      <c r="T3" s="302"/>
      <c r="U3" s="302"/>
      <c r="V3" s="302"/>
      <c r="W3" s="302"/>
    </row>
    <row r="4" spans="1:23" ht="27.75" customHeight="1">
      <c r="B4" s="301">
        <v>2024</v>
      </c>
      <c r="C4" s="302"/>
      <c r="D4" s="302"/>
      <c r="E4" s="302"/>
      <c r="F4" s="302"/>
      <c r="G4" s="303"/>
      <c r="H4" s="304" t="s">
        <v>106</v>
      </c>
      <c r="I4" s="305"/>
      <c r="J4" s="301" t="s">
        <v>98</v>
      </c>
      <c r="K4" s="302"/>
      <c r="L4" s="302"/>
      <c r="M4" s="302"/>
      <c r="N4" s="302"/>
      <c r="O4" s="302"/>
      <c r="P4" s="302"/>
      <c r="Q4" s="302"/>
      <c r="R4" s="302"/>
      <c r="S4" s="302"/>
      <c r="T4" s="302"/>
      <c r="U4" s="302"/>
      <c r="V4" s="302"/>
      <c r="W4" s="302"/>
    </row>
    <row r="5" spans="1:23" ht="38.25" customHeight="1">
      <c r="B5" s="301" t="s">
        <v>86</v>
      </c>
      <c r="C5" s="302"/>
      <c r="D5" s="302"/>
      <c r="E5" s="302"/>
      <c r="F5" s="302"/>
      <c r="G5" s="303"/>
      <c r="H5" s="304" t="s">
        <v>90</v>
      </c>
      <c r="I5" s="305"/>
      <c r="J5" s="301" t="s">
        <v>91</v>
      </c>
      <c r="K5" s="302"/>
      <c r="L5" s="302"/>
      <c r="M5" s="302"/>
      <c r="N5" s="302"/>
      <c r="O5" s="302"/>
      <c r="P5" s="302"/>
      <c r="Q5" s="302"/>
      <c r="R5" s="302"/>
      <c r="S5" s="302"/>
      <c r="T5" s="302"/>
      <c r="U5" s="302"/>
      <c r="V5" s="302"/>
      <c r="W5" s="302"/>
    </row>
    <row r="6" spans="1:23" ht="19.5" customHeight="1" thickBot="1">
      <c r="B6" s="306"/>
      <c r="C6" s="306"/>
      <c r="D6" s="306"/>
      <c r="E6" s="306"/>
      <c r="F6" s="306"/>
      <c r="G6" s="306"/>
      <c r="H6" s="306"/>
      <c r="I6" s="306"/>
      <c r="J6" s="306"/>
      <c r="K6" s="306"/>
      <c r="L6" s="306"/>
      <c r="M6" s="306"/>
      <c r="N6" s="306"/>
      <c r="O6" s="306"/>
      <c r="P6" s="306"/>
      <c r="Q6" s="306"/>
      <c r="R6" s="306"/>
      <c r="S6" s="306"/>
      <c r="T6" s="306"/>
      <c r="U6" s="306"/>
      <c r="V6" s="306"/>
      <c r="W6" s="306"/>
    </row>
    <row r="7" spans="1:23">
      <c r="B7" s="307"/>
      <c r="C7" s="307"/>
      <c r="D7" s="307"/>
      <c r="E7" s="307"/>
      <c r="F7" s="307"/>
      <c r="G7" s="307"/>
      <c r="H7" s="119"/>
      <c r="I7" s="115"/>
      <c r="J7" s="119"/>
      <c r="K7" s="115"/>
      <c r="L7" s="308" t="s">
        <v>107</v>
      </c>
      <c r="M7" s="309"/>
      <c r="N7" s="309"/>
      <c r="O7" s="309"/>
      <c r="P7" s="309"/>
      <c r="Q7" s="309"/>
      <c r="R7" s="309"/>
      <c r="S7" s="309"/>
      <c r="T7" s="309"/>
      <c r="U7" s="309"/>
      <c r="V7" s="309"/>
      <c r="W7" s="309"/>
    </row>
    <row r="8" spans="1:23" ht="14.25" customHeight="1">
      <c r="B8" s="292" t="s">
        <v>108</v>
      </c>
      <c r="C8" s="292" t="s">
        <v>109</v>
      </c>
      <c r="D8" s="292" t="s">
        <v>110</v>
      </c>
      <c r="E8" s="298" t="s">
        <v>111</v>
      </c>
      <c r="F8" s="299" t="s">
        <v>112</v>
      </c>
      <c r="G8" s="299" t="s">
        <v>113</v>
      </c>
      <c r="H8" s="293" t="s">
        <v>114</v>
      </c>
      <c r="I8" s="293"/>
      <c r="J8" s="293" t="s">
        <v>115</v>
      </c>
      <c r="K8" s="293"/>
      <c r="L8" s="294"/>
      <c r="M8" s="294"/>
      <c r="N8" s="294"/>
      <c r="O8" s="294"/>
      <c r="P8" s="191"/>
      <c r="Q8" s="191"/>
      <c r="R8" s="295"/>
      <c r="S8" s="295"/>
      <c r="T8" s="295"/>
      <c r="U8" s="295"/>
      <c r="V8" s="295"/>
      <c r="W8" s="295"/>
    </row>
    <row r="9" spans="1:23" ht="12.75" customHeight="1">
      <c r="B9" s="292"/>
      <c r="C9" s="292"/>
      <c r="D9" s="292"/>
      <c r="E9" s="298"/>
      <c r="F9" s="299"/>
      <c r="G9" s="299"/>
      <c r="H9" s="293"/>
      <c r="I9" s="293"/>
      <c r="J9" s="293"/>
      <c r="K9" s="293"/>
      <c r="L9" s="296" t="s">
        <v>116</v>
      </c>
      <c r="M9" s="296"/>
      <c r="N9" s="296"/>
      <c r="O9" s="296"/>
      <c r="P9" s="296"/>
      <c r="Q9" s="296"/>
      <c r="R9" s="297" t="s">
        <v>117</v>
      </c>
      <c r="S9" s="297"/>
      <c r="T9" s="297"/>
      <c r="U9" s="297"/>
      <c r="V9" s="297"/>
      <c r="W9" s="297"/>
    </row>
    <row r="10" spans="1:23" ht="12" customHeight="1">
      <c r="B10" s="292"/>
      <c r="C10" s="292"/>
      <c r="D10" s="292"/>
      <c r="E10" s="298"/>
      <c r="F10" s="299"/>
      <c r="G10" s="299"/>
      <c r="H10" s="290" t="s">
        <v>118</v>
      </c>
      <c r="I10" s="291" t="s">
        <v>119</v>
      </c>
      <c r="J10" s="290" t="s">
        <v>118</v>
      </c>
      <c r="K10" s="291" t="s">
        <v>119</v>
      </c>
      <c r="L10" s="294" t="s">
        <v>120</v>
      </c>
      <c r="M10" s="294"/>
      <c r="N10" s="294"/>
      <c r="O10" s="294"/>
      <c r="P10" s="294"/>
      <c r="Q10" s="294"/>
      <c r="R10" s="289" t="s">
        <v>120</v>
      </c>
      <c r="S10" s="289"/>
      <c r="T10" s="289"/>
      <c r="U10" s="289"/>
      <c r="V10" s="289"/>
      <c r="W10" s="289"/>
    </row>
    <row r="11" spans="1:23" ht="106.5" customHeight="1">
      <c r="A11" s="190" t="s">
        <v>121</v>
      </c>
      <c r="B11" s="292"/>
      <c r="C11" s="292"/>
      <c r="D11" s="292"/>
      <c r="E11" s="298"/>
      <c r="F11" s="299"/>
      <c r="G11" s="299"/>
      <c r="H11" s="290"/>
      <c r="I11" s="291"/>
      <c r="J11" s="290"/>
      <c r="K11" s="291"/>
      <c r="L11" s="194" t="s">
        <v>122</v>
      </c>
      <c r="M11" s="194" t="s">
        <v>123</v>
      </c>
      <c r="N11" s="195" t="s">
        <v>124</v>
      </c>
      <c r="O11" s="196" t="s">
        <v>125</v>
      </c>
      <c r="P11" s="197" t="s">
        <v>126</v>
      </c>
      <c r="Q11" s="191" t="s">
        <v>127</v>
      </c>
      <c r="R11" s="198" t="s">
        <v>122</v>
      </c>
      <c r="S11" s="193" t="s">
        <v>123</v>
      </c>
      <c r="T11" s="192" t="s">
        <v>124</v>
      </c>
      <c r="U11" s="199" t="s">
        <v>125</v>
      </c>
      <c r="V11" s="200" t="s">
        <v>126</v>
      </c>
      <c r="W11" s="193" t="s">
        <v>127</v>
      </c>
    </row>
    <row r="12" spans="1:23" ht="27" customHeight="1">
      <c r="A12" s="186"/>
      <c r="B12" s="187" t="s">
        <v>128</v>
      </c>
      <c r="C12" s="187"/>
      <c r="D12" s="187"/>
      <c r="E12" s="181"/>
      <c r="F12" s="188"/>
      <c r="G12" s="188"/>
      <c r="H12" s="179"/>
      <c r="I12" s="180"/>
      <c r="J12" s="179"/>
      <c r="K12" s="180"/>
      <c r="L12" s="181"/>
      <c r="M12" s="181"/>
      <c r="N12" s="181"/>
      <c r="O12" s="189"/>
      <c r="P12" s="181"/>
      <c r="Q12" s="184"/>
      <c r="R12" s="180"/>
      <c r="S12" s="184"/>
      <c r="T12" s="184"/>
      <c r="U12" s="185"/>
      <c r="V12" s="184"/>
      <c r="W12" s="184"/>
    </row>
    <row r="13" spans="1:23" ht="45">
      <c r="A13" s="201" t="s">
        <v>129</v>
      </c>
      <c r="B13" s="202" t="s">
        <v>130</v>
      </c>
      <c r="C13" s="202" t="s">
        <v>131</v>
      </c>
      <c r="D13" s="202" t="s">
        <v>132</v>
      </c>
      <c r="E13" s="202" t="s">
        <v>101</v>
      </c>
      <c r="F13" s="203">
        <v>0</v>
      </c>
      <c r="G13" s="203">
        <v>0</v>
      </c>
      <c r="H13" s="271">
        <v>251</v>
      </c>
      <c r="I13" s="271">
        <v>653664294</v>
      </c>
      <c r="J13" s="218">
        <v>0</v>
      </c>
      <c r="K13" s="272">
        <v>0</v>
      </c>
      <c r="L13" s="271">
        <v>237</v>
      </c>
      <c r="M13" s="271">
        <v>1704035645</v>
      </c>
      <c r="N13" s="207">
        <f>IFERROR((1-(L13/H13)),0)</f>
        <v>5.5776892430278835E-2</v>
      </c>
      <c r="O13" s="207">
        <f>IFERROR((1-(M13/I13)),0)</f>
        <v>-1.6068972416596461</v>
      </c>
      <c r="P13" s="208">
        <f>IFERROR((N13/G13),0)</f>
        <v>0</v>
      </c>
      <c r="Q13" s="209"/>
      <c r="R13" s="204">
        <v>0</v>
      </c>
      <c r="S13" s="273">
        <v>0</v>
      </c>
      <c r="T13" s="211">
        <f t="shared" ref="T13:U42" si="0">IFERROR((1-(R13/J13)),0)</f>
        <v>0</v>
      </c>
      <c r="U13" s="211">
        <f t="shared" si="0"/>
        <v>0</v>
      </c>
      <c r="V13" s="212">
        <f t="shared" ref="V13:V42" si="1">IFERROR((T13/G13),0)</f>
        <v>0</v>
      </c>
      <c r="W13" s="213"/>
    </row>
    <row r="14" spans="1:23" ht="50.25" customHeight="1">
      <c r="A14" s="68" t="s">
        <v>133</v>
      </c>
      <c r="B14" s="202" t="s">
        <v>134</v>
      </c>
      <c r="C14" s="202" t="s">
        <v>135</v>
      </c>
      <c r="D14" s="202" t="s">
        <v>136</v>
      </c>
      <c r="E14" s="202" t="s">
        <v>101</v>
      </c>
      <c r="F14" s="203">
        <v>0</v>
      </c>
      <c r="G14" s="203">
        <v>0</v>
      </c>
      <c r="H14" s="218">
        <v>0</v>
      </c>
      <c r="I14" s="274">
        <v>7308522</v>
      </c>
      <c r="J14" s="218">
        <v>0</v>
      </c>
      <c r="K14" s="274">
        <v>0</v>
      </c>
      <c r="L14" s="218">
        <v>223</v>
      </c>
      <c r="M14" s="274">
        <v>3710728</v>
      </c>
      <c r="N14" s="207">
        <f t="shared" ref="N14:O42" si="2">IFERROR((1-(L14/H14)),0)</f>
        <v>0</v>
      </c>
      <c r="O14" s="207">
        <f>IFERROR((1-(M14/I14)),0)</f>
        <v>0.49227381404885973</v>
      </c>
      <c r="P14" s="208">
        <f t="shared" ref="P14:P42" si="3">IFERROR((N14/G14),0)</f>
        <v>0</v>
      </c>
      <c r="Q14" s="209"/>
      <c r="R14" s="204">
        <v>0</v>
      </c>
      <c r="S14" s="275">
        <v>0</v>
      </c>
      <c r="T14" s="211">
        <f t="shared" si="0"/>
        <v>0</v>
      </c>
      <c r="U14" s="211">
        <f t="shared" si="0"/>
        <v>0</v>
      </c>
      <c r="V14" s="212">
        <f t="shared" si="1"/>
        <v>0</v>
      </c>
      <c r="W14" s="213"/>
    </row>
    <row r="15" spans="1:23" ht="35.1" customHeight="1">
      <c r="A15" s="68" t="s">
        <v>137</v>
      </c>
      <c r="B15" s="288" t="s">
        <v>138</v>
      </c>
      <c r="C15" s="202" t="s">
        <v>139</v>
      </c>
      <c r="D15" s="202" t="s">
        <v>140</v>
      </c>
      <c r="E15" s="202" t="s">
        <v>101</v>
      </c>
      <c r="F15" s="203">
        <v>0</v>
      </c>
      <c r="G15" s="203">
        <v>0</v>
      </c>
      <c r="H15" s="218">
        <v>0</v>
      </c>
      <c r="I15" s="272">
        <v>0</v>
      </c>
      <c r="J15" s="218">
        <v>0</v>
      </c>
      <c r="K15" s="272">
        <v>0</v>
      </c>
      <c r="L15" s="218">
        <v>2</v>
      </c>
      <c r="M15" s="272">
        <v>1504170</v>
      </c>
      <c r="N15" s="207">
        <f t="shared" si="2"/>
        <v>0</v>
      </c>
      <c r="O15" s="207">
        <f t="shared" si="2"/>
        <v>0</v>
      </c>
      <c r="P15" s="208">
        <f t="shared" si="3"/>
        <v>0</v>
      </c>
      <c r="Q15" s="209"/>
      <c r="R15" s="204">
        <v>0</v>
      </c>
      <c r="S15" s="273">
        <v>0</v>
      </c>
      <c r="T15" s="211">
        <f t="shared" si="0"/>
        <v>0</v>
      </c>
      <c r="U15" s="211">
        <f t="shared" si="0"/>
        <v>0</v>
      </c>
      <c r="V15" s="212">
        <f t="shared" si="1"/>
        <v>0</v>
      </c>
      <c r="W15" s="213"/>
    </row>
    <row r="16" spans="1:23" ht="75.75" customHeight="1">
      <c r="A16" s="68" t="s">
        <v>133</v>
      </c>
      <c r="B16" s="288"/>
      <c r="C16" s="202" t="s">
        <v>141</v>
      </c>
      <c r="D16" s="202" t="s">
        <v>142</v>
      </c>
      <c r="E16" s="202" t="s">
        <v>101</v>
      </c>
      <c r="F16" s="270">
        <v>0</v>
      </c>
      <c r="G16" s="270">
        <v>0</v>
      </c>
      <c r="H16" s="218">
        <v>0</v>
      </c>
      <c r="I16" s="276">
        <v>0</v>
      </c>
      <c r="J16" s="218">
        <v>0</v>
      </c>
      <c r="K16" s="276">
        <v>0</v>
      </c>
      <c r="L16" s="218">
        <v>2</v>
      </c>
      <c r="M16" s="276">
        <v>4385458</v>
      </c>
      <c r="N16" s="207">
        <f t="shared" si="2"/>
        <v>0</v>
      </c>
      <c r="O16" s="207">
        <f t="shared" si="2"/>
        <v>0</v>
      </c>
      <c r="P16" s="208">
        <f t="shared" si="3"/>
        <v>0</v>
      </c>
      <c r="Q16" s="209"/>
      <c r="R16" s="218">
        <v>0</v>
      </c>
      <c r="S16" s="276">
        <v>0</v>
      </c>
      <c r="T16" s="220">
        <f t="shared" si="0"/>
        <v>0</v>
      </c>
      <c r="U16" s="220">
        <f t="shared" si="0"/>
        <v>0</v>
      </c>
      <c r="V16" s="221">
        <f t="shared" si="1"/>
        <v>0</v>
      </c>
      <c r="W16" s="222"/>
    </row>
    <row r="17" spans="1:25" ht="66" customHeight="1">
      <c r="A17" s="68" t="s">
        <v>133</v>
      </c>
      <c r="B17" s="202" t="s">
        <v>143</v>
      </c>
      <c r="C17" s="202" t="s">
        <v>144</v>
      </c>
      <c r="D17" s="202" t="s">
        <v>145</v>
      </c>
      <c r="E17" s="202" t="s">
        <v>101</v>
      </c>
      <c r="F17" s="203">
        <v>0</v>
      </c>
      <c r="G17" s="203">
        <v>0</v>
      </c>
      <c r="H17" s="218">
        <v>0</v>
      </c>
      <c r="I17" s="274">
        <v>0</v>
      </c>
      <c r="J17" s="218">
        <v>0</v>
      </c>
      <c r="K17" s="274">
        <v>0</v>
      </c>
      <c r="L17" s="218">
        <v>0</v>
      </c>
      <c r="M17" s="274">
        <v>0</v>
      </c>
      <c r="N17" s="207">
        <f t="shared" si="2"/>
        <v>0</v>
      </c>
      <c r="O17" s="207">
        <f t="shared" si="2"/>
        <v>0</v>
      </c>
      <c r="P17" s="207">
        <f t="shared" si="3"/>
        <v>0</v>
      </c>
      <c r="Q17" s="225"/>
      <c r="R17" s="218">
        <v>0</v>
      </c>
      <c r="S17" s="274">
        <v>0</v>
      </c>
      <c r="T17" s="211">
        <f t="shared" si="0"/>
        <v>0</v>
      </c>
      <c r="U17" s="211">
        <f t="shared" si="0"/>
        <v>0</v>
      </c>
      <c r="V17" s="212">
        <f t="shared" si="1"/>
        <v>0</v>
      </c>
      <c r="W17" s="213"/>
    </row>
    <row r="18" spans="1:25" ht="66" customHeight="1">
      <c r="A18" s="68" t="s">
        <v>133</v>
      </c>
      <c r="B18" s="202" t="s">
        <v>146</v>
      </c>
      <c r="C18" s="202" t="s">
        <v>147</v>
      </c>
      <c r="D18" s="202" t="s">
        <v>148</v>
      </c>
      <c r="E18" s="202" t="s">
        <v>101</v>
      </c>
      <c r="F18" s="203">
        <v>0</v>
      </c>
      <c r="G18" s="203">
        <v>0</v>
      </c>
      <c r="H18" s="218"/>
      <c r="I18" s="272"/>
      <c r="J18" s="218">
        <v>0</v>
      </c>
      <c r="K18" s="272">
        <v>0</v>
      </c>
      <c r="L18" s="218">
        <v>0</v>
      </c>
      <c r="M18" s="272">
        <v>0</v>
      </c>
      <c r="N18" s="207">
        <f>IFERROR((1-(L18/H18)),0)</f>
        <v>0</v>
      </c>
      <c r="O18" s="207">
        <f t="shared" si="2"/>
        <v>0</v>
      </c>
      <c r="P18" s="208">
        <f t="shared" si="3"/>
        <v>0</v>
      </c>
      <c r="Q18" s="225"/>
      <c r="R18" s="218">
        <v>0</v>
      </c>
      <c r="S18" s="273">
        <v>0</v>
      </c>
      <c r="T18" s="211">
        <f t="shared" si="0"/>
        <v>0</v>
      </c>
      <c r="U18" s="211">
        <f t="shared" si="0"/>
        <v>0</v>
      </c>
      <c r="V18" s="212">
        <f t="shared" si="1"/>
        <v>0</v>
      </c>
      <c r="W18" s="213"/>
    </row>
    <row r="19" spans="1:25" ht="105.75" customHeight="1">
      <c r="A19" s="68" t="s">
        <v>133</v>
      </c>
      <c r="B19" s="226" t="s">
        <v>150</v>
      </c>
      <c r="C19" s="202" t="s">
        <v>151</v>
      </c>
      <c r="D19" s="202" t="s">
        <v>152</v>
      </c>
      <c r="E19" s="202" t="s">
        <v>101</v>
      </c>
      <c r="F19" s="203">
        <v>0</v>
      </c>
      <c r="G19" s="203">
        <v>0</v>
      </c>
      <c r="H19" s="218">
        <v>7</v>
      </c>
      <c r="I19" s="274">
        <v>52138000</v>
      </c>
      <c r="J19" s="218">
        <v>0</v>
      </c>
      <c r="K19" s="274">
        <v>0</v>
      </c>
      <c r="L19" s="218">
        <v>2</v>
      </c>
      <c r="M19" s="274">
        <v>22980000</v>
      </c>
      <c r="N19" s="207">
        <f>IFERROR((1-(L19/H19)),0)</f>
        <v>0.7142857142857143</v>
      </c>
      <c r="O19" s="207">
        <f t="shared" si="2"/>
        <v>0.55924661475315507</v>
      </c>
      <c r="P19" s="208">
        <f t="shared" si="3"/>
        <v>0</v>
      </c>
      <c r="Q19" s="227"/>
      <c r="R19" s="204">
        <v>0</v>
      </c>
      <c r="S19" s="275">
        <v>0</v>
      </c>
      <c r="T19" s="211">
        <f t="shared" si="0"/>
        <v>0</v>
      </c>
      <c r="U19" s="211">
        <f t="shared" si="0"/>
        <v>0</v>
      </c>
      <c r="V19" s="212">
        <f t="shared" si="1"/>
        <v>0</v>
      </c>
      <c r="W19" s="213"/>
    </row>
    <row r="20" spans="1:25" ht="77.25" customHeight="1">
      <c r="A20" s="68" t="s">
        <v>133</v>
      </c>
      <c r="B20" s="226" t="s">
        <v>154</v>
      </c>
      <c r="C20" s="226" t="s">
        <v>155</v>
      </c>
      <c r="D20" s="226" t="s">
        <v>156</v>
      </c>
      <c r="E20" s="202" t="s">
        <v>101</v>
      </c>
      <c r="F20" s="203">
        <v>0</v>
      </c>
      <c r="G20" s="203">
        <v>0</v>
      </c>
      <c r="H20" s="218">
        <v>9</v>
      </c>
      <c r="I20" s="274">
        <v>125130000</v>
      </c>
      <c r="J20" s="218">
        <v>0</v>
      </c>
      <c r="K20" s="274">
        <v>0</v>
      </c>
      <c r="L20" s="218">
        <v>6</v>
      </c>
      <c r="M20" s="274">
        <v>41224475</v>
      </c>
      <c r="N20" s="207">
        <f t="shared" ref="N20" si="4">IFERROR((1-(L20/H20)),0)</f>
        <v>0.33333333333333337</v>
      </c>
      <c r="O20" s="207">
        <f t="shared" si="2"/>
        <v>0.67054683129545278</v>
      </c>
      <c r="P20" s="207">
        <v>0</v>
      </c>
      <c r="Q20" s="227"/>
      <c r="R20" s="218">
        <v>0</v>
      </c>
      <c r="S20" s="274">
        <v>0</v>
      </c>
      <c r="T20" s="211">
        <v>0</v>
      </c>
      <c r="U20" s="211">
        <f>IFERROR((1-(S20/K20)),0)</f>
        <v>0</v>
      </c>
      <c r="V20" s="212">
        <f t="shared" si="1"/>
        <v>0</v>
      </c>
      <c r="W20" s="222"/>
    </row>
    <row r="21" spans="1:25" ht="94.5" customHeight="1">
      <c r="A21" s="68" t="s">
        <v>133</v>
      </c>
      <c r="B21" s="202" t="s">
        <v>158</v>
      </c>
      <c r="C21" s="229" t="s">
        <v>159</v>
      </c>
      <c r="D21" s="202" t="s">
        <v>160</v>
      </c>
      <c r="E21" s="202" t="s">
        <v>101</v>
      </c>
      <c r="F21" s="203">
        <v>0</v>
      </c>
      <c r="G21" s="203">
        <v>0</v>
      </c>
      <c r="H21" s="218">
        <v>0</v>
      </c>
      <c r="I21" s="272">
        <v>0</v>
      </c>
      <c r="J21" s="218">
        <v>0</v>
      </c>
      <c r="K21" s="272">
        <v>0</v>
      </c>
      <c r="L21" s="218">
        <v>0</v>
      </c>
      <c r="M21" s="272">
        <v>0</v>
      </c>
      <c r="N21" s="207">
        <f>IFERROR((1-(L21/H21)),0)</f>
        <v>0</v>
      </c>
      <c r="O21" s="207">
        <f>IFERROR((1-(M21/I21)),0)</f>
        <v>0</v>
      </c>
      <c r="P21" s="208">
        <f>IFERROR((N21/G21),0)</f>
        <v>0</v>
      </c>
      <c r="Q21" s="230"/>
      <c r="R21" s="218">
        <v>0</v>
      </c>
      <c r="S21" s="272">
        <v>0</v>
      </c>
      <c r="T21" s="211">
        <f>IFERROR((1-(R21/J21)),0)</f>
        <v>0</v>
      </c>
      <c r="U21" s="211">
        <f>IFERROR((1-(S21/K21)),0)</f>
        <v>0</v>
      </c>
      <c r="V21" s="212">
        <f t="shared" si="1"/>
        <v>0</v>
      </c>
      <c r="W21" s="213"/>
    </row>
    <row r="22" spans="1:25" ht="94.5" customHeight="1">
      <c r="A22" s="68" t="s">
        <v>133</v>
      </c>
      <c r="B22" s="202" t="s">
        <v>162</v>
      </c>
      <c r="C22" s="231" t="s">
        <v>163</v>
      </c>
      <c r="D22" s="202" t="s">
        <v>164</v>
      </c>
      <c r="E22" s="202" t="s">
        <v>101</v>
      </c>
      <c r="F22" s="203">
        <v>0</v>
      </c>
      <c r="G22" s="203">
        <v>0</v>
      </c>
      <c r="H22" s="218">
        <v>0</v>
      </c>
      <c r="I22" s="272">
        <v>0</v>
      </c>
      <c r="J22" s="218">
        <v>0</v>
      </c>
      <c r="K22" s="272">
        <v>0</v>
      </c>
      <c r="L22" s="218">
        <v>0</v>
      </c>
      <c r="M22" s="272">
        <v>0</v>
      </c>
      <c r="N22" s="207">
        <f>IFERROR((1-(L22/H22)),0)</f>
        <v>0</v>
      </c>
      <c r="O22" s="207">
        <f>IFERROR((1-(M22/I22)),0)</f>
        <v>0</v>
      </c>
      <c r="P22" s="208">
        <f>IFERROR((N22/G22),0)</f>
        <v>0</v>
      </c>
      <c r="Q22" s="230"/>
      <c r="R22" s="218">
        <v>0</v>
      </c>
      <c r="S22" s="272">
        <v>0</v>
      </c>
      <c r="T22" s="211">
        <f>IFERROR((1-(R22/J22)),0)</f>
        <v>0</v>
      </c>
      <c r="U22" s="211">
        <f>IFERROR((1-(S22/K22)),0)</f>
        <v>0</v>
      </c>
      <c r="V22" s="212">
        <f t="shared" si="1"/>
        <v>0</v>
      </c>
      <c r="W22" s="213"/>
    </row>
    <row r="23" spans="1:25" ht="27" customHeight="1">
      <c r="A23" s="47"/>
      <c r="B23" s="175" t="s">
        <v>165</v>
      </c>
      <c r="C23" s="176"/>
      <c r="D23" s="176"/>
      <c r="E23" s="177"/>
      <c r="F23" s="178"/>
      <c r="G23" s="178"/>
      <c r="H23" s="179"/>
      <c r="I23" s="180"/>
      <c r="J23" s="179"/>
      <c r="K23" s="180"/>
      <c r="L23" s="181"/>
      <c r="M23" s="181"/>
      <c r="N23" s="182"/>
      <c r="O23" s="183"/>
      <c r="P23" s="181"/>
      <c r="Q23" s="184"/>
      <c r="R23" s="180"/>
      <c r="S23" s="184"/>
      <c r="T23" s="184"/>
      <c r="U23" s="185"/>
      <c r="V23" s="184"/>
      <c r="W23" s="184"/>
    </row>
    <row r="24" spans="1:25" ht="30">
      <c r="A24" s="68" t="s">
        <v>166</v>
      </c>
      <c r="B24" s="287" t="s">
        <v>167</v>
      </c>
      <c r="C24" s="202" t="s">
        <v>168</v>
      </c>
      <c r="D24" s="202" t="s">
        <v>169</v>
      </c>
      <c r="E24" s="202" t="s">
        <v>99</v>
      </c>
      <c r="F24" s="203">
        <v>0.01</v>
      </c>
      <c r="G24" s="203">
        <v>0.01</v>
      </c>
      <c r="H24" s="51">
        <v>6</v>
      </c>
      <c r="I24" s="272">
        <v>2831418</v>
      </c>
      <c r="J24" s="218">
        <v>0</v>
      </c>
      <c r="K24" s="272">
        <v>0</v>
      </c>
      <c r="L24" s="218">
        <v>15</v>
      </c>
      <c r="M24" s="272">
        <v>1105254</v>
      </c>
      <c r="N24" s="207">
        <f>IFERROR((1-(L24/H24)),0)</f>
        <v>-1.5</v>
      </c>
      <c r="O24" s="207">
        <f>IFERROR((1-(M24/I24)),0)</f>
        <v>0.60964647395757177</v>
      </c>
      <c r="P24" s="208">
        <f t="shared" si="3"/>
        <v>-150</v>
      </c>
      <c r="Q24" s="209"/>
      <c r="R24" s="218">
        <v>0</v>
      </c>
      <c r="S24" s="272">
        <v>0</v>
      </c>
      <c r="T24" s="211">
        <f t="shared" si="0"/>
        <v>0</v>
      </c>
      <c r="U24" s="211">
        <f t="shared" si="0"/>
        <v>0</v>
      </c>
      <c r="V24" s="212">
        <f t="shared" si="1"/>
        <v>0</v>
      </c>
      <c r="W24" s="222"/>
    </row>
    <row r="25" spans="1:25" ht="48" customHeight="1">
      <c r="A25" s="68" t="s">
        <v>166</v>
      </c>
      <c r="B25" s="287"/>
      <c r="C25" s="202" t="s">
        <v>170</v>
      </c>
      <c r="D25" s="202" t="s">
        <v>171</v>
      </c>
      <c r="E25" s="202" t="s">
        <v>99</v>
      </c>
      <c r="F25" s="203">
        <v>0.01</v>
      </c>
      <c r="G25" s="203">
        <v>0.01</v>
      </c>
      <c r="H25" s="218">
        <v>0</v>
      </c>
      <c r="I25" s="272">
        <v>0</v>
      </c>
      <c r="J25" s="218">
        <v>0</v>
      </c>
      <c r="K25" s="272">
        <v>0</v>
      </c>
      <c r="L25" s="218">
        <v>0</v>
      </c>
      <c r="M25" s="272">
        <v>0</v>
      </c>
      <c r="N25" s="207">
        <f t="shared" si="2"/>
        <v>0</v>
      </c>
      <c r="O25" s="207">
        <f>IFERROR((1-(M25/I25)),0)</f>
        <v>0</v>
      </c>
      <c r="P25" s="208">
        <f t="shared" si="3"/>
        <v>0</v>
      </c>
      <c r="Q25" s="209"/>
      <c r="R25" s="218">
        <v>0</v>
      </c>
      <c r="S25" s="272">
        <v>0</v>
      </c>
      <c r="T25" s="211">
        <f t="shared" si="0"/>
        <v>0</v>
      </c>
      <c r="U25" s="211">
        <f t="shared" si="0"/>
        <v>0</v>
      </c>
      <c r="V25" s="212">
        <f t="shared" si="1"/>
        <v>0</v>
      </c>
      <c r="W25" s="213"/>
    </row>
    <row r="26" spans="1:25" ht="30">
      <c r="A26" s="68" t="s">
        <v>166</v>
      </c>
      <c r="B26" s="287"/>
      <c r="C26" s="202" t="s">
        <v>172</v>
      </c>
      <c r="D26" s="202" t="s">
        <v>169</v>
      </c>
      <c r="E26" s="202" t="s">
        <v>99</v>
      </c>
      <c r="F26" s="203">
        <v>0.01</v>
      </c>
      <c r="G26" s="203">
        <v>0.01</v>
      </c>
      <c r="H26" s="218">
        <v>30</v>
      </c>
      <c r="I26" s="272">
        <v>5934730</v>
      </c>
      <c r="J26" s="218">
        <v>0</v>
      </c>
      <c r="K26" s="272">
        <v>0</v>
      </c>
      <c r="L26" s="218">
        <v>90</v>
      </c>
      <c r="M26" s="272">
        <v>17802330</v>
      </c>
      <c r="N26" s="207">
        <f t="shared" si="2"/>
        <v>-2</v>
      </c>
      <c r="O26" s="239">
        <f>IFERROR((1-(M26/I26)),0)</f>
        <v>-1.9996865906283858</v>
      </c>
      <c r="P26" s="208">
        <f t="shared" si="3"/>
        <v>-200</v>
      </c>
      <c r="Q26" s="209"/>
      <c r="R26" s="218">
        <v>0</v>
      </c>
      <c r="S26" s="272">
        <v>0</v>
      </c>
      <c r="T26" s="211">
        <f t="shared" si="0"/>
        <v>0</v>
      </c>
      <c r="U26" s="240">
        <f t="shared" si="0"/>
        <v>0</v>
      </c>
      <c r="V26" s="241">
        <f t="shared" si="1"/>
        <v>0</v>
      </c>
      <c r="W26" s="222"/>
    </row>
    <row r="27" spans="1:25" ht="30">
      <c r="A27" s="68" t="s">
        <v>166</v>
      </c>
      <c r="B27" s="288" t="s">
        <v>173</v>
      </c>
      <c r="C27" s="202" t="s">
        <v>174</v>
      </c>
      <c r="D27" s="202" t="s">
        <v>142</v>
      </c>
      <c r="E27" s="202" t="s">
        <v>101</v>
      </c>
      <c r="F27" s="203">
        <v>0</v>
      </c>
      <c r="G27" s="203">
        <v>0</v>
      </c>
      <c r="H27" s="218">
        <v>2483</v>
      </c>
      <c r="I27" s="272">
        <v>103005243</v>
      </c>
      <c r="J27" s="218">
        <v>0</v>
      </c>
      <c r="K27" s="272">
        <v>0</v>
      </c>
      <c r="L27" s="271" t="s">
        <v>222</v>
      </c>
      <c r="M27" s="272">
        <v>127356757</v>
      </c>
      <c r="N27" s="207">
        <f t="shared" si="2"/>
        <v>0</v>
      </c>
      <c r="O27" s="207">
        <f t="shared" si="2"/>
        <v>-0.23641043203985257</v>
      </c>
      <c r="P27" s="208">
        <f t="shared" si="3"/>
        <v>0</v>
      </c>
      <c r="Q27" s="230"/>
      <c r="R27" s="218">
        <v>0</v>
      </c>
      <c r="S27" s="272">
        <v>0</v>
      </c>
      <c r="T27" s="211">
        <f t="shared" si="0"/>
        <v>0</v>
      </c>
      <c r="U27" s="211">
        <f t="shared" si="0"/>
        <v>0</v>
      </c>
      <c r="V27" s="212">
        <f t="shared" si="1"/>
        <v>0</v>
      </c>
      <c r="W27" s="222"/>
    </row>
    <row r="28" spans="1:25" ht="45">
      <c r="A28" s="68" t="s">
        <v>166</v>
      </c>
      <c r="B28" s="288"/>
      <c r="C28" s="202" t="s">
        <v>176</v>
      </c>
      <c r="D28" s="202" t="s">
        <v>177</v>
      </c>
      <c r="E28" s="202" t="s">
        <v>101</v>
      </c>
      <c r="F28" s="203">
        <v>0.01</v>
      </c>
      <c r="G28" s="203">
        <v>0.01</v>
      </c>
      <c r="H28" s="218">
        <v>1</v>
      </c>
      <c r="I28" s="272">
        <v>0</v>
      </c>
      <c r="J28" s="218">
        <v>0</v>
      </c>
      <c r="K28" s="272">
        <v>0</v>
      </c>
      <c r="L28" s="218">
        <v>0</v>
      </c>
      <c r="M28" s="272">
        <v>0</v>
      </c>
      <c r="N28" s="207">
        <f t="shared" si="2"/>
        <v>1</v>
      </c>
      <c r="O28" s="207">
        <f t="shared" si="2"/>
        <v>0</v>
      </c>
      <c r="P28" s="208">
        <f t="shared" si="3"/>
        <v>100</v>
      </c>
      <c r="Q28" s="230"/>
      <c r="R28" s="218">
        <v>0</v>
      </c>
      <c r="S28" s="272">
        <v>0</v>
      </c>
      <c r="T28" s="211">
        <f t="shared" si="0"/>
        <v>0</v>
      </c>
      <c r="U28" s="211">
        <f t="shared" si="0"/>
        <v>0</v>
      </c>
      <c r="V28" s="212">
        <f t="shared" si="1"/>
        <v>0</v>
      </c>
      <c r="W28" s="242"/>
    </row>
    <row r="29" spans="1:25" ht="40.5" customHeight="1">
      <c r="A29" s="68" t="s">
        <v>166</v>
      </c>
      <c r="B29" s="288"/>
      <c r="C29" s="202" t="s">
        <v>179</v>
      </c>
      <c r="D29" s="202" t="s">
        <v>142</v>
      </c>
      <c r="E29" s="202" t="s">
        <v>101</v>
      </c>
      <c r="F29" s="203">
        <v>0.01</v>
      </c>
      <c r="G29" s="203">
        <v>0</v>
      </c>
      <c r="H29" s="218">
        <v>0</v>
      </c>
      <c r="I29" s="272">
        <v>0</v>
      </c>
      <c r="J29" s="218">
        <v>0</v>
      </c>
      <c r="K29" s="272">
        <v>0</v>
      </c>
      <c r="L29" s="218">
        <v>0</v>
      </c>
      <c r="M29" s="272">
        <v>0</v>
      </c>
      <c r="N29" s="207">
        <f t="shared" si="2"/>
        <v>0</v>
      </c>
      <c r="O29" s="207">
        <f t="shared" si="2"/>
        <v>0</v>
      </c>
      <c r="P29" s="208">
        <f t="shared" si="3"/>
        <v>0</v>
      </c>
      <c r="Q29" s="230"/>
      <c r="R29" s="218">
        <v>0</v>
      </c>
      <c r="S29" s="272">
        <v>0</v>
      </c>
      <c r="T29" s="211">
        <f t="shared" si="0"/>
        <v>0</v>
      </c>
      <c r="U29" s="211">
        <f t="shared" si="0"/>
        <v>0</v>
      </c>
      <c r="V29" s="212">
        <f t="shared" si="1"/>
        <v>0</v>
      </c>
      <c r="W29" s="213"/>
      <c r="Y29" s="80"/>
    </row>
    <row r="30" spans="1:25" ht="63.75" customHeight="1">
      <c r="A30" s="68" t="s">
        <v>166</v>
      </c>
      <c r="B30" s="288"/>
      <c r="C30" s="202" t="s">
        <v>181</v>
      </c>
      <c r="D30" s="202" t="s">
        <v>182</v>
      </c>
      <c r="E30" s="202" t="s">
        <v>99</v>
      </c>
      <c r="F30" s="203">
        <v>0.01</v>
      </c>
      <c r="G30" s="203">
        <v>0.01</v>
      </c>
      <c r="H30" s="271" t="s">
        <v>223</v>
      </c>
      <c r="I30" s="271" t="s">
        <v>224</v>
      </c>
      <c r="J30" s="218">
        <v>0</v>
      </c>
      <c r="K30" s="272">
        <v>0</v>
      </c>
      <c r="L30" s="218">
        <v>43408.661</v>
      </c>
      <c r="M30" s="272">
        <v>1185595</v>
      </c>
      <c r="N30" s="207">
        <f t="shared" si="2"/>
        <v>0</v>
      </c>
      <c r="O30" s="207">
        <f t="shared" si="2"/>
        <v>0</v>
      </c>
      <c r="P30" s="208">
        <f>IFERROR((N30/G30),0)</f>
        <v>0</v>
      </c>
      <c r="Q30" s="209"/>
      <c r="R30" s="218">
        <v>0</v>
      </c>
      <c r="S30" s="272">
        <v>0</v>
      </c>
      <c r="T30" s="211">
        <f t="shared" si="0"/>
        <v>0</v>
      </c>
      <c r="U30" s="211">
        <f t="shared" si="0"/>
        <v>0</v>
      </c>
      <c r="V30" s="212">
        <f t="shared" si="1"/>
        <v>0</v>
      </c>
      <c r="W30" s="213"/>
    </row>
    <row r="31" spans="1:25" ht="94.5" customHeight="1">
      <c r="A31" s="68" t="s">
        <v>133</v>
      </c>
      <c r="B31" s="202" t="s">
        <v>183</v>
      </c>
      <c r="C31" s="231" t="s">
        <v>184</v>
      </c>
      <c r="D31" s="202" t="s">
        <v>185</v>
      </c>
      <c r="E31" s="202" t="s">
        <v>101</v>
      </c>
      <c r="F31" s="203">
        <v>0</v>
      </c>
      <c r="G31" s="203">
        <v>0</v>
      </c>
      <c r="H31" s="218">
        <v>0</v>
      </c>
      <c r="I31" s="272">
        <v>0</v>
      </c>
      <c r="J31" s="218">
        <v>0</v>
      </c>
      <c r="K31" s="272">
        <v>0</v>
      </c>
      <c r="L31" s="218">
        <v>0</v>
      </c>
      <c r="M31" s="272">
        <v>0</v>
      </c>
      <c r="N31" s="207">
        <f t="shared" si="2"/>
        <v>0</v>
      </c>
      <c r="O31" s="207">
        <f t="shared" si="2"/>
        <v>0</v>
      </c>
      <c r="P31" s="208">
        <f>IFERROR((N31/G31),0)</f>
        <v>0</v>
      </c>
      <c r="Q31" s="230"/>
      <c r="R31" s="218">
        <v>0</v>
      </c>
      <c r="S31" s="272">
        <v>0</v>
      </c>
      <c r="T31" s="211">
        <f>IFERROR((1-(R31/J31)),0)</f>
        <v>0</v>
      </c>
      <c r="U31" s="211">
        <f>IFERROR((1-(S31/K31)),0)</f>
        <v>0</v>
      </c>
      <c r="V31" s="212">
        <f>IFERROR((T31/G31),0)</f>
        <v>0</v>
      </c>
      <c r="W31" s="213"/>
    </row>
    <row r="32" spans="1:25" ht="48.75" customHeight="1">
      <c r="A32" s="68" t="s">
        <v>166</v>
      </c>
      <c r="B32" s="287" t="s">
        <v>186</v>
      </c>
      <c r="C32" s="202" t="s">
        <v>187</v>
      </c>
      <c r="D32" s="202" t="s">
        <v>188</v>
      </c>
      <c r="E32" s="202" t="s">
        <v>101</v>
      </c>
      <c r="F32" s="203">
        <v>0</v>
      </c>
      <c r="G32" s="203">
        <v>0</v>
      </c>
      <c r="H32" s="218">
        <v>0</v>
      </c>
      <c r="I32" s="272">
        <v>0</v>
      </c>
      <c r="J32" s="218">
        <v>0</v>
      </c>
      <c r="K32" s="272">
        <v>0</v>
      </c>
      <c r="L32" s="218">
        <v>0</v>
      </c>
      <c r="M32" s="272">
        <v>0</v>
      </c>
      <c r="N32" s="207">
        <f>IFERROR((1-(L32/H32)),0)</f>
        <v>0</v>
      </c>
      <c r="O32" s="207">
        <f t="shared" si="2"/>
        <v>0</v>
      </c>
      <c r="P32" s="244">
        <f t="shared" si="3"/>
        <v>0</v>
      </c>
      <c r="Q32" s="230"/>
      <c r="R32" s="218">
        <v>0</v>
      </c>
      <c r="S32" s="272">
        <v>0</v>
      </c>
      <c r="T32" s="211">
        <f t="shared" si="0"/>
        <v>0</v>
      </c>
      <c r="U32" s="211">
        <f t="shared" si="0"/>
        <v>0</v>
      </c>
      <c r="V32" s="212">
        <f t="shared" si="1"/>
        <v>0</v>
      </c>
      <c r="W32" s="222"/>
    </row>
    <row r="33" spans="1:23" ht="54" customHeight="1">
      <c r="A33" s="68" t="s">
        <v>166</v>
      </c>
      <c r="B33" s="287"/>
      <c r="C33" s="202" t="s">
        <v>190</v>
      </c>
      <c r="D33" s="202" t="s">
        <v>191</v>
      </c>
      <c r="E33" s="202" t="s">
        <v>101</v>
      </c>
      <c r="F33" s="203">
        <v>0</v>
      </c>
      <c r="G33" s="203">
        <v>0</v>
      </c>
      <c r="H33" s="271">
        <v>31063</v>
      </c>
      <c r="I33" s="271">
        <v>4799825</v>
      </c>
      <c r="J33" s="218">
        <v>0</v>
      </c>
      <c r="K33" s="272">
        <v>0</v>
      </c>
      <c r="L33" s="218">
        <v>34270</v>
      </c>
      <c r="M33" s="272">
        <v>5946972</v>
      </c>
      <c r="N33" s="207">
        <f t="shared" si="2"/>
        <v>-0.10324179892476582</v>
      </c>
      <c r="O33" s="207">
        <f t="shared" si="2"/>
        <v>-0.23899767179011744</v>
      </c>
      <c r="P33" s="244">
        <f t="shared" si="3"/>
        <v>0</v>
      </c>
      <c r="Q33" s="230"/>
      <c r="R33" s="218">
        <v>0</v>
      </c>
      <c r="S33" s="272">
        <v>0</v>
      </c>
      <c r="T33" s="211">
        <f t="shared" si="0"/>
        <v>0</v>
      </c>
      <c r="U33" s="211">
        <f t="shared" si="0"/>
        <v>0</v>
      </c>
      <c r="V33" s="212">
        <f t="shared" si="1"/>
        <v>0</v>
      </c>
      <c r="W33" s="222"/>
    </row>
    <row r="34" spans="1:23" ht="90">
      <c r="A34" s="68" t="s">
        <v>192</v>
      </c>
      <c r="B34" s="288" t="s">
        <v>193</v>
      </c>
      <c r="C34" s="202" t="s">
        <v>194</v>
      </c>
      <c r="D34" s="202" t="s">
        <v>142</v>
      </c>
      <c r="E34" s="202" t="s">
        <v>101</v>
      </c>
      <c r="F34" s="203">
        <v>0</v>
      </c>
      <c r="G34" s="203">
        <v>0</v>
      </c>
      <c r="H34" s="218">
        <v>0</v>
      </c>
      <c r="I34" s="272">
        <v>0</v>
      </c>
      <c r="J34" s="218">
        <v>0</v>
      </c>
      <c r="K34" s="272">
        <v>0</v>
      </c>
      <c r="L34" s="218">
        <v>0</v>
      </c>
      <c r="M34" s="272">
        <v>0</v>
      </c>
      <c r="N34" s="207">
        <f t="shared" si="2"/>
        <v>0</v>
      </c>
      <c r="O34" s="207">
        <f t="shared" si="2"/>
        <v>0</v>
      </c>
      <c r="P34" s="208">
        <f t="shared" si="3"/>
        <v>0</v>
      </c>
      <c r="Q34" s="209"/>
      <c r="R34" s="218">
        <v>0</v>
      </c>
      <c r="S34" s="272">
        <v>0</v>
      </c>
      <c r="T34" s="211">
        <f t="shared" si="0"/>
        <v>0</v>
      </c>
      <c r="U34" s="211">
        <f t="shared" si="0"/>
        <v>0</v>
      </c>
      <c r="V34" s="212">
        <f t="shared" si="1"/>
        <v>0</v>
      </c>
      <c r="W34" s="213"/>
    </row>
    <row r="35" spans="1:23" ht="68.25" customHeight="1">
      <c r="A35" s="68" t="s">
        <v>195</v>
      </c>
      <c r="B35" s="288"/>
      <c r="C35" s="202" t="s">
        <v>196</v>
      </c>
      <c r="D35" s="202" t="s">
        <v>142</v>
      </c>
      <c r="E35" s="202" t="s">
        <v>101</v>
      </c>
      <c r="F35" s="203">
        <v>0</v>
      </c>
      <c r="G35" s="203">
        <v>0</v>
      </c>
      <c r="H35" s="218">
        <v>0</v>
      </c>
      <c r="I35" s="272">
        <v>0</v>
      </c>
      <c r="J35" s="218">
        <v>0</v>
      </c>
      <c r="K35" s="272">
        <v>0</v>
      </c>
      <c r="L35" s="218">
        <v>0</v>
      </c>
      <c r="M35" s="272">
        <v>0</v>
      </c>
      <c r="N35" s="207">
        <f t="shared" si="2"/>
        <v>0</v>
      </c>
      <c r="O35" s="207">
        <f t="shared" si="2"/>
        <v>0</v>
      </c>
      <c r="P35" s="208">
        <f t="shared" si="3"/>
        <v>0</v>
      </c>
      <c r="Q35" s="209"/>
      <c r="R35" s="218">
        <v>0</v>
      </c>
      <c r="S35" s="272">
        <v>0</v>
      </c>
      <c r="T35" s="211">
        <f t="shared" si="0"/>
        <v>0</v>
      </c>
      <c r="U35" s="211">
        <f t="shared" si="0"/>
        <v>0</v>
      </c>
      <c r="V35" s="212">
        <f t="shared" si="1"/>
        <v>0</v>
      </c>
      <c r="W35" s="213"/>
    </row>
    <row r="36" spans="1:23" ht="66" customHeight="1">
      <c r="A36" s="68" t="s">
        <v>197</v>
      </c>
      <c r="B36" s="202" t="s">
        <v>198</v>
      </c>
      <c r="C36" s="202" t="s">
        <v>199</v>
      </c>
      <c r="D36" s="202" t="s">
        <v>142</v>
      </c>
      <c r="E36" s="202" t="s">
        <v>101</v>
      </c>
      <c r="F36" s="203">
        <v>0</v>
      </c>
      <c r="G36" s="203">
        <v>0</v>
      </c>
      <c r="H36" s="218">
        <v>14</v>
      </c>
      <c r="I36" s="272">
        <v>1167658</v>
      </c>
      <c r="J36" s="218">
        <v>0</v>
      </c>
      <c r="K36" s="272">
        <v>0</v>
      </c>
      <c r="L36" s="218">
        <v>11</v>
      </c>
      <c r="M36" s="272">
        <v>1241093</v>
      </c>
      <c r="N36" s="207">
        <f t="shared" si="2"/>
        <v>0.2142857142857143</v>
      </c>
      <c r="O36" s="207">
        <f t="shared" si="2"/>
        <v>-6.2890846463604877E-2</v>
      </c>
      <c r="P36" s="208">
        <f t="shared" si="3"/>
        <v>0</v>
      </c>
      <c r="Q36" s="277"/>
      <c r="R36" s="218">
        <v>0</v>
      </c>
      <c r="S36" s="272">
        <v>0</v>
      </c>
      <c r="T36" s="211">
        <f>IFERROR((1-(R36/J36)),0)</f>
        <v>0</v>
      </c>
      <c r="U36" s="211">
        <f>IFERROR((1-(S36/K36)),0)</f>
        <v>0</v>
      </c>
      <c r="V36" s="212">
        <f>IFERROR((T36/G36),0)</f>
        <v>0</v>
      </c>
      <c r="W36" s="222"/>
    </row>
    <row r="37" spans="1:23" s="158" customFormat="1" ht="45">
      <c r="A37" s="161"/>
      <c r="B37" s="202" t="s">
        <v>202</v>
      </c>
      <c r="C37" s="202" t="s">
        <v>203</v>
      </c>
      <c r="D37" s="202" t="s">
        <v>142</v>
      </c>
      <c r="E37" s="202" t="s">
        <v>101</v>
      </c>
      <c r="F37" s="203">
        <v>0</v>
      </c>
      <c r="G37" s="203">
        <v>0</v>
      </c>
      <c r="H37" s="218">
        <v>0</v>
      </c>
      <c r="I37" s="272">
        <v>0</v>
      </c>
      <c r="J37" s="218">
        <v>0</v>
      </c>
      <c r="K37" s="272">
        <v>0</v>
      </c>
      <c r="L37" s="218">
        <v>0</v>
      </c>
      <c r="M37" s="272">
        <v>0</v>
      </c>
      <c r="N37" s="246">
        <f t="shared" si="2"/>
        <v>0</v>
      </c>
      <c r="O37" s="246">
        <f t="shared" si="2"/>
        <v>0</v>
      </c>
      <c r="P37" s="247">
        <f>IFERROR((N37/G37),0)</f>
        <v>0</v>
      </c>
      <c r="Q37" s="202"/>
      <c r="R37" s="218">
        <v>0</v>
      </c>
      <c r="S37" s="272">
        <v>0</v>
      </c>
      <c r="T37" s="249">
        <f>IFERROR((1-(R37/J37)),0)</f>
        <v>0</v>
      </c>
      <c r="U37" s="249">
        <f>IFERROR((1-(S37/K37)),0)</f>
        <v>0</v>
      </c>
      <c r="V37" s="250">
        <f>IFERROR((T37/G37),0)</f>
        <v>0</v>
      </c>
      <c r="W37" s="251"/>
    </row>
    <row r="38" spans="1:23" ht="30">
      <c r="A38" s="68" t="s">
        <v>195</v>
      </c>
      <c r="B38" s="288" t="s">
        <v>205</v>
      </c>
      <c r="C38" s="202" t="s">
        <v>206</v>
      </c>
      <c r="D38" s="202" t="s">
        <v>207</v>
      </c>
      <c r="E38" s="202" t="s">
        <v>99</v>
      </c>
      <c r="F38" s="203">
        <v>0.01</v>
      </c>
      <c r="G38" s="203">
        <v>0.01</v>
      </c>
      <c r="H38" s="218">
        <v>0</v>
      </c>
      <c r="I38" s="272">
        <v>0</v>
      </c>
      <c r="J38" s="218">
        <v>0</v>
      </c>
      <c r="K38" s="272">
        <v>0</v>
      </c>
      <c r="L38" s="218">
        <v>0</v>
      </c>
      <c r="M38" s="272">
        <v>0</v>
      </c>
      <c r="N38" s="207">
        <f t="shared" si="2"/>
        <v>0</v>
      </c>
      <c r="O38" s="207">
        <f t="shared" si="2"/>
        <v>0</v>
      </c>
      <c r="P38" s="208">
        <f t="shared" si="3"/>
        <v>0</v>
      </c>
      <c r="Q38" s="209"/>
      <c r="R38" s="218">
        <v>0</v>
      </c>
      <c r="S38" s="272">
        <v>0</v>
      </c>
      <c r="T38" s="211">
        <f t="shared" si="0"/>
        <v>0</v>
      </c>
      <c r="U38" s="211">
        <f t="shared" si="0"/>
        <v>0</v>
      </c>
      <c r="V38" s="212">
        <f t="shared" si="1"/>
        <v>0</v>
      </c>
      <c r="W38" s="213"/>
    </row>
    <row r="39" spans="1:23" ht="30">
      <c r="A39" s="68" t="s">
        <v>195</v>
      </c>
      <c r="B39" s="288"/>
      <c r="C39" s="202" t="s">
        <v>208</v>
      </c>
      <c r="D39" s="202" t="s">
        <v>207</v>
      </c>
      <c r="E39" s="202" t="s">
        <v>101</v>
      </c>
      <c r="F39" s="203">
        <v>0</v>
      </c>
      <c r="G39" s="203">
        <v>0</v>
      </c>
      <c r="H39" s="218">
        <v>0</v>
      </c>
      <c r="I39" s="272">
        <v>0</v>
      </c>
      <c r="J39" s="218">
        <v>0</v>
      </c>
      <c r="K39" s="272">
        <v>0</v>
      </c>
      <c r="L39" s="218">
        <v>0</v>
      </c>
      <c r="M39" s="272">
        <v>0</v>
      </c>
      <c r="N39" s="207">
        <f t="shared" si="2"/>
        <v>0</v>
      </c>
      <c r="O39" s="207">
        <f t="shared" si="2"/>
        <v>0</v>
      </c>
      <c r="P39" s="208">
        <f t="shared" si="3"/>
        <v>0</v>
      </c>
      <c r="Q39" s="209"/>
      <c r="R39" s="218">
        <v>0</v>
      </c>
      <c r="S39" s="272">
        <v>0</v>
      </c>
      <c r="T39" s="211">
        <f t="shared" si="0"/>
        <v>0</v>
      </c>
      <c r="U39" s="211">
        <f t="shared" si="0"/>
        <v>0</v>
      </c>
      <c r="V39" s="212">
        <f t="shared" si="1"/>
        <v>0</v>
      </c>
      <c r="W39" s="213"/>
    </row>
    <row r="40" spans="1:23" ht="30">
      <c r="A40" s="68" t="s">
        <v>166</v>
      </c>
      <c r="B40" s="288" t="s">
        <v>209</v>
      </c>
      <c r="C40" s="202" t="s">
        <v>210</v>
      </c>
      <c r="D40" s="232" t="s">
        <v>211</v>
      </c>
      <c r="E40" s="202" t="s">
        <v>99</v>
      </c>
      <c r="F40" s="203">
        <v>0.01</v>
      </c>
      <c r="G40" s="203">
        <v>0.01</v>
      </c>
      <c r="H40" s="271">
        <v>177</v>
      </c>
      <c r="I40" s="271">
        <v>580719</v>
      </c>
      <c r="J40" s="218">
        <v>0</v>
      </c>
      <c r="K40" s="272">
        <v>0</v>
      </c>
      <c r="L40" s="218">
        <v>390</v>
      </c>
      <c r="M40" s="272">
        <v>2582380</v>
      </c>
      <c r="N40" s="207">
        <f t="shared" si="2"/>
        <v>-1.2033898305084745</v>
      </c>
      <c r="O40" s="207">
        <f t="shared" si="2"/>
        <v>-3.446866729003184</v>
      </c>
      <c r="P40" s="208">
        <f t="shared" si="3"/>
        <v>-120.33898305084745</v>
      </c>
      <c r="Q40" s="230"/>
      <c r="R40" s="218">
        <v>0</v>
      </c>
      <c r="S40" s="272">
        <v>0</v>
      </c>
      <c r="T40" s="211">
        <f t="shared" si="0"/>
        <v>0</v>
      </c>
      <c r="U40" s="211">
        <f t="shared" si="0"/>
        <v>0</v>
      </c>
      <c r="V40" s="212">
        <f t="shared" si="1"/>
        <v>0</v>
      </c>
      <c r="W40" s="242"/>
    </row>
    <row r="41" spans="1:23" ht="30">
      <c r="A41" s="68" t="s">
        <v>166</v>
      </c>
      <c r="B41" s="288"/>
      <c r="C41" s="202" t="s">
        <v>213</v>
      </c>
      <c r="D41" s="202" t="s">
        <v>142</v>
      </c>
      <c r="E41" s="202" t="s">
        <v>101</v>
      </c>
      <c r="F41" s="203">
        <v>0.01</v>
      </c>
      <c r="G41" s="203">
        <v>0.01</v>
      </c>
      <c r="H41" s="218">
        <v>0</v>
      </c>
      <c r="I41" s="272">
        <v>0</v>
      </c>
      <c r="J41" s="218">
        <v>0</v>
      </c>
      <c r="K41" s="272">
        <v>0</v>
      </c>
      <c r="L41" s="218">
        <v>0</v>
      </c>
      <c r="M41" s="272">
        <v>0</v>
      </c>
      <c r="N41" s="207">
        <f t="shared" si="2"/>
        <v>0</v>
      </c>
      <c r="O41" s="207">
        <f t="shared" si="2"/>
        <v>0</v>
      </c>
      <c r="P41" s="208">
        <f t="shared" si="3"/>
        <v>0</v>
      </c>
      <c r="Q41" s="261"/>
      <c r="R41" s="218">
        <v>0</v>
      </c>
      <c r="S41" s="272">
        <v>0</v>
      </c>
      <c r="T41" s="211">
        <f t="shared" si="0"/>
        <v>0</v>
      </c>
      <c r="U41" s="211">
        <f t="shared" si="0"/>
        <v>0</v>
      </c>
      <c r="V41" s="212">
        <f t="shared" si="1"/>
        <v>0</v>
      </c>
      <c r="W41" s="262"/>
    </row>
    <row r="42" spans="1:23" ht="78.75" customHeight="1">
      <c r="A42" s="68" t="s">
        <v>166</v>
      </c>
      <c r="B42" s="288"/>
      <c r="C42" s="202" t="s">
        <v>219</v>
      </c>
      <c r="D42" s="232" t="s">
        <v>220</v>
      </c>
      <c r="E42" s="202" t="s">
        <v>99</v>
      </c>
      <c r="F42" s="203">
        <v>0.01</v>
      </c>
      <c r="G42" s="203">
        <v>0.01</v>
      </c>
      <c r="H42" s="271">
        <v>25980</v>
      </c>
      <c r="I42" s="271">
        <v>20745124</v>
      </c>
      <c r="J42" s="218">
        <v>0</v>
      </c>
      <c r="K42" s="272">
        <v>0</v>
      </c>
      <c r="L42" s="218">
        <v>55320</v>
      </c>
      <c r="M42" s="272">
        <v>62123500</v>
      </c>
      <c r="N42" s="207">
        <f t="shared" si="2"/>
        <v>-1.1293302540415704</v>
      </c>
      <c r="O42" s="207">
        <f>IFERROR((1-(M42/I42)),0)</f>
        <v>-1.9946073110963329</v>
      </c>
      <c r="P42" s="208">
        <f t="shared" si="3"/>
        <v>-112.93302540415704</v>
      </c>
      <c r="Q42" s="262"/>
      <c r="R42" s="218">
        <v>0</v>
      </c>
      <c r="S42" s="272">
        <v>0</v>
      </c>
      <c r="T42" s="211">
        <f t="shared" si="0"/>
        <v>0</v>
      </c>
      <c r="U42" s="211">
        <f t="shared" si="0"/>
        <v>0</v>
      </c>
      <c r="V42" s="212">
        <f t="shared" si="1"/>
        <v>0</v>
      </c>
      <c r="W42" s="266"/>
    </row>
    <row r="45" spans="1:23">
      <c r="U45" s="34"/>
    </row>
    <row r="46" spans="1:23">
      <c r="S46" s="80"/>
      <c r="T46" s="80"/>
      <c r="U46" s="34"/>
    </row>
    <row r="47" spans="1:23">
      <c r="S47" s="79"/>
      <c r="U47" s="34"/>
    </row>
    <row r="48" spans="1:23">
      <c r="U48" s="34"/>
    </row>
    <row r="49" spans="21:21">
      <c r="U49" s="34"/>
    </row>
    <row r="50" spans="21:21">
      <c r="U50" s="34"/>
    </row>
    <row r="51" spans="21:21">
      <c r="U51" s="34"/>
    </row>
    <row r="52" spans="21:21">
      <c r="U52" s="34"/>
    </row>
    <row r="53" spans="21:21">
      <c r="U53" s="34"/>
    </row>
    <row r="54" spans="21:21">
      <c r="U54" s="34"/>
    </row>
    <row r="55" spans="21:21">
      <c r="U55" s="34"/>
    </row>
    <row r="56" spans="21:21">
      <c r="U56" s="34"/>
    </row>
    <row r="57" spans="21:21">
      <c r="U57" s="34"/>
    </row>
    <row r="58" spans="21:21">
      <c r="U58" s="34"/>
    </row>
  </sheetData>
  <autoFilter ref="A11:W43" xr:uid="{197785CA-F3C0-465C-8C48-C3FC19B7FDE1}"/>
  <mergeCells count="40">
    <mergeCell ref="B38:B39"/>
    <mergeCell ref="B40:B42"/>
    <mergeCell ref="R10:W10"/>
    <mergeCell ref="B15:B16"/>
    <mergeCell ref="B24:B26"/>
    <mergeCell ref="B27:B30"/>
    <mergeCell ref="B32:B33"/>
    <mergeCell ref="B34:B35"/>
    <mergeCell ref="H10:H11"/>
    <mergeCell ref="I10:I11"/>
    <mergeCell ref="J10:J11"/>
    <mergeCell ref="K10:K11"/>
    <mergeCell ref="L10:Q10"/>
    <mergeCell ref="B6:W6"/>
    <mergeCell ref="B7:G7"/>
    <mergeCell ref="L7:W7"/>
    <mergeCell ref="B8:B11"/>
    <mergeCell ref="C8:C11"/>
    <mergeCell ref="D8:D11"/>
    <mergeCell ref="E8:E11"/>
    <mergeCell ref="F8:F11"/>
    <mergeCell ref="G8:G11"/>
    <mergeCell ref="H8:I9"/>
    <mergeCell ref="J8:K9"/>
    <mergeCell ref="L8:O8"/>
    <mergeCell ref="R8:W8"/>
    <mergeCell ref="L9:Q9"/>
    <mergeCell ref="R9:W9"/>
    <mergeCell ref="B4:G4"/>
    <mergeCell ref="H4:I4"/>
    <mergeCell ref="J4:W4"/>
    <mergeCell ref="B5:G5"/>
    <mergeCell ref="H5:I5"/>
    <mergeCell ref="J5:W5"/>
    <mergeCell ref="C1:W1"/>
    <mergeCell ref="B2:G2"/>
    <mergeCell ref="H2:I2"/>
    <mergeCell ref="J2:W2"/>
    <mergeCell ref="B3:G3"/>
    <mergeCell ref="J3:W3"/>
  </mergeCells>
  <dataValidations count="16">
    <dataValidation allowBlank="1" showInputMessage="1" showErrorMessage="1" prompt="Solo aplica para gastos de funcionamiento." sqref="B8" xr:uid="{235F5E53-5F61-4109-B4E5-A8DD13CDE55D}"/>
    <dataValidation allowBlank="1" showInputMessage="1" showErrorMessage="1" prompt="Escribir la otra entidad que no se encuentra en la lista desplegable" sqref="J3:W3" xr:uid="{FDBCE832-E4AC-4EF6-9B92-287CEB8254D7}"/>
    <dataValidation type="list" allowBlank="1" showInputMessage="1" showErrorMessage="1" sqref="W2" xr:uid="{48039FB2-A127-43B2-B5D4-D9499BDC12E8}">
      <formula1>INDIRECT(Q2)</formula1>
    </dataValidation>
    <dataValidation type="list" allowBlank="1" showInputMessage="1" showErrorMessage="1" sqref="Q2:V2" xr:uid="{BBF8B898-004A-4EDF-9598-B1824104B1AA}">
      <formula1>INDIRECT(J2)</formula1>
    </dataValidation>
    <dataValidation type="list" allowBlank="1" showInputMessage="1" showErrorMessage="1" sqref="J2:P2" xr:uid="{E0A1760E-8A88-402B-BD31-F4C1DADA7BFE}">
      <formula1>INDIRECT(B2)</formula1>
    </dataValidation>
    <dataValidation allowBlank="1" showInputMessage="1" showErrorMessage="1" prompt="Defina la referencia que se usará  para medir el rubro o componente. Ejem. Metro cúbico, personas, horas, entre otros." sqref="D8:D12" xr:uid="{A21E26E7-22C0-4D4D-A9FB-C54AD51E13C1}"/>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2" xr:uid="{96BD757C-93A5-40B8-904E-8F02CB5484C6}"/>
    <dataValidation allowBlank="1" showInputMessage="1" showErrorMessage="1" prompt="Si en la celda &quot;E&quot;, selecionó SI, defina una meta en porcentaje para mantener o reducir el gasto en la vigencia. (En giros presupuestales)" sqref="F8:F12" xr:uid="{C6C44C6A-9572-45F3-85EA-38EBB25541E8}"/>
    <dataValidation allowBlank="1" showInputMessage="1" showErrorMessage="1" prompt="Si en la celda &quot;E&quot;, selecionó SI, defina una meta en porcentaje para mantener o reducir el gasto en la vigencia. (En unidad de medida)" sqref="G8:G12" xr:uid="{E56EAD88-3D03-481A-A9C6-CACBA959D311}"/>
    <dataValidation allowBlank="1" showInputMessage="1" showErrorMessage="1" prompt="Relacione el dato de consumo asociado al rubro, componente y unidad de medida reportado en el  mismo periodo del año anterior_x000a_" sqref="H10:H12 J10:J12" xr:uid="{9A6D2059-14FB-4303-B309-273E0334B4A9}"/>
    <dataValidation allowBlank="1" showInputMessage="1" showErrorMessage="1" prompt="Relacione los giros realizados  en el  mismo periodo del año anterior, relacionados con el rubro y el componente. Valores en pesos." sqref="K10:K12" xr:uid="{628A8A79-77DB-429B-A59E-2C8323DF96DA}"/>
    <dataValidation allowBlank="1" showInputMessage="1" showErrorMessage="1" prompt="Relacione el dato de consumo asociado al rubro, componente y unidad de medida en el periodo de reporte._x000a_" sqref="L11:L12 R11:R12" xr:uid="{6111708F-B2BE-4A49-8566-15167F0C7F34}"/>
    <dataValidation allowBlank="1" showInputMessage="1" showErrorMessage="1" prompt="Relacione los giros realizados  en el  periodo de reporte para el rubro y el componente. Valores en pesos." sqref="M11:M12" xr:uid="{439FA0CA-5F1C-497F-9564-69B7E5035394}"/>
    <dataValidation allowBlank="1" showInputMessage="1" showErrorMessage="1" prompt="Relacione los giros realizados  en el  periodo de reporte para el rubro y el componente. Valores en pesos._x000a_" sqref="S11:S12" xr:uid="{580285EB-3AEE-467A-AACF-1629D75E398B}"/>
    <dataValidation allowBlank="1" showInputMessage="1" showErrorMessage="1" prompt="Escribir el otro sector que no se encuentra en la lista desplegable" sqref="B3:G3" xr:uid="{3C684865-CDC6-4251-986B-18A9B8097CE6}"/>
    <dataValidation allowBlank="1" showInputMessage="1" showErrorMessage="1" prompt="Relacione los giros realizados  en el  mismo periodo del año anterior, relacionados con el rubro y el componente. valores en pesos." sqref="I10:I12" xr:uid="{67A83AE2-6D36-421B-81DD-EC8F6C453958}"/>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3558-27BE-4182-9DAD-6D9866C7A186}">
  <dimension ref="A1:Y56"/>
  <sheetViews>
    <sheetView showGridLines="0" topLeftCell="B6" zoomScale="70" zoomScaleNormal="70" workbookViewId="0">
      <pane xSplit="3" ySplit="6" topLeftCell="E12" activePane="bottomRight" state="frozen"/>
      <selection pane="bottomRight" activeCell="H15" sqref="H15"/>
      <selection pane="bottomLeft" activeCell="B12" sqref="B12"/>
      <selection pane="topRight" activeCell="F6" sqref="F6"/>
    </sheetView>
  </sheetViews>
  <sheetFormatPr defaultColWidth="11.42578125" defaultRowHeight="15"/>
  <cols>
    <col min="1" max="1" width="28.140625" style="48" hidden="1" customWidth="1"/>
    <col min="2" max="2" width="28.28515625" style="14" customWidth="1"/>
    <col min="3" max="3" width="34.42578125" style="14" customWidth="1"/>
    <col min="4" max="4" width="25.85546875" style="14" customWidth="1"/>
    <col min="5" max="5" width="19.42578125" style="14" customWidth="1"/>
    <col min="6" max="6" width="16.42578125" style="30" customWidth="1"/>
    <col min="7" max="7" width="25.42578125" style="30" customWidth="1"/>
    <col min="8" max="8" width="16.85546875" style="128" customWidth="1"/>
    <col min="9" max="9" width="25.85546875" style="55" customWidth="1"/>
    <col min="10" max="10" width="19.5703125" style="128" customWidth="1"/>
    <col min="11" max="11" width="19.5703125" style="55" customWidth="1"/>
    <col min="12" max="12" width="15.42578125" style="14" customWidth="1"/>
    <col min="13" max="13" width="24.28515625" style="14" customWidth="1"/>
    <col min="14" max="14" width="51.42578125" style="14" customWidth="1"/>
    <col min="15" max="15" width="61" style="14" customWidth="1"/>
    <col min="16" max="16" width="43.85546875" style="14" customWidth="1"/>
    <col min="17" max="17" width="58.42578125" style="14" customWidth="1"/>
    <col min="18" max="18" width="22.42578125" style="34" customWidth="1"/>
    <col min="19" max="19" width="19.85546875" style="14" customWidth="1"/>
    <col min="20" max="20" width="44" style="14" customWidth="1"/>
    <col min="21" max="21" width="34.140625" style="14" customWidth="1"/>
    <col min="22" max="22" width="45.7109375" style="14" customWidth="1"/>
    <col min="23" max="23" width="50.42578125" style="14" customWidth="1"/>
    <col min="24" max="24" width="11.42578125" style="14"/>
    <col min="25" max="25" width="12.42578125" style="14" bestFit="1" customWidth="1"/>
    <col min="26" max="16384" width="11.42578125" style="14"/>
  </cols>
  <sheetData>
    <row r="1" spans="1:23" ht="75" customHeight="1">
      <c r="B1" s="13"/>
      <c r="C1" s="300" t="s">
        <v>103</v>
      </c>
      <c r="D1" s="300"/>
      <c r="E1" s="300"/>
      <c r="F1" s="300"/>
      <c r="G1" s="300"/>
      <c r="H1" s="300"/>
      <c r="I1" s="300"/>
      <c r="J1" s="300"/>
      <c r="K1" s="300"/>
      <c r="L1" s="300"/>
      <c r="M1" s="300"/>
      <c r="N1" s="300"/>
      <c r="O1" s="300"/>
      <c r="P1" s="300"/>
      <c r="Q1" s="300"/>
      <c r="R1" s="300"/>
      <c r="S1" s="300"/>
      <c r="T1" s="300"/>
      <c r="U1" s="300"/>
      <c r="V1" s="300"/>
      <c r="W1" s="300"/>
    </row>
    <row r="2" spans="1:23" ht="26.25" customHeight="1">
      <c r="B2" s="301" t="s">
        <v>15</v>
      </c>
      <c r="C2" s="302"/>
      <c r="D2" s="302"/>
      <c r="E2" s="302"/>
      <c r="F2" s="302"/>
      <c r="G2" s="303"/>
      <c r="H2" s="304" t="s">
        <v>104</v>
      </c>
      <c r="I2" s="305"/>
      <c r="J2" s="301" t="s">
        <v>32</v>
      </c>
      <c r="K2" s="302"/>
      <c r="L2" s="302"/>
      <c r="M2" s="302"/>
      <c r="N2" s="302"/>
      <c r="O2" s="302"/>
      <c r="P2" s="302"/>
      <c r="Q2" s="302"/>
      <c r="R2" s="302"/>
      <c r="S2" s="302"/>
      <c r="T2" s="302"/>
      <c r="U2" s="302"/>
      <c r="V2" s="302"/>
      <c r="W2" s="302"/>
    </row>
    <row r="3" spans="1:23" ht="26.25" customHeight="1">
      <c r="B3" s="301"/>
      <c r="C3" s="302"/>
      <c r="D3" s="302"/>
      <c r="E3" s="302"/>
      <c r="F3" s="302"/>
      <c r="G3" s="303"/>
      <c r="H3" s="31"/>
      <c r="I3" s="35" t="s">
        <v>105</v>
      </c>
      <c r="J3" s="301"/>
      <c r="K3" s="302"/>
      <c r="L3" s="302"/>
      <c r="M3" s="302"/>
      <c r="N3" s="302"/>
      <c r="O3" s="302"/>
      <c r="P3" s="302"/>
      <c r="Q3" s="302"/>
      <c r="R3" s="302"/>
      <c r="S3" s="302"/>
      <c r="T3" s="302"/>
      <c r="U3" s="302"/>
      <c r="V3" s="302"/>
      <c r="W3" s="302"/>
    </row>
    <row r="4" spans="1:23" ht="27.75" customHeight="1">
      <c r="B4" s="301">
        <v>2024</v>
      </c>
      <c r="C4" s="302"/>
      <c r="D4" s="302"/>
      <c r="E4" s="302"/>
      <c r="F4" s="302"/>
      <c r="G4" s="303"/>
      <c r="H4" s="304" t="s">
        <v>106</v>
      </c>
      <c r="I4" s="305"/>
      <c r="J4" s="301" t="s">
        <v>98</v>
      </c>
      <c r="K4" s="302"/>
      <c r="L4" s="302"/>
      <c r="M4" s="302"/>
      <c r="N4" s="302"/>
      <c r="O4" s="302"/>
      <c r="P4" s="302"/>
      <c r="Q4" s="302"/>
      <c r="R4" s="302"/>
      <c r="S4" s="302"/>
      <c r="T4" s="302"/>
      <c r="U4" s="302"/>
      <c r="V4" s="302"/>
      <c r="W4" s="302"/>
    </row>
    <row r="5" spans="1:23" ht="38.25" customHeight="1">
      <c r="B5" s="301" t="s">
        <v>86</v>
      </c>
      <c r="C5" s="302"/>
      <c r="D5" s="302"/>
      <c r="E5" s="302"/>
      <c r="F5" s="302"/>
      <c r="G5" s="303"/>
      <c r="H5" s="304" t="s">
        <v>90</v>
      </c>
      <c r="I5" s="305"/>
      <c r="J5" s="301" t="s">
        <v>91</v>
      </c>
      <c r="K5" s="302"/>
      <c r="L5" s="302"/>
      <c r="M5" s="302"/>
      <c r="N5" s="302"/>
      <c r="O5" s="302"/>
      <c r="P5" s="302"/>
      <c r="Q5" s="302"/>
      <c r="R5" s="302"/>
      <c r="S5" s="302"/>
      <c r="T5" s="302"/>
      <c r="U5" s="302"/>
      <c r="V5" s="302"/>
      <c r="W5" s="302"/>
    </row>
    <row r="6" spans="1:23" ht="19.5" customHeight="1" thickBot="1">
      <c r="B6" s="306"/>
      <c r="C6" s="306"/>
      <c r="D6" s="306"/>
      <c r="E6" s="306"/>
      <c r="F6" s="306"/>
      <c r="G6" s="306"/>
      <c r="H6" s="306"/>
      <c r="I6" s="306"/>
      <c r="J6" s="306"/>
      <c r="K6" s="306"/>
      <c r="L6" s="306"/>
      <c r="M6" s="306"/>
      <c r="N6" s="306"/>
      <c r="O6" s="306"/>
      <c r="P6" s="306"/>
      <c r="Q6" s="306"/>
      <c r="R6" s="306"/>
      <c r="S6" s="306"/>
      <c r="T6" s="306"/>
      <c r="U6" s="306"/>
      <c r="V6" s="306"/>
      <c r="W6" s="306"/>
    </row>
    <row r="7" spans="1:23">
      <c r="B7" s="307"/>
      <c r="C7" s="307"/>
      <c r="D7" s="307"/>
      <c r="E7" s="307"/>
      <c r="F7" s="307"/>
      <c r="G7" s="307"/>
      <c r="H7" s="119"/>
      <c r="I7" s="115"/>
      <c r="J7" s="119"/>
      <c r="K7" s="115"/>
      <c r="L7" s="308" t="s">
        <v>107</v>
      </c>
      <c r="M7" s="309"/>
      <c r="N7" s="309"/>
      <c r="O7" s="309"/>
      <c r="P7" s="309"/>
      <c r="Q7" s="309"/>
      <c r="R7" s="309"/>
      <c r="S7" s="309"/>
      <c r="T7" s="309"/>
      <c r="U7" s="309"/>
      <c r="V7" s="309"/>
      <c r="W7" s="309"/>
    </row>
    <row r="8" spans="1:23" ht="14.25" customHeight="1">
      <c r="B8" s="292" t="s">
        <v>108</v>
      </c>
      <c r="C8" s="292" t="s">
        <v>109</v>
      </c>
      <c r="D8" s="292" t="s">
        <v>110</v>
      </c>
      <c r="E8" s="298" t="s">
        <v>111</v>
      </c>
      <c r="F8" s="299" t="s">
        <v>112</v>
      </c>
      <c r="G8" s="299" t="s">
        <v>113</v>
      </c>
      <c r="H8" s="293" t="s">
        <v>114</v>
      </c>
      <c r="I8" s="293"/>
      <c r="J8" s="293" t="s">
        <v>115</v>
      </c>
      <c r="K8" s="293"/>
      <c r="L8" s="294"/>
      <c r="M8" s="294"/>
      <c r="N8" s="294"/>
      <c r="O8" s="294"/>
      <c r="P8" s="191"/>
      <c r="Q8" s="191"/>
      <c r="R8" s="295"/>
      <c r="S8" s="295"/>
      <c r="T8" s="295"/>
      <c r="U8" s="295"/>
      <c r="V8" s="295"/>
      <c r="W8" s="295"/>
    </row>
    <row r="9" spans="1:23" ht="12.75" customHeight="1">
      <c r="B9" s="292"/>
      <c r="C9" s="292"/>
      <c r="D9" s="292"/>
      <c r="E9" s="298"/>
      <c r="F9" s="299"/>
      <c r="G9" s="299"/>
      <c r="H9" s="293"/>
      <c r="I9" s="293"/>
      <c r="J9" s="293"/>
      <c r="K9" s="293"/>
      <c r="L9" s="296" t="s">
        <v>116</v>
      </c>
      <c r="M9" s="296"/>
      <c r="N9" s="296"/>
      <c r="O9" s="296"/>
      <c r="P9" s="296"/>
      <c r="Q9" s="296"/>
      <c r="R9" s="297" t="s">
        <v>117</v>
      </c>
      <c r="S9" s="297"/>
      <c r="T9" s="297"/>
      <c r="U9" s="297"/>
      <c r="V9" s="297"/>
      <c r="W9" s="297"/>
    </row>
    <row r="10" spans="1:23" ht="12" customHeight="1">
      <c r="B10" s="292"/>
      <c r="C10" s="292"/>
      <c r="D10" s="292"/>
      <c r="E10" s="298"/>
      <c r="F10" s="299"/>
      <c r="G10" s="299"/>
      <c r="H10" s="290" t="s">
        <v>118</v>
      </c>
      <c r="I10" s="291" t="s">
        <v>119</v>
      </c>
      <c r="J10" s="290" t="s">
        <v>118</v>
      </c>
      <c r="K10" s="291" t="s">
        <v>119</v>
      </c>
      <c r="L10" s="294" t="s">
        <v>120</v>
      </c>
      <c r="M10" s="294"/>
      <c r="N10" s="294"/>
      <c r="O10" s="294"/>
      <c r="P10" s="294"/>
      <c r="Q10" s="294"/>
      <c r="R10" s="289" t="s">
        <v>120</v>
      </c>
      <c r="S10" s="289"/>
      <c r="T10" s="289"/>
      <c r="U10" s="289"/>
      <c r="V10" s="289"/>
      <c r="W10" s="289"/>
    </row>
    <row r="11" spans="1:23" ht="106.5" customHeight="1">
      <c r="A11" s="190" t="s">
        <v>121</v>
      </c>
      <c r="B11" s="292"/>
      <c r="C11" s="292"/>
      <c r="D11" s="292"/>
      <c r="E11" s="298"/>
      <c r="F11" s="299"/>
      <c r="G11" s="299"/>
      <c r="H11" s="290"/>
      <c r="I11" s="291"/>
      <c r="J11" s="290"/>
      <c r="K11" s="291"/>
      <c r="L11" s="194" t="s">
        <v>122</v>
      </c>
      <c r="M11" s="194" t="s">
        <v>123</v>
      </c>
      <c r="N11" s="195" t="s">
        <v>124</v>
      </c>
      <c r="O11" s="196" t="s">
        <v>125</v>
      </c>
      <c r="P11" s="197" t="s">
        <v>126</v>
      </c>
      <c r="Q11" s="191" t="s">
        <v>127</v>
      </c>
      <c r="R11" s="198" t="s">
        <v>122</v>
      </c>
      <c r="S11" s="193" t="s">
        <v>123</v>
      </c>
      <c r="T11" s="192" t="s">
        <v>124</v>
      </c>
      <c r="U11" s="199" t="s">
        <v>125</v>
      </c>
      <c r="V11" s="200" t="s">
        <v>126</v>
      </c>
      <c r="W11" s="193" t="s">
        <v>127</v>
      </c>
    </row>
    <row r="12" spans="1:23" ht="27" customHeight="1">
      <c r="A12" s="186"/>
      <c r="B12" s="187" t="s">
        <v>128</v>
      </c>
      <c r="C12" s="187"/>
      <c r="D12" s="187"/>
      <c r="E12" s="181"/>
      <c r="F12" s="188"/>
      <c r="G12" s="188"/>
      <c r="H12" s="179"/>
      <c r="I12" s="180"/>
      <c r="J12" s="179"/>
      <c r="K12" s="180"/>
      <c r="L12" s="181"/>
      <c r="M12" s="181"/>
      <c r="N12" s="181"/>
      <c r="O12" s="189"/>
      <c r="P12" s="181"/>
      <c r="Q12" s="184"/>
      <c r="R12" s="180"/>
      <c r="S12" s="184"/>
      <c r="T12" s="184"/>
      <c r="U12" s="185"/>
      <c r="V12" s="184"/>
      <c r="W12" s="184"/>
    </row>
    <row r="13" spans="1:23" ht="60">
      <c r="A13" s="201" t="s">
        <v>129</v>
      </c>
      <c r="B13" s="279" t="s">
        <v>130</v>
      </c>
      <c r="C13" s="202" t="s">
        <v>131</v>
      </c>
      <c r="D13" s="202" t="s">
        <v>132</v>
      </c>
      <c r="E13" s="202" t="s">
        <v>101</v>
      </c>
      <c r="F13" s="203">
        <v>0</v>
      </c>
      <c r="G13" s="203">
        <v>0</v>
      </c>
      <c r="H13" s="204">
        <v>964</v>
      </c>
      <c r="I13" s="273">
        <v>38677803867</v>
      </c>
      <c r="J13" s="204">
        <v>0</v>
      </c>
      <c r="K13" s="273">
        <v>0</v>
      </c>
      <c r="L13" s="204">
        <v>889</v>
      </c>
      <c r="M13" s="273">
        <v>34183667273</v>
      </c>
      <c r="N13" s="207">
        <f>IFERROR((1-(L13/H13)),0)</f>
        <v>7.7800829875518618E-2</v>
      </c>
      <c r="O13" s="207">
        <f>IFERROR((1-(M13/I13)),0)</f>
        <v>0.11619420299699101</v>
      </c>
      <c r="P13" s="208">
        <f>IFERROR((N13/G13),0)</f>
        <v>0</v>
      </c>
      <c r="Q13" s="209"/>
      <c r="R13" s="204">
        <v>0</v>
      </c>
      <c r="S13" s="273">
        <v>0</v>
      </c>
      <c r="T13" s="211">
        <f t="shared" ref="T13:U42" si="0">IFERROR((1-(R13/J13)),0)</f>
        <v>0</v>
      </c>
      <c r="U13" s="211">
        <f t="shared" si="0"/>
        <v>0</v>
      </c>
      <c r="V13" s="212">
        <f t="shared" ref="V13:V43" si="1">IFERROR((T13/G13),0)</f>
        <v>0</v>
      </c>
      <c r="W13" s="213"/>
    </row>
    <row r="14" spans="1:23" ht="50.25" customHeight="1">
      <c r="A14" s="68" t="s">
        <v>133</v>
      </c>
      <c r="B14" s="279" t="s">
        <v>134</v>
      </c>
      <c r="C14" s="202" t="s">
        <v>135</v>
      </c>
      <c r="D14" s="202" t="s">
        <v>136</v>
      </c>
      <c r="E14" s="202" t="s">
        <v>101</v>
      </c>
      <c r="F14" s="203">
        <v>0</v>
      </c>
      <c r="G14" s="203">
        <v>0</v>
      </c>
      <c r="H14" s="204">
        <v>709986</v>
      </c>
      <c r="I14" s="275">
        <v>14525155704</v>
      </c>
      <c r="J14" s="204">
        <v>0</v>
      </c>
      <c r="K14" s="275">
        <v>0</v>
      </c>
      <c r="L14" s="204">
        <v>745614</v>
      </c>
      <c r="M14" s="275">
        <v>17802671056</v>
      </c>
      <c r="N14" s="207">
        <f t="shared" ref="N14:O42" si="2">IFERROR((1-(L14/H14)),0)</f>
        <v>-5.0181271179995157E-2</v>
      </c>
      <c r="O14" s="207">
        <f>IFERROR((1-(M14/I14)),0)</f>
        <v>-0.22564407699240174</v>
      </c>
      <c r="P14" s="208">
        <f t="shared" ref="P14:P42" si="3">IFERROR((N14/G14),0)</f>
        <v>0</v>
      </c>
      <c r="Q14" s="209"/>
      <c r="R14" s="204">
        <v>0</v>
      </c>
      <c r="S14" s="275">
        <v>0</v>
      </c>
      <c r="T14" s="211">
        <f t="shared" si="0"/>
        <v>0</v>
      </c>
      <c r="U14" s="211">
        <f t="shared" si="0"/>
        <v>0</v>
      </c>
      <c r="V14" s="212">
        <f t="shared" si="1"/>
        <v>0</v>
      </c>
      <c r="W14" s="213"/>
    </row>
    <row r="15" spans="1:23" ht="35.1" customHeight="1">
      <c r="A15" s="68" t="s">
        <v>137</v>
      </c>
      <c r="B15" s="310" t="s">
        <v>138</v>
      </c>
      <c r="C15" s="202" t="s">
        <v>139</v>
      </c>
      <c r="D15" s="202" t="s">
        <v>140</v>
      </c>
      <c r="E15" s="202" t="s">
        <v>101</v>
      </c>
      <c r="F15" s="203">
        <v>0</v>
      </c>
      <c r="G15" s="203">
        <v>0</v>
      </c>
      <c r="H15" s="204">
        <v>51</v>
      </c>
      <c r="I15" s="273">
        <v>19909278</v>
      </c>
      <c r="J15" s="204">
        <v>0</v>
      </c>
      <c r="K15" s="273">
        <v>0</v>
      </c>
      <c r="L15" s="204">
        <v>99</v>
      </c>
      <c r="M15" s="273">
        <v>29865190</v>
      </c>
      <c r="N15" s="207">
        <f t="shared" si="2"/>
        <v>-0.94117647058823528</v>
      </c>
      <c r="O15" s="207">
        <f t="shared" si="2"/>
        <v>-0.50006394003840815</v>
      </c>
      <c r="P15" s="208">
        <f t="shared" si="3"/>
        <v>0</v>
      </c>
      <c r="Q15" s="209"/>
      <c r="R15" s="204">
        <v>0</v>
      </c>
      <c r="S15" s="273">
        <v>0</v>
      </c>
      <c r="T15" s="211">
        <f t="shared" si="0"/>
        <v>0</v>
      </c>
      <c r="U15" s="211">
        <f t="shared" si="0"/>
        <v>0</v>
      </c>
      <c r="V15" s="212">
        <f t="shared" si="1"/>
        <v>0</v>
      </c>
      <c r="W15" s="213"/>
    </row>
    <row r="16" spans="1:23" ht="75.75" customHeight="1">
      <c r="A16" s="68" t="s">
        <v>133</v>
      </c>
      <c r="B16" s="310"/>
      <c r="C16" s="202" t="s">
        <v>141</v>
      </c>
      <c r="D16" s="202" t="s">
        <v>142</v>
      </c>
      <c r="E16" s="202" t="s">
        <v>101</v>
      </c>
      <c r="F16" s="270">
        <v>0</v>
      </c>
      <c r="G16" s="270">
        <v>0</v>
      </c>
      <c r="H16" s="218">
        <v>0</v>
      </c>
      <c r="I16" s="276">
        <v>126727245</v>
      </c>
      <c r="J16" s="218">
        <v>0</v>
      </c>
      <c r="K16" s="276">
        <v>0</v>
      </c>
      <c r="L16" s="218">
        <v>0</v>
      </c>
      <c r="M16" s="276">
        <v>207625467</v>
      </c>
      <c r="N16" s="207">
        <f t="shared" si="2"/>
        <v>0</v>
      </c>
      <c r="O16" s="207">
        <f t="shared" si="2"/>
        <v>-0.6383648756824154</v>
      </c>
      <c r="P16" s="208">
        <f t="shared" si="3"/>
        <v>0</v>
      </c>
      <c r="Q16" s="209"/>
      <c r="R16" s="218">
        <v>0</v>
      </c>
      <c r="S16" s="276">
        <v>0</v>
      </c>
      <c r="T16" s="220">
        <f t="shared" si="0"/>
        <v>0</v>
      </c>
      <c r="U16" s="220">
        <f t="shared" si="0"/>
        <v>0</v>
      </c>
      <c r="V16" s="221">
        <f t="shared" si="1"/>
        <v>0</v>
      </c>
      <c r="W16" s="222"/>
    </row>
    <row r="17" spans="1:25" ht="66" customHeight="1">
      <c r="A17" s="68" t="s">
        <v>133</v>
      </c>
      <c r="B17" s="279" t="s">
        <v>143</v>
      </c>
      <c r="C17" s="202" t="s">
        <v>144</v>
      </c>
      <c r="D17" s="202" t="s">
        <v>145</v>
      </c>
      <c r="E17" s="202" t="s">
        <v>101</v>
      </c>
      <c r="F17" s="203">
        <v>0</v>
      </c>
      <c r="G17" s="203">
        <v>0</v>
      </c>
      <c r="H17" s="218">
        <v>0</v>
      </c>
      <c r="I17" s="274">
        <v>0</v>
      </c>
      <c r="J17" s="218">
        <v>0</v>
      </c>
      <c r="K17" s="274">
        <v>0</v>
      </c>
      <c r="L17" s="218">
        <v>0</v>
      </c>
      <c r="M17" s="274">
        <v>0</v>
      </c>
      <c r="N17" s="207">
        <f t="shared" si="2"/>
        <v>0</v>
      </c>
      <c r="O17" s="207">
        <f t="shared" si="2"/>
        <v>0</v>
      </c>
      <c r="P17" s="207">
        <f t="shared" si="3"/>
        <v>0</v>
      </c>
      <c r="Q17" s="225"/>
      <c r="R17" s="218">
        <v>0</v>
      </c>
      <c r="S17" s="274">
        <v>0</v>
      </c>
      <c r="T17" s="211">
        <f t="shared" si="0"/>
        <v>0</v>
      </c>
      <c r="U17" s="211">
        <f t="shared" si="0"/>
        <v>0</v>
      </c>
      <c r="V17" s="212">
        <f t="shared" si="1"/>
        <v>0</v>
      </c>
      <c r="W17" s="213"/>
    </row>
    <row r="18" spans="1:25" ht="66" customHeight="1">
      <c r="A18" s="68" t="s">
        <v>133</v>
      </c>
      <c r="B18" s="279" t="s">
        <v>146</v>
      </c>
      <c r="C18" s="202" t="s">
        <v>147</v>
      </c>
      <c r="D18" s="202" t="s">
        <v>148</v>
      </c>
      <c r="E18" s="202" t="s">
        <v>101</v>
      </c>
      <c r="F18" s="203">
        <v>0</v>
      </c>
      <c r="G18" s="203">
        <v>0</v>
      </c>
      <c r="H18" s="218">
        <v>0</v>
      </c>
      <c r="I18" s="272">
        <v>0</v>
      </c>
      <c r="J18" s="204">
        <v>0</v>
      </c>
      <c r="K18" s="273">
        <v>0</v>
      </c>
      <c r="L18" s="218">
        <v>0</v>
      </c>
      <c r="M18" s="272">
        <v>0</v>
      </c>
      <c r="N18" s="207">
        <f>IFERROR((1-(L18/H18)),0)</f>
        <v>0</v>
      </c>
      <c r="O18" s="207">
        <f t="shared" si="2"/>
        <v>0</v>
      </c>
      <c r="P18" s="208">
        <f t="shared" si="3"/>
        <v>0</v>
      </c>
      <c r="Q18" s="225"/>
      <c r="R18" s="218">
        <v>0</v>
      </c>
      <c r="S18" s="273">
        <v>0</v>
      </c>
      <c r="T18" s="211">
        <f t="shared" si="0"/>
        <v>0</v>
      </c>
      <c r="U18" s="211">
        <f t="shared" si="0"/>
        <v>0</v>
      </c>
      <c r="V18" s="212">
        <f t="shared" si="1"/>
        <v>0</v>
      </c>
      <c r="W18" s="213"/>
    </row>
    <row r="19" spans="1:25" ht="105.75" customHeight="1">
      <c r="A19" s="68" t="s">
        <v>133</v>
      </c>
      <c r="B19" s="280" t="s">
        <v>150</v>
      </c>
      <c r="C19" s="202" t="s">
        <v>151</v>
      </c>
      <c r="D19" s="202" t="s">
        <v>152</v>
      </c>
      <c r="E19" s="202" t="s">
        <v>101</v>
      </c>
      <c r="F19" s="203">
        <v>0</v>
      </c>
      <c r="G19" s="203">
        <v>0</v>
      </c>
      <c r="H19" s="218">
        <v>25</v>
      </c>
      <c r="I19" s="274">
        <v>195960000</v>
      </c>
      <c r="J19" s="204">
        <v>0</v>
      </c>
      <c r="K19" s="275">
        <v>0</v>
      </c>
      <c r="L19" s="218">
        <v>29</v>
      </c>
      <c r="M19" s="274">
        <v>26388300</v>
      </c>
      <c r="N19" s="207">
        <f>IFERROR((1-(L19/H19)),0)</f>
        <v>-0.15999999999999992</v>
      </c>
      <c r="O19" s="207">
        <f t="shared" si="2"/>
        <v>0.8653383343539498</v>
      </c>
      <c r="P19" s="208">
        <f t="shared" si="3"/>
        <v>0</v>
      </c>
      <c r="Q19" s="227"/>
      <c r="R19" s="204">
        <v>0</v>
      </c>
      <c r="S19" s="275">
        <v>0</v>
      </c>
      <c r="T19" s="211">
        <f t="shared" si="0"/>
        <v>0</v>
      </c>
      <c r="U19" s="211">
        <f t="shared" si="0"/>
        <v>0</v>
      </c>
      <c r="V19" s="212">
        <f t="shared" si="1"/>
        <v>0</v>
      </c>
      <c r="W19" s="213"/>
    </row>
    <row r="20" spans="1:25" ht="77.25" customHeight="1">
      <c r="A20" s="68" t="s">
        <v>133</v>
      </c>
      <c r="B20" s="280" t="s">
        <v>154</v>
      </c>
      <c r="C20" s="226" t="s">
        <v>155</v>
      </c>
      <c r="D20" s="226" t="s">
        <v>156</v>
      </c>
      <c r="E20" s="202" t="s">
        <v>101</v>
      </c>
      <c r="F20" s="203">
        <v>0</v>
      </c>
      <c r="G20" s="203">
        <v>0</v>
      </c>
      <c r="H20" s="218">
        <v>22</v>
      </c>
      <c r="I20" s="274">
        <v>616127552</v>
      </c>
      <c r="J20" s="218">
        <v>0</v>
      </c>
      <c r="K20" s="274">
        <v>0</v>
      </c>
      <c r="L20" s="218">
        <v>17</v>
      </c>
      <c r="M20" s="274">
        <v>463263197</v>
      </c>
      <c r="N20" s="207">
        <f t="shared" ref="N20" si="4">IFERROR((1-(L20/H20)),0)</f>
        <v>0.22727272727272729</v>
      </c>
      <c r="O20" s="207">
        <f t="shared" si="2"/>
        <v>0.24810504659918209</v>
      </c>
      <c r="P20" s="207">
        <v>0</v>
      </c>
      <c r="Q20" s="227"/>
      <c r="R20" s="218">
        <v>0</v>
      </c>
      <c r="S20" s="274">
        <v>0</v>
      </c>
      <c r="T20" s="211">
        <v>0</v>
      </c>
      <c r="U20" s="211">
        <f>IFERROR((1-(S20/K20)),0)</f>
        <v>0</v>
      </c>
      <c r="V20" s="212">
        <f t="shared" si="1"/>
        <v>0</v>
      </c>
      <c r="W20" s="222"/>
    </row>
    <row r="21" spans="1:25" ht="94.5" customHeight="1">
      <c r="A21" s="68" t="s">
        <v>133</v>
      </c>
      <c r="B21" s="279" t="s">
        <v>158</v>
      </c>
      <c r="C21" s="229" t="s">
        <v>159</v>
      </c>
      <c r="D21" s="202" t="s">
        <v>160</v>
      </c>
      <c r="E21" s="202" t="s">
        <v>101</v>
      </c>
      <c r="F21" s="203">
        <v>0</v>
      </c>
      <c r="G21" s="203">
        <v>0</v>
      </c>
      <c r="H21" s="218">
        <v>0</v>
      </c>
      <c r="I21" s="272">
        <v>0</v>
      </c>
      <c r="J21" s="218">
        <v>0</v>
      </c>
      <c r="K21" s="272">
        <v>0</v>
      </c>
      <c r="L21" s="218">
        <v>0</v>
      </c>
      <c r="M21" s="272">
        <v>0</v>
      </c>
      <c r="N21" s="207">
        <f>IFERROR((1-(L21/H21)),0)</f>
        <v>0</v>
      </c>
      <c r="O21" s="207">
        <f>IFERROR((1-(M21/I21)),0)</f>
        <v>0</v>
      </c>
      <c r="P21" s="208">
        <f>IFERROR((N21/G21),0)</f>
        <v>0</v>
      </c>
      <c r="Q21" s="230"/>
      <c r="R21" s="218">
        <v>0</v>
      </c>
      <c r="S21" s="272">
        <v>0</v>
      </c>
      <c r="T21" s="211">
        <f>IFERROR((1-(R21/J21)),0)</f>
        <v>0</v>
      </c>
      <c r="U21" s="211">
        <f>IFERROR((1-(S21/K21)),0)</f>
        <v>0</v>
      </c>
      <c r="V21" s="212">
        <f t="shared" si="1"/>
        <v>0</v>
      </c>
      <c r="W21" s="213"/>
    </row>
    <row r="22" spans="1:25" ht="94.5" customHeight="1">
      <c r="A22" s="68" t="s">
        <v>133</v>
      </c>
      <c r="B22" s="279" t="s">
        <v>162</v>
      </c>
      <c r="C22" s="231" t="s">
        <v>163</v>
      </c>
      <c r="D22" s="202" t="s">
        <v>164</v>
      </c>
      <c r="E22" s="202" t="s">
        <v>101</v>
      </c>
      <c r="F22" s="203">
        <v>0</v>
      </c>
      <c r="G22" s="203">
        <v>0</v>
      </c>
      <c r="H22" s="218">
        <v>796</v>
      </c>
      <c r="I22" s="272">
        <v>2640213365</v>
      </c>
      <c r="J22" s="218">
        <v>0</v>
      </c>
      <c r="K22" s="272">
        <v>0</v>
      </c>
      <c r="L22" s="218">
        <v>1253</v>
      </c>
      <c r="M22" s="272">
        <v>3629358584</v>
      </c>
      <c r="N22" s="207">
        <f>IFERROR((1-(L22/H22)),0)</f>
        <v>-0.57412060301507539</v>
      </c>
      <c r="O22" s="207">
        <f>IFERROR((1-(M22/I22)),0)</f>
        <v>-0.37464594040489607</v>
      </c>
      <c r="P22" s="208">
        <f>IFERROR((N22/G22),0)</f>
        <v>0</v>
      </c>
      <c r="Q22" s="230"/>
      <c r="R22" s="218">
        <v>0</v>
      </c>
      <c r="S22" s="272">
        <v>0</v>
      </c>
      <c r="T22" s="211">
        <f>IFERROR((1-(R22/J22)),0)</f>
        <v>0</v>
      </c>
      <c r="U22" s="211">
        <f>IFERROR((1-(S22/K22)),0)</f>
        <v>0</v>
      </c>
      <c r="V22" s="212">
        <f t="shared" si="1"/>
        <v>0</v>
      </c>
      <c r="W22" s="213"/>
    </row>
    <row r="23" spans="1:25" ht="27" customHeight="1">
      <c r="A23" s="47"/>
      <c r="B23" s="175" t="s">
        <v>165</v>
      </c>
      <c r="C23" s="176"/>
      <c r="D23" s="176"/>
      <c r="E23" s="177"/>
      <c r="F23" s="178"/>
      <c r="G23" s="178"/>
      <c r="H23" s="179"/>
      <c r="I23" s="180"/>
      <c r="J23" s="179"/>
      <c r="K23" s="180"/>
      <c r="L23" s="181"/>
      <c r="M23" s="181"/>
      <c r="N23" s="182"/>
      <c r="O23" s="183"/>
      <c r="P23" s="181"/>
      <c r="Q23" s="184"/>
      <c r="R23" s="180"/>
      <c r="S23" s="184"/>
      <c r="T23" s="184"/>
      <c r="U23" s="185"/>
      <c r="V23" s="184"/>
      <c r="W23" s="184"/>
    </row>
    <row r="24" spans="1:25" ht="30">
      <c r="A24" s="68" t="s">
        <v>166</v>
      </c>
      <c r="B24" s="311" t="s">
        <v>167</v>
      </c>
      <c r="C24" s="202" t="s">
        <v>168</v>
      </c>
      <c r="D24" s="202" t="s">
        <v>169</v>
      </c>
      <c r="E24" s="202" t="s">
        <v>99</v>
      </c>
      <c r="F24" s="203">
        <v>0.01</v>
      </c>
      <c r="G24" s="203">
        <v>0.01</v>
      </c>
      <c r="H24" s="218">
        <v>0</v>
      </c>
      <c r="I24" s="272">
        <v>426319528</v>
      </c>
      <c r="J24" s="218">
        <v>0</v>
      </c>
      <c r="K24" s="272">
        <v>0</v>
      </c>
      <c r="L24" s="218">
        <v>0</v>
      </c>
      <c r="M24" s="272">
        <v>412958584</v>
      </c>
      <c r="N24" s="207">
        <f>IFERROR((1-(L24/H24)),0)</f>
        <v>0</v>
      </c>
      <c r="O24" s="207">
        <f>IFERROR((1-(M24/I24)),0)</f>
        <v>3.134021109162044E-2</v>
      </c>
      <c r="P24" s="208">
        <f t="shared" si="3"/>
        <v>0</v>
      </c>
      <c r="Q24" s="209"/>
      <c r="R24" s="218">
        <v>0</v>
      </c>
      <c r="S24" s="272">
        <v>0</v>
      </c>
      <c r="T24" s="211">
        <f t="shared" si="0"/>
        <v>0</v>
      </c>
      <c r="U24" s="211">
        <f t="shared" si="0"/>
        <v>0</v>
      </c>
      <c r="V24" s="212">
        <f t="shared" si="1"/>
        <v>0</v>
      </c>
      <c r="W24" s="222"/>
    </row>
    <row r="25" spans="1:25" ht="48" customHeight="1">
      <c r="A25" s="68" t="s">
        <v>166</v>
      </c>
      <c r="B25" s="311"/>
      <c r="C25" s="202" t="s">
        <v>170</v>
      </c>
      <c r="D25" s="202" t="s">
        <v>171</v>
      </c>
      <c r="E25" s="202" t="s">
        <v>101</v>
      </c>
      <c r="F25" s="203">
        <v>0</v>
      </c>
      <c r="G25" s="203">
        <v>0</v>
      </c>
      <c r="H25" s="218">
        <v>0</v>
      </c>
      <c r="I25" s="272">
        <v>0</v>
      </c>
      <c r="J25" s="218">
        <v>0</v>
      </c>
      <c r="K25" s="272">
        <v>0</v>
      </c>
      <c r="L25" s="218">
        <v>0</v>
      </c>
      <c r="M25" s="272">
        <v>0</v>
      </c>
      <c r="N25" s="207">
        <f t="shared" si="2"/>
        <v>0</v>
      </c>
      <c r="O25" s="207">
        <f>IFERROR((1-(M25/I25)),0)</f>
        <v>0</v>
      </c>
      <c r="P25" s="208">
        <f t="shared" si="3"/>
        <v>0</v>
      </c>
      <c r="Q25" s="209"/>
      <c r="R25" s="218">
        <v>0</v>
      </c>
      <c r="S25" s="272">
        <v>0</v>
      </c>
      <c r="T25" s="211">
        <f t="shared" si="0"/>
        <v>0</v>
      </c>
      <c r="U25" s="211">
        <f t="shared" si="0"/>
        <v>0</v>
      </c>
      <c r="V25" s="212">
        <f t="shared" si="1"/>
        <v>0</v>
      </c>
      <c r="W25" s="213"/>
    </row>
    <row r="26" spans="1:25" ht="30">
      <c r="A26" s="68" t="s">
        <v>166</v>
      </c>
      <c r="B26" s="311"/>
      <c r="C26" s="202" t="s">
        <v>172</v>
      </c>
      <c r="D26" s="202" t="s">
        <v>169</v>
      </c>
      <c r="E26" s="202" t="s">
        <v>99</v>
      </c>
      <c r="F26" s="203">
        <v>0.01</v>
      </c>
      <c r="G26" s="203">
        <v>0.01</v>
      </c>
      <c r="H26" s="218">
        <v>0</v>
      </c>
      <c r="I26" s="272">
        <v>487675072</v>
      </c>
      <c r="J26" s="218">
        <v>0</v>
      </c>
      <c r="K26" s="272">
        <v>0</v>
      </c>
      <c r="L26" s="218">
        <v>0</v>
      </c>
      <c r="M26" s="272">
        <v>477872665</v>
      </c>
      <c r="N26" s="207">
        <f t="shared" si="2"/>
        <v>0</v>
      </c>
      <c r="O26" s="239">
        <f>IFERROR((1-(M26/I26)),0)</f>
        <v>2.0100283083569259E-2</v>
      </c>
      <c r="P26" s="208">
        <f t="shared" si="3"/>
        <v>0</v>
      </c>
      <c r="Q26" s="209"/>
      <c r="R26" s="218">
        <v>0</v>
      </c>
      <c r="S26" s="272">
        <v>0</v>
      </c>
      <c r="T26" s="211">
        <f t="shared" si="0"/>
        <v>0</v>
      </c>
      <c r="U26" s="240">
        <f t="shared" si="0"/>
        <v>0</v>
      </c>
      <c r="V26" s="241">
        <f t="shared" si="1"/>
        <v>0</v>
      </c>
      <c r="W26" s="222"/>
    </row>
    <row r="27" spans="1:25" ht="30">
      <c r="A27" s="68" t="s">
        <v>166</v>
      </c>
      <c r="B27" s="310" t="s">
        <v>173</v>
      </c>
      <c r="C27" s="202" t="s">
        <v>174</v>
      </c>
      <c r="D27" s="202" t="s">
        <v>142</v>
      </c>
      <c r="E27" s="202" t="s">
        <v>101</v>
      </c>
      <c r="F27" s="203">
        <v>0</v>
      </c>
      <c r="G27" s="203">
        <v>0</v>
      </c>
      <c r="H27" s="218">
        <v>120</v>
      </c>
      <c r="I27" s="272">
        <v>3058565217</v>
      </c>
      <c r="J27" s="218">
        <v>0</v>
      </c>
      <c r="K27" s="272">
        <v>0</v>
      </c>
      <c r="L27" s="218">
        <v>123</v>
      </c>
      <c r="M27" s="272">
        <v>2468379949</v>
      </c>
      <c r="N27" s="207">
        <f t="shared" si="2"/>
        <v>-2.4999999999999911E-2</v>
      </c>
      <c r="O27" s="207">
        <f t="shared" si="2"/>
        <v>0.19296147903587435</v>
      </c>
      <c r="P27" s="208">
        <f t="shared" si="3"/>
        <v>0</v>
      </c>
      <c r="Q27" s="230"/>
      <c r="R27" s="218">
        <v>0</v>
      </c>
      <c r="S27" s="272">
        <v>0</v>
      </c>
      <c r="T27" s="211">
        <f t="shared" si="0"/>
        <v>0</v>
      </c>
      <c r="U27" s="211">
        <f t="shared" si="0"/>
        <v>0</v>
      </c>
      <c r="V27" s="212">
        <f t="shared" si="1"/>
        <v>0</v>
      </c>
      <c r="W27" s="222"/>
    </row>
    <row r="28" spans="1:25" ht="45">
      <c r="A28" s="68" t="s">
        <v>166</v>
      </c>
      <c r="B28" s="310"/>
      <c r="C28" s="202" t="s">
        <v>176</v>
      </c>
      <c r="D28" s="202" t="s">
        <v>177</v>
      </c>
      <c r="E28" s="202" t="s">
        <v>101</v>
      </c>
      <c r="F28" s="203">
        <v>0</v>
      </c>
      <c r="G28" s="203">
        <v>0</v>
      </c>
      <c r="H28" s="218">
        <v>436</v>
      </c>
      <c r="I28" s="272">
        <v>0</v>
      </c>
      <c r="J28" s="218">
        <v>0</v>
      </c>
      <c r="K28" s="272">
        <v>0</v>
      </c>
      <c r="L28" s="218">
        <v>436</v>
      </c>
      <c r="M28" s="272">
        <v>0</v>
      </c>
      <c r="N28" s="207">
        <f t="shared" si="2"/>
        <v>0</v>
      </c>
      <c r="O28" s="207">
        <f t="shared" si="2"/>
        <v>0</v>
      </c>
      <c r="P28" s="208">
        <f t="shared" si="3"/>
        <v>0</v>
      </c>
      <c r="Q28" s="230"/>
      <c r="R28" s="218">
        <v>0</v>
      </c>
      <c r="S28" s="272">
        <v>0</v>
      </c>
      <c r="T28" s="211">
        <f t="shared" si="0"/>
        <v>0</v>
      </c>
      <c r="U28" s="211">
        <f t="shared" si="0"/>
        <v>0</v>
      </c>
      <c r="V28" s="212">
        <f t="shared" si="1"/>
        <v>0</v>
      </c>
      <c r="W28" s="242"/>
    </row>
    <row r="29" spans="1:25" ht="40.5" customHeight="1">
      <c r="A29" s="68" t="s">
        <v>166</v>
      </c>
      <c r="B29" s="310"/>
      <c r="C29" s="202" t="s">
        <v>179</v>
      </c>
      <c r="D29" s="202" t="s">
        <v>142</v>
      </c>
      <c r="E29" s="202" t="s">
        <v>101</v>
      </c>
      <c r="F29" s="203">
        <v>0</v>
      </c>
      <c r="G29" s="203">
        <v>0</v>
      </c>
      <c r="H29" s="218">
        <v>0</v>
      </c>
      <c r="I29" s="272">
        <v>168307352</v>
      </c>
      <c r="J29" s="218">
        <v>0</v>
      </c>
      <c r="K29" s="272">
        <v>0</v>
      </c>
      <c r="L29" s="218">
        <v>0</v>
      </c>
      <c r="M29" s="272">
        <v>77584900</v>
      </c>
      <c r="N29" s="207">
        <f t="shared" si="2"/>
        <v>0</v>
      </c>
      <c r="O29" s="207">
        <f t="shared" si="2"/>
        <v>0.53902845551274559</v>
      </c>
      <c r="P29" s="208">
        <f t="shared" si="3"/>
        <v>0</v>
      </c>
      <c r="Q29" s="230"/>
      <c r="R29" s="218">
        <v>0</v>
      </c>
      <c r="S29" s="272">
        <v>0</v>
      </c>
      <c r="T29" s="211">
        <f t="shared" si="0"/>
        <v>0</v>
      </c>
      <c r="U29" s="211">
        <f t="shared" si="0"/>
        <v>0</v>
      </c>
      <c r="V29" s="212">
        <f t="shared" si="1"/>
        <v>0</v>
      </c>
      <c r="W29" s="213"/>
      <c r="Y29" s="80"/>
    </row>
    <row r="30" spans="1:25" ht="63.75" customHeight="1">
      <c r="A30" s="68" t="s">
        <v>166</v>
      </c>
      <c r="B30" s="310"/>
      <c r="C30" s="202" t="s">
        <v>181</v>
      </c>
      <c r="D30" s="202" t="s">
        <v>182</v>
      </c>
      <c r="E30" s="202" t="s">
        <v>99</v>
      </c>
      <c r="F30" s="203">
        <v>0.01</v>
      </c>
      <c r="G30" s="203">
        <v>0.01</v>
      </c>
      <c r="H30" s="218">
        <v>184758</v>
      </c>
      <c r="I30" s="272">
        <v>1673203951</v>
      </c>
      <c r="J30" s="218">
        <v>0</v>
      </c>
      <c r="K30" s="272">
        <v>0</v>
      </c>
      <c r="L30" s="218">
        <v>128387</v>
      </c>
      <c r="M30" s="272">
        <v>867272445</v>
      </c>
      <c r="N30" s="207">
        <f t="shared" si="2"/>
        <v>0.30510722133818291</v>
      </c>
      <c r="O30" s="207">
        <f t="shared" si="2"/>
        <v>0.48166961685593102</v>
      </c>
      <c r="P30" s="208">
        <f>IFERROR((N30/G30),0)</f>
        <v>30.510722133818291</v>
      </c>
      <c r="Q30" s="209"/>
      <c r="R30" s="218">
        <v>0</v>
      </c>
      <c r="S30" s="272">
        <v>0</v>
      </c>
      <c r="T30" s="211">
        <f t="shared" si="0"/>
        <v>0</v>
      </c>
      <c r="U30" s="211">
        <f t="shared" si="0"/>
        <v>0</v>
      </c>
      <c r="V30" s="212">
        <f t="shared" si="1"/>
        <v>0</v>
      </c>
      <c r="W30" s="213"/>
    </row>
    <row r="31" spans="1:25" ht="94.5" customHeight="1">
      <c r="A31" s="68" t="s">
        <v>133</v>
      </c>
      <c r="B31" s="279" t="s">
        <v>183</v>
      </c>
      <c r="C31" s="231" t="s">
        <v>184</v>
      </c>
      <c r="D31" s="202" t="s">
        <v>185</v>
      </c>
      <c r="E31" s="202" t="s">
        <v>101</v>
      </c>
      <c r="F31" s="203">
        <v>0</v>
      </c>
      <c r="G31" s="203">
        <v>0</v>
      </c>
      <c r="H31" s="218">
        <v>0</v>
      </c>
      <c r="I31" s="272">
        <v>0</v>
      </c>
      <c r="J31" s="218">
        <v>0</v>
      </c>
      <c r="K31" s="272">
        <v>0</v>
      </c>
      <c r="L31" s="218">
        <v>0</v>
      </c>
      <c r="M31" s="272">
        <v>0</v>
      </c>
      <c r="N31" s="207">
        <f t="shared" si="2"/>
        <v>0</v>
      </c>
      <c r="O31" s="207">
        <f t="shared" si="2"/>
        <v>0</v>
      </c>
      <c r="P31" s="208">
        <f>IFERROR((N31/G31),0)</f>
        <v>0</v>
      </c>
      <c r="Q31" s="230"/>
      <c r="R31" s="218">
        <v>0</v>
      </c>
      <c r="S31" s="272">
        <v>0</v>
      </c>
      <c r="T31" s="211">
        <f>IFERROR((1-(R31/J31)),0)</f>
        <v>0</v>
      </c>
      <c r="U31" s="211">
        <f>IFERROR((1-(S31/K31)),0)</f>
        <v>0</v>
      </c>
      <c r="V31" s="212">
        <f>IFERROR((T31/G31),0)</f>
        <v>0</v>
      </c>
      <c r="W31" s="213"/>
    </row>
    <row r="32" spans="1:25" ht="48.75" customHeight="1">
      <c r="A32" s="68" t="s">
        <v>166</v>
      </c>
      <c r="B32" s="311" t="s">
        <v>186</v>
      </c>
      <c r="C32" s="202" t="s">
        <v>187</v>
      </c>
      <c r="D32" s="202" t="s">
        <v>188</v>
      </c>
      <c r="E32" s="202" t="s">
        <v>101</v>
      </c>
      <c r="F32" s="203">
        <v>0</v>
      </c>
      <c r="G32" s="203">
        <v>0</v>
      </c>
      <c r="H32" s="218">
        <v>1532293</v>
      </c>
      <c r="I32" s="272">
        <v>0</v>
      </c>
      <c r="J32" s="218">
        <v>0</v>
      </c>
      <c r="K32" s="272">
        <v>0</v>
      </c>
      <c r="L32" s="218">
        <v>1684079</v>
      </c>
      <c r="M32" s="272">
        <v>0</v>
      </c>
      <c r="N32" s="207">
        <f>IFERROR((1-(L32/H32)),0)</f>
        <v>-9.9058078317919573E-2</v>
      </c>
      <c r="O32" s="207">
        <f t="shared" si="2"/>
        <v>0</v>
      </c>
      <c r="P32" s="244">
        <f t="shared" si="3"/>
        <v>0</v>
      </c>
      <c r="Q32" s="230"/>
      <c r="R32" s="218">
        <v>0</v>
      </c>
      <c r="S32" s="272">
        <v>0</v>
      </c>
      <c r="T32" s="211">
        <f t="shared" si="0"/>
        <v>0</v>
      </c>
      <c r="U32" s="211">
        <f t="shared" si="0"/>
        <v>0</v>
      </c>
      <c r="V32" s="212">
        <f t="shared" si="1"/>
        <v>0</v>
      </c>
      <c r="W32" s="222"/>
    </row>
    <row r="33" spans="1:23" ht="54" customHeight="1">
      <c r="A33" s="68" t="s">
        <v>166</v>
      </c>
      <c r="B33" s="311"/>
      <c r="C33" s="202" t="s">
        <v>190</v>
      </c>
      <c r="D33" s="202" t="s">
        <v>191</v>
      </c>
      <c r="E33" s="202" t="s">
        <v>101</v>
      </c>
      <c r="F33" s="203">
        <v>0</v>
      </c>
      <c r="G33" s="203">
        <v>0</v>
      </c>
      <c r="H33" s="218">
        <v>0</v>
      </c>
      <c r="I33" s="272">
        <v>0</v>
      </c>
      <c r="J33" s="218">
        <v>0</v>
      </c>
      <c r="K33" s="272">
        <v>0</v>
      </c>
      <c r="L33" s="218">
        <v>0</v>
      </c>
      <c r="M33" s="272">
        <v>0</v>
      </c>
      <c r="N33" s="207">
        <f t="shared" si="2"/>
        <v>0</v>
      </c>
      <c r="O33" s="207">
        <f t="shared" si="2"/>
        <v>0</v>
      </c>
      <c r="P33" s="244">
        <f t="shared" si="3"/>
        <v>0</v>
      </c>
      <c r="Q33" s="230"/>
      <c r="R33" s="218">
        <v>0</v>
      </c>
      <c r="S33" s="272">
        <v>0</v>
      </c>
      <c r="T33" s="211">
        <f t="shared" si="0"/>
        <v>0</v>
      </c>
      <c r="U33" s="211">
        <f t="shared" si="0"/>
        <v>0</v>
      </c>
      <c r="V33" s="212">
        <f t="shared" si="1"/>
        <v>0</v>
      </c>
      <c r="W33" s="222"/>
    </row>
    <row r="34" spans="1:23" ht="90">
      <c r="A34" s="68" t="s">
        <v>192</v>
      </c>
      <c r="B34" s="310" t="s">
        <v>193</v>
      </c>
      <c r="C34" s="202" t="s">
        <v>194</v>
      </c>
      <c r="D34" s="202" t="s">
        <v>142</v>
      </c>
      <c r="E34" s="202" t="s">
        <v>101</v>
      </c>
      <c r="F34" s="203">
        <v>0</v>
      </c>
      <c r="G34" s="203">
        <v>0</v>
      </c>
      <c r="H34" s="218">
        <v>3284</v>
      </c>
      <c r="I34" s="272">
        <v>238298991</v>
      </c>
      <c r="J34" s="218">
        <v>0</v>
      </c>
      <c r="K34" s="272">
        <v>0</v>
      </c>
      <c r="L34" s="218">
        <v>3568</v>
      </c>
      <c r="M34" s="272">
        <v>159784379</v>
      </c>
      <c r="N34" s="207">
        <f t="shared" si="2"/>
        <v>-8.6479902557856203E-2</v>
      </c>
      <c r="O34" s="207">
        <f t="shared" si="2"/>
        <v>0.32947941437150274</v>
      </c>
      <c r="P34" s="208">
        <f t="shared" si="3"/>
        <v>0</v>
      </c>
      <c r="Q34" s="209"/>
      <c r="R34" s="218">
        <v>0</v>
      </c>
      <c r="S34" s="272">
        <v>0</v>
      </c>
      <c r="T34" s="211">
        <f t="shared" si="0"/>
        <v>0</v>
      </c>
      <c r="U34" s="211">
        <f t="shared" si="0"/>
        <v>0</v>
      </c>
      <c r="V34" s="212">
        <f t="shared" si="1"/>
        <v>0</v>
      </c>
      <c r="W34" s="213"/>
    </row>
    <row r="35" spans="1:23" ht="68.25" customHeight="1">
      <c r="A35" s="68" t="s">
        <v>195</v>
      </c>
      <c r="B35" s="310"/>
      <c r="C35" s="202" t="s">
        <v>196</v>
      </c>
      <c r="D35" s="202" t="s">
        <v>142</v>
      </c>
      <c r="E35" s="202" t="s">
        <v>101</v>
      </c>
      <c r="F35" s="203">
        <v>0</v>
      </c>
      <c r="G35" s="203">
        <v>0</v>
      </c>
      <c r="H35" s="218">
        <v>0</v>
      </c>
      <c r="I35" s="272">
        <v>90292484</v>
      </c>
      <c r="J35" s="218">
        <v>0</v>
      </c>
      <c r="K35" s="272">
        <v>0</v>
      </c>
      <c r="L35" s="218">
        <v>0</v>
      </c>
      <c r="M35" s="272">
        <v>13907305</v>
      </c>
      <c r="N35" s="207">
        <f t="shared" si="2"/>
        <v>0</v>
      </c>
      <c r="O35" s="207">
        <f t="shared" si="2"/>
        <v>0.84597494294209474</v>
      </c>
      <c r="P35" s="208">
        <f t="shared" si="3"/>
        <v>0</v>
      </c>
      <c r="Q35" s="209"/>
      <c r="R35" s="218">
        <v>0</v>
      </c>
      <c r="S35" s="272">
        <v>0</v>
      </c>
      <c r="T35" s="211">
        <f t="shared" si="0"/>
        <v>0</v>
      </c>
      <c r="U35" s="211">
        <f t="shared" si="0"/>
        <v>0</v>
      </c>
      <c r="V35" s="212">
        <f t="shared" si="1"/>
        <v>0</v>
      </c>
      <c r="W35" s="213"/>
    </row>
    <row r="36" spans="1:23" ht="66" customHeight="1">
      <c r="A36" s="68" t="s">
        <v>197</v>
      </c>
      <c r="B36" s="279" t="s">
        <v>198</v>
      </c>
      <c r="C36" s="202" t="s">
        <v>199</v>
      </c>
      <c r="D36" s="202" t="s">
        <v>142</v>
      </c>
      <c r="E36" s="202" t="s">
        <v>101</v>
      </c>
      <c r="F36" s="203">
        <v>0</v>
      </c>
      <c r="G36" s="203">
        <v>0</v>
      </c>
      <c r="H36" s="218">
        <v>0</v>
      </c>
      <c r="I36" s="272">
        <v>0</v>
      </c>
      <c r="J36" s="218">
        <v>0</v>
      </c>
      <c r="K36" s="272">
        <v>0</v>
      </c>
      <c r="L36" s="218">
        <v>0</v>
      </c>
      <c r="M36" s="272">
        <v>0</v>
      </c>
      <c r="N36" s="207">
        <f t="shared" si="2"/>
        <v>0</v>
      </c>
      <c r="O36" s="207">
        <f t="shared" si="2"/>
        <v>0</v>
      </c>
      <c r="P36" s="208">
        <f t="shared" si="3"/>
        <v>0</v>
      </c>
      <c r="Q36" s="277"/>
      <c r="R36" s="218">
        <v>0</v>
      </c>
      <c r="S36" s="272">
        <v>0</v>
      </c>
      <c r="T36" s="211">
        <f>IFERROR((1-(R36/J36)),0)</f>
        <v>0</v>
      </c>
      <c r="U36" s="211">
        <f>IFERROR((1-(S36/K36)),0)</f>
        <v>0</v>
      </c>
      <c r="V36" s="212">
        <f>IFERROR((T36/G36),0)</f>
        <v>0</v>
      </c>
      <c r="W36" s="222"/>
    </row>
    <row r="37" spans="1:23" s="158" customFormat="1" ht="45">
      <c r="A37" s="161"/>
      <c r="B37" s="279" t="s">
        <v>202</v>
      </c>
      <c r="C37" s="202" t="s">
        <v>203</v>
      </c>
      <c r="D37" s="202" t="s">
        <v>142</v>
      </c>
      <c r="E37" s="202" t="s">
        <v>101</v>
      </c>
      <c r="F37" s="203">
        <v>0</v>
      </c>
      <c r="G37" s="203">
        <v>0</v>
      </c>
      <c r="H37" s="218">
        <v>0</v>
      </c>
      <c r="I37" s="272">
        <v>0</v>
      </c>
      <c r="J37" s="218">
        <v>0</v>
      </c>
      <c r="K37" s="272">
        <v>0</v>
      </c>
      <c r="L37" s="218">
        <v>0</v>
      </c>
      <c r="M37" s="272">
        <v>0</v>
      </c>
      <c r="N37" s="246">
        <f t="shared" si="2"/>
        <v>0</v>
      </c>
      <c r="O37" s="246">
        <f t="shared" si="2"/>
        <v>0</v>
      </c>
      <c r="P37" s="247">
        <f>IFERROR((N37/G37),0)</f>
        <v>0</v>
      </c>
      <c r="Q37" s="202"/>
      <c r="R37" s="218">
        <v>0</v>
      </c>
      <c r="S37" s="272">
        <v>0</v>
      </c>
      <c r="T37" s="249">
        <f>IFERROR((1-(R37/J37)),0)</f>
        <v>0</v>
      </c>
      <c r="U37" s="249">
        <f>IFERROR((1-(S37/K37)),0)</f>
        <v>0</v>
      </c>
      <c r="V37" s="250">
        <f>IFERROR((T37/G37),0)</f>
        <v>0</v>
      </c>
      <c r="W37" s="251"/>
    </row>
    <row r="38" spans="1:23" ht="30">
      <c r="A38" s="68" t="s">
        <v>195</v>
      </c>
      <c r="B38" s="310" t="s">
        <v>205</v>
      </c>
      <c r="C38" s="202" t="s">
        <v>206</v>
      </c>
      <c r="D38" s="202" t="s">
        <v>207</v>
      </c>
      <c r="E38" s="202" t="s">
        <v>101</v>
      </c>
      <c r="F38" s="203">
        <v>0</v>
      </c>
      <c r="G38" s="203">
        <v>0</v>
      </c>
      <c r="H38" s="218">
        <v>0</v>
      </c>
      <c r="I38" s="272">
        <v>39222800</v>
      </c>
      <c r="J38" s="218">
        <v>0</v>
      </c>
      <c r="K38" s="272">
        <v>0</v>
      </c>
      <c r="L38" s="218">
        <v>0</v>
      </c>
      <c r="M38" s="272">
        <v>44311500</v>
      </c>
      <c r="N38" s="207">
        <f t="shared" si="2"/>
        <v>0</v>
      </c>
      <c r="O38" s="207">
        <f t="shared" si="2"/>
        <v>-0.12973831546957393</v>
      </c>
      <c r="P38" s="208">
        <f t="shared" si="3"/>
        <v>0</v>
      </c>
      <c r="Q38" s="209"/>
      <c r="R38" s="218">
        <v>0</v>
      </c>
      <c r="S38" s="272">
        <v>0</v>
      </c>
      <c r="T38" s="211">
        <f t="shared" si="0"/>
        <v>0</v>
      </c>
      <c r="U38" s="211">
        <f t="shared" si="0"/>
        <v>0</v>
      </c>
      <c r="V38" s="212">
        <f t="shared" si="1"/>
        <v>0</v>
      </c>
      <c r="W38" s="213"/>
    </row>
    <row r="39" spans="1:23" ht="30">
      <c r="A39" s="68" t="s">
        <v>195</v>
      </c>
      <c r="B39" s="310"/>
      <c r="C39" s="202" t="s">
        <v>208</v>
      </c>
      <c r="D39" s="202" t="s">
        <v>207</v>
      </c>
      <c r="E39" s="202" t="s">
        <v>101</v>
      </c>
      <c r="F39" s="203">
        <v>0</v>
      </c>
      <c r="G39" s="203">
        <v>0</v>
      </c>
      <c r="H39" s="218">
        <v>0</v>
      </c>
      <c r="I39" s="272">
        <v>342992684</v>
      </c>
      <c r="J39" s="218">
        <v>0</v>
      </c>
      <c r="K39" s="272">
        <v>0</v>
      </c>
      <c r="L39" s="218">
        <v>0</v>
      </c>
      <c r="M39" s="272">
        <v>339430190</v>
      </c>
      <c r="N39" s="207">
        <f t="shared" si="2"/>
        <v>0</v>
      </c>
      <c r="O39" s="207">
        <f t="shared" si="2"/>
        <v>1.0386501421703831E-2</v>
      </c>
      <c r="P39" s="208">
        <f t="shared" si="3"/>
        <v>0</v>
      </c>
      <c r="Q39" s="209"/>
      <c r="R39" s="218">
        <v>0</v>
      </c>
      <c r="S39" s="272">
        <v>0</v>
      </c>
      <c r="T39" s="211">
        <f t="shared" si="0"/>
        <v>0</v>
      </c>
      <c r="U39" s="211">
        <f t="shared" si="0"/>
        <v>0</v>
      </c>
      <c r="V39" s="212">
        <f t="shared" si="1"/>
        <v>0</v>
      </c>
      <c r="W39" s="213"/>
    </row>
    <row r="40" spans="1:23" ht="30">
      <c r="A40" s="68" t="s">
        <v>166</v>
      </c>
      <c r="B40" s="310" t="s">
        <v>209</v>
      </c>
      <c r="C40" s="202" t="s">
        <v>210</v>
      </c>
      <c r="D40" s="232" t="s">
        <v>211</v>
      </c>
      <c r="E40" s="202" t="s">
        <v>101</v>
      </c>
      <c r="F40" s="203">
        <v>0</v>
      </c>
      <c r="G40" s="203">
        <v>0</v>
      </c>
      <c r="H40" s="218">
        <v>0</v>
      </c>
      <c r="I40" s="272">
        <v>2511569</v>
      </c>
      <c r="J40" s="218">
        <v>0</v>
      </c>
      <c r="K40" s="272">
        <v>0</v>
      </c>
      <c r="L40" s="218">
        <v>0</v>
      </c>
      <c r="M40" s="272">
        <v>3703464</v>
      </c>
      <c r="N40" s="207">
        <f t="shared" si="2"/>
        <v>0</v>
      </c>
      <c r="O40" s="207">
        <f t="shared" si="2"/>
        <v>-0.47456191727163377</v>
      </c>
      <c r="P40" s="208">
        <f t="shared" si="3"/>
        <v>0</v>
      </c>
      <c r="Q40" s="230"/>
      <c r="R40" s="218">
        <v>0</v>
      </c>
      <c r="S40" s="272">
        <v>0</v>
      </c>
      <c r="T40" s="211">
        <f t="shared" si="0"/>
        <v>0</v>
      </c>
      <c r="U40" s="211">
        <f t="shared" si="0"/>
        <v>0</v>
      </c>
      <c r="V40" s="212">
        <f t="shared" si="1"/>
        <v>0</v>
      </c>
      <c r="W40" s="242"/>
    </row>
    <row r="41" spans="1:23" ht="30">
      <c r="A41" s="68" t="s">
        <v>166</v>
      </c>
      <c r="B41" s="310"/>
      <c r="C41" s="202" t="s">
        <v>213</v>
      </c>
      <c r="D41" s="202" t="s">
        <v>142</v>
      </c>
      <c r="E41" s="202" t="s">
        <v>101</v>
      </c>
      <c r="F41" s="203">
        <v>0</v>
      </c>
      <c r="G41" s="203">
        <v>0</v>
      </c>
      <c r="H41" s="218">
        <v>0</v>
      </c>
      <c r="I41" s="272">
        <v>12179630</v>
      </c>
      <c r="J41" s="218">
        <v>0</v>
      </c>
      <c r="K41" s="272">
        <v>0</v>
      </c>
      <c r="L41" s="218">
        <v>0</v>
      </c>
      <c r="M41" s="272">
        <v>7459550</v>
      </c>
      <c r="N41" s="207">
        <f t="shared" si="2"/>
        <v>0</v>
      </c>
      <c r="O41" s="207">
        <f t="shared" si="2"/>
        <v>0.38753886612319088</v>
      </c>
      <c r="P41" s="208">
        <f t="shared" si="3"/>
        <v>0</v>
      </c>
      <c r="Q41" s="261"/>
      <c r="R41" s="218">
        <v>0</v>
      </c>
      <c r="S41" s="272">
        <v>0</v>
      </c>
      <c r="T41" s="211">
        <f t="shared" si="0"/>
        <v>0</v>
      </c>
      <c r="U41" s="211">
        <f t="shared" si="0"/>
        <v>0</v>
      </c>
      <c r="V41" s="212">
        <f t="shared" si="1"/>
        <v>0</v>
      </c>
      <c r="W41" s="262"/>
    </row>
    <row r="42" spans="1:23" ht="78.75" customHeight="1">
      <c r="A42" s="68" t="s">
        <v>166</v>
      </c>
      <c r="B42" s="310"/>
      <c r="C42" s="202" t="s">
        <v>219</v>
      </c>
      <c r="D42" s="232" t="s">
        <v>220</v>
      </c>
      <c r="E42" s="202" t="s">
        <v>101</v>
      </c>
      <c r="F42" s="203">
        <v>0</v>
      </c>
      <c r="G42" s="203">
        <v>0</v>
      </c>
      <c r="H42" s="218">
        <v>0</v>
      </c>
      <c r="I42" s="272">
        <v>1993105233</v>
      </c>
      <c r="J42" s="218">
        <v>0</v>
      </c>
      <c r="K42" s="272">
        <v>0</v>
      </c>
      <c r="L42" s="218">
        <v>0</v>
      </c>
      <c r="M42" s="272">
        <v>1681765856</v>
      </c>
      <c r="N42" s="207">
        <f t="shared" si="2"/>
        <v>0</v>
      </c>
      <c r="O42" s="207">
        <f>IFERROR((1-(M42/I42)),0)</f>
        <v>0.15620819806457253</v>
      </c>
      <c r="P42" s="208">
        <f t="shared" si="3"/>
        <v>0</v>
      </c>
      <c r="Q42" s="262"/>
      <c r="R42" s="218">
        <v>0</v>
      </c>
      <c r="S42" s="272">
        <v>0</v>
      </c>
      <c r="T42" s="211">
        <f t="shared" si="0"/>
        <v>0</v>
      </c>
      <c r="U42" s="211">
        <f t="shared" si="0"/>
        <v>0</v>
      </c>
      <c r="V42" s="212">
        <f t="shared" si="1"/>
        <v>0</v>
      </c>
      <c r="W42" s="266"/>
    </row>
    <row r="43" spans="1:23" ht="31.5" customHeight="1">
      <c r="B43" s="281" t="s">
        <v>225</v>
      </c>
      <c r="C43" s="282" t="s">
        <v>226</v>
      </c>
      <c r="D43" s="232" t="s">
        <v>227</v>
      </c>
      <c r="E43" s="202" t="s">
        <v>99</v>
      </c>
      <c r="F43" s="203">
        <v>0.01</v>
      </c>
      <c r="G43" s="203">
        <v>0.01</v>
      </c>
      <c r="H43" s="283">
        <v>3284</v>
      </c>
      <c r="I43" s="284">
        <v>736506464</v>
      </c>
      <c r="J43" s="218">
        <v>0</v>
      </c>
      <c r="K43" s="272">
        <v>0</v>
      </c>
      <c r="L43" s="285">
        <v>3568</v>
      </c>
      <c r="M43" s="286">
        <v>380826528</v>
      </c>
      <c r="N43" s="207">
        <f t="shared" ref="N43:O43" si="5">IFERROR((1-(L43/H43)),0)</f>
        <v>-8.6479902557856203E-2</v>
      </c>
      <c r="O43" s="207">
        <f t="shared" si="5"/>
        <v>0.48292846483422036</v>
      </c>
      <c r="P43" s="208">
        <f>IFERROR((N43/G43),0)</f>
        <v>-8.6479902557856203</v>
      </c>
      <c r="Q43" s="209"/>
      <c r="R43" s="218">
        <v>0</v>
      </c>
      <c r="S43" s="272">
        <v>0</v>
      </c>
      <c r="T43" s="211">
        <f t="shared" ref="T43:U43" si="6">IFERROR((1-(R43/J43)),0)</f>
        <v>0</v>
      </c>
      <c r="U43" s="211">
        <f t="shared" si="6"/>
        <v>0</v>
      </c>
      <c r="V43" s="212">
        <f t="shared" si="1"/>
        <v>0</v>
      </c>
      <c r="W43" s="213"/>
    </row>
    <row r="44" spans="1:23">
      <c r="S44" s="80"/>
      <c r="T44" s="80"/>
      <c r="U44" s="34"/>
    </row>
    <row r="45" spans="1:23">
      <c r="S45" s="79"/>
      <c r="U45" s="34"/>
    </row>
    <row r="46" spans="1:23">
      <c r="U46" s="34"/>
    </row>
    <row r="47" spans="1:23">
      <c r="U47" s="34"/>
    </row>
    <row r="48" spans="1:23">
      <c r="U48" s="34"/>
    </row>
    <row r="49" spans="21:21">
      <c r="U49" s="34"/>
    </row>
    <row r="50" spans="21:21">
      <c r="U50" s="34"/>
    </row>
    <row r="51" spans="21:21">
      <c r="U51" s="34"/>
    </row>
    <row r="52" spans="21:21">
      <c r="U52" s="34"/>
    </row>
    <row r="53" spans="21:21">
      <c r="U53" s="34"/>
    </row>
    <row r="54" spans="21:21">
      <c r="U54" s="34"/>
    </row>
    <row r="55" spans="21:21">
      <c r="U55" s="34"/>
    </row>
    <row r="56" spans="21:21">
      <c r="U56" s="34"/>
    </row>
  </sheetData>
  <autoFilter ref="A11:W43" xr:uid="{197785CA-F3C0-465C-8C48-C3FC19B7FDE1}"/>
  <mergeCells count="40">
    <mergeCell ref="C1:W1"/>
    <mergeCell ref="B2:G2"/>
    <mergeCell ref="H2:I2"/>
    <mergeCell ref="J2:W2"/>
    <mergeCell ref="B3:G3"/>
    <mergeCell ref="J3:W3"/>
    <mergeCell ref="B4:G4"/>
    <mergeCell ref="H4:I4"/>
    <mergeCell ref="J4:W4"/>
    <mergeCell ref="B5:G5"/>
    <mergeCell ref="H5:I5"/>
    <mergeCell ref="J5:W5"/>
    <mergeCell ref="B6:W6"/>
    <mergeCell ref="B7:G7"/>
    <mergeCell ref="L7:W7"/>
    <mergeCell ref="B8:B11"/>
    <mergeCell ref="C8:C11"/>
    <mergeCell ref="D8:D11"/>
    <mergeCell ref="E8:E11"/>
    <mergeCell ref="F8:F11"/>
    <mergeCell ref="G8:G11"/>
    <mergeCell ref="H8:I9"/>
    <mergeCell ref="J8:K9"/>
    <mergeCell ref="L8:O8"/>
    <mergeCell ref="R8:W8"/>
    <mergeCell ref="L9:Q9"/>
    <mergeCell ref="R9:W9"/>
    <mergeCell ref="B38:B39"/>
    <mergeCell ref="B40:B42"/>
    <mergeCell ref="R10:W10"/>
    <mergeCell ref="B15:B16"/>
    <mergeCell ref="B24:B26"/>
    <mergeCell ref="B27:B30"/>
    <mergeCell ref="B32:B33"/>
    <mergeCell ref="B34:B35"/>
    <mergeCell ref="H10:H11"/>
    <mergeCell ref="I10:I11"/>
    <mergeCell ref="J10:J11"/>
    <mergeCell ref="K10:K11"/>
    <mergeCell ref="L10:Q10"/>
  </mergeCells>
  <dataValidations count="16">
    <dataValidation allowBlank="1" showInputMessage="1" showErrorMessage="1" prompt="Solo aplica para gastos de funcionamiento." sqref="B8" xr:uid="{00001881-5B3F-48B6-A743-43139E38FC89}"/>
    <dataValidation allowBlank="1" showInputMessage="1" showErrorMessage="1" prompt="Escribir la otra entidad que no se encuentra en la lista desplegable" sqref="J3:W3" xr:uid="{9ECB4587-CEA8-460F-B4E7-FF8E5350E0AC}"/>
    <dataValidation type="list" allowBlank="1" showInputMessage="1" showErrorMessage="1" sqref="W2" xr:uid="{BAF417A4-4548-40E8-8A33-0559027D3047}">
      <formula1>INDIRECT(Q2)</formula1>
    </dataValidation>
    <dataValidation type="list" allowBlank="1" showInputMessage="1" showErrorMessage="1" sqref="Q2:V2" xr:uid="{035FCCDC-5456-4CCC-85F0-9857BD0012C6}">
      <formula1>INDIRECT(J2)</formula1>
    </dataValidation>
    <dataValidation type="list" allowBlank="1" showInputMessage="1" showErrorMessage="1" sqref="J2:P2" xr:uid="{1B3EDA16-9A78-4574-8CDD-5F29832EFF6A}">
      <formula1>INDIRECT(B2)</formula1>
    </dataValidation>
    <dataValidation allowBlank="1" showInputMessage="1" showErrorMessage="1" prompt="Defina la referencia que se usará  para medir el rubro o componente. Ejem. Metro cúbico, personas, horas, entre otros." sqref="D8:D12" xr:uid="{503B787B-2249-488E-B053-1D1D2AA31F57}"/>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2" xr:uid="{07C04CC8-5694-4667-A676-E13FAE92C34A}"/>
    <dataValidation allowBlank="1" showInputMessage="1" showErrorMessage="1" prompt="Si en la celda &quot;E&quot;, selecionó SI, defina una meta en porcentaje para mantener o reducir el gasto en la vigencia. (En giros presupuestales)" sqref="F8:F12" xr:uid="{866B054E-16FE-4F9D-A626-7340CA5379ED}"/>
    <dataValidation allowBlank="1" showInputMessage="1" showErrorMessage="1" prompt="Si en la celda &quot;E&quot;, selecionó SI, defina una meta en porcentaje para mantener o reducir el gasto en la vigencia. (En unidad de medida)" sqref="G8:G12" xr:uid="{8757DBB9-791A-481D-ACB7-FD0F553CBC05}"/>
    <dataValidation allowBlank="1" showInputMessage="1" showErrorMessage="1" prompt="Relacione el dato de consumo asociado al rubro, componente y unidad de medida reportado en el  mismo periodo del año anterior_x000a_" sqref="H10:H12 J10:J12" xr:uid="{E2F10384-E13D-4E87-9F0B-0CEBD873FD29}"/>
    <dataValidation allowBlank="1" showInputMessage="1" showErrorMessage="1" prompt="Relacione los giros realizados  en el  mismo periodo del año anterior, relacionados con el rubro y el componente. Valores en pesos." sqref="K10:K12" xr:uid="{E04858C2-F1BE-47F0-8836-685C0DABA12D}"/>
    <dataValidation allowBlank="1" showInputMessage="1" showErrorMessage="1" prompt="Relacione el dato de consumo asociado al rubro, componente y unidad de medida en el periodo de reporte._x000a_" sqref="L11:L12 R11:R12" xr:uid="{8EB42629-7168-46E4-B23C-D382DF79FB5F}"/>
    <dataValidation allowBlank="1" showInputMessage="1" showErrorMessage="1" prompt="Relacione los giros realizados  en el  periodo de reporte para el rubro y el componente. Valores en pesos." sqref="M11:M12" xr:uid="{2BFF2D57-0EB2-4E59-85ED-A633BD48BC59}"/>
    <dataValidation allowBlank="1" showInputMessage="1" showErrorMessage="1" prompt="Relacione los giros realizados  en el  periodo de reporte para el rubro y el componente. Valores en pesos._x000a_" sqref="S11:S12" xr:uid="{A64CED5F-8F27-408C-80AC-C2925A7ED729}"/>
    <dataValidation allowBlank="1" showInputMessage="1" showErrorMessage="1" prompt="Escribir el otro sector que no se encuentra en la lista desplegable" sqref="B3:G3" xr:uid="{918ECF4A-BE3D-4B35-BAAB-1C34F8870E44}"/>
    <dataValidation allowBlank="1" showInputMessage="1" showErrorMessage="1" prompt="Relacione los giros realizados  en el  mismo periodo del año anterior, relacionados con el rubro y el componente. valores en pesos." sqref="I10:I12" xr:uid="{3DD1DDEA-115B-4A3F-8828-7C297B21E336}"/>
  </dataValidation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1AE53-0892-46DA-9DAF-1E1FCD9DF2D0}">
  <dimension ref="A1:Y58"/>
  <sheetViews>
    <sheetView showGridLines="0" topLeftCell="B1" zoomScale="55" zoomScaleNormal="55" workbookViewId="0">
      <selection activeCell="B2" sqref="B2:G2"/>
    </sheetView>
  </sheetViews>
  <sheetFormatPr defaultColWidth="11.42578125" defaultRowHeight="15"/>
  <cols>
    <col min="1" max="1" width="22.85546875" style="48" hidden="1" customWidth="1"/>
    <col min="2" max="2" width="40" style="14" customWidth="1"/>
    <col min="3" max="3" width="36.7109375" style="14" customWidth="1"/>
    <col min="4" max="4" width="25.85546875" style="14" customWidth="1"/>
    <col min="5" max="5" width="19.42578125" style="14" customWidth="1"/>
    <col min="6" max="6" width="16.42578125" style="30" customWidth="1"/>
    <col min="7" max="7" width="25.42578125" style="30" customWidth="1"/>
    <col min="8" max="8" width="16.85546875" style="128" customWidth="1"/>
    <col min="9" max="9" width="25.85546875" style="55" customWidth="1"/>
    <col min="10" max="10" width="16.85546875" style="128" customWidth="1"/>
    <col min="11" max="11" width="19.85546875" style="55" customWidth="1"/>
    <col min="12" max="12" width="15.42578125" style="14" customWidth="1"/>
    <col min="13" max="13" width="24.28515625" style="14" customWidth="1"/>
    <col min="14" max="14" width="51.42578125" style="14" customWidth="1"/>
    <col min="15" max="15" width="61" style="14" customWidth="1"/>
    <col min="16" max="16" width="43.85546875" style="14" customWidth="1"/>
    <col min="17" max="17" width="58.42578125" style="14" customWidth="1"/>
    <col min="18" max="18" width="22.42578125" style="34" customWidth="1"/>
    <col min="19" max="19" width="19.85546875" style="14" customWidth="1"/>
    <col min="20" max="20" width="44" style="14" customWidth="1"/>
    <col min="21" max="21" width="34.140625" style="14" customWidth="1"/>
    <col min="22" max="22" width="45.7109375" style="14" customWidth="1"/>
    <col min="23" max="23" width="50.42578125" style="14" customWidth="1"/>
    <col min="24" max="24" width="11.42578125" style="14"/>
    <col min="25" max="25" width="12.42578125" style="14" bestFit="1" customWidth="1"/>
    <col min="26" max="16384" width="11.42578125" style="14"/>
  </cols>
  <sheetData>
    <row r="1" spans="1:23" ht="75" customHeight="1">
      <c r="B1" s="13"/>
      <c r="C1" s="300" t="s">
        <v>103</v>
      </c>
      <c r="D1" s="300"/>
      <c r="E1" s="300"/>
      <c r="F1" s="300"/>
      <c r="G1" s="300"/>
      <c r="H1" s="300"/>
      <c r="I1" s="300"/>
      <c r="J1" s="300"/>
      <c r="K1" s="300"/>
      <c r="L1" s="300"/>
      <c r="M1" s="300"/>
      <c r="N1" s="300"/>
      <c r="O1" s="300"/>
      <c r="P1" s="300"/>
      <c r="Q1" s="300"/>
      <c r="R1" s="300"/>
      <c r="S1" s="300"/>
      <c r="T1" s="300"/>
      <c r="U1" s="300"/>
      <c r="V1" s="300"/>
      <c r="W1" s="300"/>
    </row>
    <row r="2" spans="1:23" ht="26.25" customHeight="1">
      <c r="B2" s="301" t="s">
        <v>15</v>
      </c>
      <c r="C2" s="302"/>
      <c r="D2" s="302"/>
      <c r="E2" s="302"/>
      <c r="F2" s="302"/>
      <c r="G2" s="303"/>
      <c r="H2" s="304" t="s">
        <v>104</v>
      </c>
      <c r="I2" s="305"/>
      <c r="J2" s="301" t="s">
        <v>69</v>
      </c>
      <c r="K2" s="302"/>
      <c r="L2" s="302"/>
      <c r="M2" s="302"/>
      <c r="N2" s="302"/>
      <c r="O2" s="302"/>
      <c r="P2" s="302"/>
      <c r="Q2" s="302"/>
      <c r="R2" s="302"/>
      <c r="S2" s="302"/>
      <c r="T2" s="302"/>
      <c r="U2" s="302"/>
      <c r="V2" s="302"/>
      <c r="W2" s="302"/>
    </row>
    <row r="3" spans="1:23" ht="26.25" customHeight="1">
      <c r="B3" s="301"/>
      <c r="C3" s="302"/>
      <c r="D3" s="302"/>
      <c r="E3" s="302"/>
      <c r="F3" s="302"/>
      <c r="G3" s="303"/>
      <c r="H3" s="31"/>
      <c r="I3" s="35" t="s">
        <v>105</v>
      </c>
      <c r="J3" s="301"/>
      <c r="K3" s="302"/>
      <c r="L3" s="302"/>
      <c r="M3" s="302"/>
      <c r="N3" s="302"/>
      <c r="O3" s="302"/>
      <c r="P3" s="302"/>
      <c r="Q3" s="302"/>
      <c r="R3" s="302"/>
      <c r="S3" s="302"/>
      <c r="T3" s="302"/>
      <c r="U3" s="302"/>
      <c r="V3" s="302"/>
      <c r="W3" s="302"/>
    </row>
    <row r="4" spans="1:23" ht="27.75" customHeight="1">
      <c r="B4" s="301">
        <v>2024</v>
      </c>
      <c r="C4" s="302"/>
      <c r="D4" s="302"/>
      <c r="E4" s="302"/>
      <c r="F4" s="302"/>
      <c r="G4" s="303"/>
      <c r="H4" s="304" t="s">
        <v>106</v>
      </c>
      <c r="I4" s="305"/>
      <c r="J4" s="301" t="s">
        <v>98</v>
      </c>
      <c r="K4" s="302"/>
      <c r="L4" s="302"/>
      <c r="M4" s="302"/>
      <c r="N4" s="302"/>
      <c r="O4" s="302"/>
      <c r="P4" s="302"/>
      <c r="Q4" s="302"/>
      <c r="R4" s="302"/>
      <c r="S4" s="302"/>
      <c r="T4" s="302"/>
      <c r="U4" s="302"/>
      <c r="V4" s="302"/>
      <c r="W4" s="302"/>
    </row>
    <row r="5" spans="1:23" ht="38.25" customHeight="1">
      <c r="B5" s="301" t="s">
        <v>86</v>
      </c>
      <c r="C5" s="302"/>
      <c r="D5" s="302"/>
      <c r="E5" s="302"/>
      <c r="F5" s="302"/>
      <c r="G5" s="303"/>
      <c r="H5" s="304" t="s">
        <v>90</v>
      </c>
      <c r="I5" s="305"/>
      <c r="J5" s="301" t="s">
        <v>91</v>
      </c>
      <c r="K5" s="302"/>
      <c r="L5" s="302"/>
      <c r="M5" s="302"/>
      <c r="N5" s="302"/>
      <c r="O5" s="302"/>
      <c r="P5" s="302"/>
      <c r="Q5" s="302"/>
      <c r="R5" s="302"/>
      <c r="S5" s="302"/>
      <c r="T5" s="302"/>
      <c r="U5" s="302"/>
      <c r="V5" s="302"/>
      <c r="W5" s="302"/>
    </row>
    <row r="6" spans="1:23" ht="19.5" customHeight="1" thickBot="1">
      <c r="B6" s="306"/>
      <c r="C6" s="306"/>
      <c r="D6" s="306"/>
      <c r="E6" s="306"/>
      <c r="F6" s="306"/>
      <c r="G6" s="306"/>
      <c r="H6" s="306"/>
      <c r="I6" s="306"/>
      <c r="J6" s="306"/>
      <c r="K6" s="306"/>
      <c r="L6" s="306"/>
      <c r="M6" s="306"/>
      <c r="N6" s="306"/>
      <c r="O6" s="306"/>
      <c r="P6" s="306"/>
      <c r="Q6" s="306"/>
      <c r="R6" s="306"/>
      <c r="S6" s="306"/>
      <c r="T6" s="306"/>
      <c r="U6" s="306"/>
      <c r="V6" s="306"/>
      <c r="W6" s="306"/>
    </row>
    <row r="7" spans="1:23">
      <c r="B7" s="307"/>
      <c r="C7" s="307"/>
      <c r="D7" s="307"/>
      <c r="E7" s="307"/>
      <c r="F7" s="307"/>
      <c r="G7" s="307"/>
      <c r="H7" s="119"/>
      <c r="I7" s="115"/>
      <c r="J7" s="119"/>
      <c r="K7" s="115"/>
      <c r="L7" s="308" t="s">
        <v>107</v>
      </c>
      <c r="M7" s="309"/>
      <c r="N7" s="309"/>
      <c r="O7" s="309"/>
      <c r="P7" s="309"/>
      <c r="Q7" s="309"/>
      <c r="R7" s="309"/>
      <c r="S7" s="309"/>
      <c r="T7" s="309"/>
      <c r="U7" s="309"/>
      <c r="V7" s="309"/>
      <c r="W7" s="309"/>
    </row>
    <row r="8" spans="1:23" ht="14.25" customHeight="1">
      <c r="B8" s="292" t="s">
        <v>108</v>
      </c>
      <c r="C8" s="292" t="s">
        <v>109</v>
      </c>
      <c r="D8" s="292" t="s">
        <v>110</v>
      </c>
      <c r="E8" s="298" t="s">
        <v>111</v>
      </c>
      <c r="F8" s="299" t="s">
        <v>112</v>
      </c>
      <c r="G8" s="299" t="s">
        <v>113</v>
      </c>
      <c r="H8" s="293" t="s">
        <v>114</v>
      </c>
      <c r="I8" s="293"/>
      <c r="J8" s="293" t="s">
        <v>115</v>
      </c>
      <c r="K8" s="293"/>
      <c r="L8" s="294"/>
      <c r="M8" s="294"/>
      <c r="N8" s="294"/>
      <c r="O8" s="294"/>
      <c r="P8" s="191"/>
      <c r="Q8" s="191"/>
      <c r="R8" s="295"/>
      <c r="S8" s="295"/>
      <c r="T8" s="295"/>
      <c r="U8" s="295"/>
      <c r="V8" s="295"/>
      <c r="W8" s="295"/>
    </row>
    <row r="9" spans="1:23" ht="12.75" customHeight="1">
      <c r="B9" s="292"/>
      <c r="C9" s="292"/>
      <c r="D9" s="292"/>
      <c r="E9" s="298"/>
      <c r="F9" s="299"/>
      <c r="G9" s="299"/>
      <c r="H9" s="293"/>
      <c r="I9" s="293"/>
      <c r="J9" s="293"/>
      <c r="K9" s="293"/>
      <c r="L9" s="296" t="s">
        <v>116</v>
      </c>
      <c r="M9" s="296"/>
      <c r="N9" s="296"/>
      <c r="O9" s="296"/>
      <c r="P9" s="296"/>
      <c r="Q9" s="296"/>
      <c r="R9" s="297" t="s">
        <v>117</v>
      </c>
      <c r="S9" s="297"/>
      <c r="T9" s="297"/>
      <c r="U9" s="297"/>
      <c r="V9" s="297"/>
      <c r="W9" s="297"/>
    </row>
    <row r="10" spans="1:23" ht="12" customHeight="1">
      <c r="B10" s="292"/>
      <c r="C10" s="292"/>
      <c r="D10" s="292"/>
      <c r="E10" s="298"/>
      <c r="F10" s="299"/>
      <c r="G10" s="299"/>
      <c r="H10" s="290" t="s">
        <v>118</v>
      </c>
      <c r="I10" s="291" t="s">
        <v>119</v>
      </c>
      <c r="J10" s="290" t="s">
        <v>118</v>
      </c>
      <c r="K10" s="291" t="s">
        <v>119</v>
      </c>
      <c r="L10" s="294" t="s">
        <v>120</v>
      </c>
      <c r="M10" s="294"/>
      <c r="N10" s="294"/>
      <c r="O10" s="294"/>
      <c r="P10" s="294"/>
      <c r="Q10" s="294"/>
      <c r="R10" s="289" t="s">
        <v>120</v>
      </c>
      <c r="S10" s="289"/>
      <c r="T10" s="289"/>
      <c r="U10" s="289"/>
      <c r="V10" s="289"/>
      <c r="W10" s="289"/>
    </row>
    <row r="11" spans="1:23" ht="106.5" customHeight="1">
      <c r="A11" s="190" t="s">
        <v>121</v>
      </c>
      <c r="B11" s="292"/>
      <c r="C11" s="292"/>
      <c r="D11" s="292"/>
      <c r="E11" s="298"/>
      <c r="F11" s="299"/>
      <c r="G11" s="299"/>
      <c r="H11" s="290"/>
      <c r="I11" s="291"/>
      <c r="J11" s="290"/>
      <c r="K11" s="291"/>
      <c r="L11" s="194" t="s">
        <v>122</v>
      </c>
      <c r="M11" s="194" t="s">
        <v>123</v>
      </c>
      <c r="N11" s="195" t="s">
        <v>124</v>
      </c>
      <c r="O11" s="196" t="s">
        <v>125</v>
      </c>
      <c r="P11" s="197" t="s">
        <v>126</v>
      </c>
      <c r="Q11" s="191" t="s">
        <v>127</v>
      </c>
      <c r="R11" s="198" t="s">
        <v>122</v>
      </c>
      <c r="S11" s="193" t="s">
        <v>123</v>
      </c>
      <c r="T11" s="192" t="s">
        <v>124</v>
      </c>
      <c r="U11" s="199" t="s">
        <v>125</v>
      </c>
      <c r="V11" s="200" t="s">
        <v>126</v>
      </c>
      <c r="W11" s="193" t="s">
        <v>127</v>
      </c>
    </row>
    <row r="12" spans="1:23" ht="27" customHeight="1">
      <c r="A12" s="186"/>
      <c r="B12" s="187" t="s">
        <v>128</v>
      </c>
      <c r="C12" s="187"/>
      <c r="D12" s="187"/>
      <c r="E12" s="181"/>
      <c r="F12" s="188"/>
      <c r="G12" s="188"/>
      <c r="H12" s="179"/>
      <c r="I12" s="180"/>
      <c r="J12" s="179"/>
      <c r="K12" s="180"/>
      <c r="L12" s="181"/>
      <c r="M12" s="181"/>
      <c r="N12" s="181"/>
      <c r="O12" s="189"/>
      <c r="P12" s="181"/>
      <c r="Q12" s="184"/>
      <c r="R12" s="180"/>
      <c r="S12" s="184"/>
      <c r="T12" s="184"/>
      <c r="U12" s="185"/>
      <c r="V12" s="184"/>
      <c r="W12" s="184"/>
    </row>
    <row r="13" spans="1:23" ht="45">
      <c r="A13" s="201" t="s">
        <v>129</v>
      </c>
      <c r="B13" s="202" t="s">
        <v>130</v>
      </c>
      <c r="C13" s="202" t="s">
        <v>131</v>
      </c>
      <c r="D13" s="202" t="s">
        <v>132</v>
      </c>
      <c r="E13" s="202" t="s">
        <v>99</v>
      </c>
      <c r="F13" s="203">
        <v>0.1</v>
      </c>
      <c r="G13" s="203">
        <v>0.1</v>
      </c>
      <c r="H13" s="218">
        <v>79</v>
      </c>
      <c r="I13" s="272">
        <v>1621863968</v>
      </c>
      <c r="J13" s="204">
        <v>0</v>
      </c>
      <c r="K13" s="273">
        <v>0</v>
      </c>
      <c r="L13" s="204">
        <v>22</v>
      </c>
      <c r="M13" s="275">
        <v>1309137548</v>
      </c>
      <c r="N13" s="207">
        <f>IFERROR((1-(L13/H13)),0)</f>
        <v>0.72151898734177222</v>
      </c>
      <c r="O13" s="207">
        <f>IFERROR((1-(M13/I13)),0)</f>
        <v>0.192819142770425</v>
      </c>
      <c r="P13" s="208">
        <f>IFERROR((N13/G13),0)</f>
        <v>7.2151898734177218</v>
      </c>
      <c r="Q13" s="209"/>
      <c r="R13" s="204">
        <v>0</v>
      </c>
      <c r="S13" s="273">
        <v>0</v>
      </c>
      <c r="T13" s="211">
        <f t="shared" ref="T13:U42" si="0">IFERROR((1-(R13/J13)),0)</f>
        <v>0</v>
      </c>
      <c r="U13" s="211">
        <f t="shared" si="0"/>
        <v>0</v>
      </c>
      <c r="V13" s="212">
        <f t="shared" ref="V13:V42" si="1">IFERROR((T13/G13),0)</f>
        <v>0</v>
      </c>
      <c r="W13" s="213"/>
    </row>
    <row r="14" spans="1:23" ht="50.25" customHeight="1">
      <c r="A14" s="68" t="s">
        <v>133</v>
      </c>
      <c r="B14" s="202" t="s">
        <v>134</v>
      </c>
      <c r="C14" s="202" t="s">
        <v>135</v>
      </c>
      <c r="D14" s="202" t="s">
        <v>136</v>
      </c>
      <c r="E14" s="202" t="s">
        <v>101</v>
      </c>
      <c r="F14" s="203">
        <v>0</v>
      </c>
      <c r="G14" s="203">
        <v>0</v>
      </c>
      <c r="H14" s="204">
        <v>1092</v>
      </c>
      <c r="I14" s="275">
        <v>16609409</v>
      </c>
      <c r="J14" s="204">
        <v>0</v>
      </c>
      <c r="K14" s="275">
        <v>0</v>
      </c>
      <c r="L14" s="204">
        <v>1273.5</v>
      </c>
      <c r="M14" s="275">
        <v>22551455</v>
      </c>
      <c r="N14" s="207">
        <f t="shared" ref="N14:O42" si="2">IFERROR((1-(L14/H14)),0)</f>
        <v>-0.16620879120879128</v>
      </c>
      <c r="O14" s="207">
        <f>IFERROR((1-(M14/I14)),0)</f>
        <v>-0.35775180200571866</v>
      </c>
      <c r="P14" s="208">
        <f t="shared" ref="P14:P42" si="3">IFERROR((N14/G14),0)</f>
        <v>0</v>
      </c>
      <c r="Q14" s="209"/>
      <c r="R14" s="204">
        <v>0</v>
      </c>
      <c r="S14" s="275">
        <v>0</v>
      </c>
      <c r="T14" s="211">
        <f t="shared" si="0"/>
        <v>0</v>
      </c>
      <c r="U14" s="211">
        <f t="shared" si="0"/>
        <v>0</v>
      </c>
      <c r="V14" s="212">
        <f t="shared" si="1"/>
        <v>0</v>
      </c>
      <c r="W14" s="213"/>
    </row>
    <row r="15" spans="1:23" ht="35.1" customHeight="1">
      <c r="A15" s="68" t="s">
        <v>137</v>
      </c>
      <c r="B15" s="288" t="s">
        <v>138</v>
      </c>
      <c r="C15" s="202" t="s">
        <v>139</v>
      </c>
      <c r="D15" s="202" t="s">
        <v>140</v>
      </c>
      <c r="E15" s="202" t="s">
        <v>101</v>
      </c>
      <c r="F15" s="203">
        <v>0</v>
      </c>
      <c r="G15" s="203">
        <v>0</v>
      </c>
      <c r="H15" s="204">
        <v>4</v>
      </c>
      <c r="I15" s="273">
        <v>23585418</v>
      </c>
      <c r="J15" s="204">
        <v>0</v>
      </c>
      <c r="K15" s="273">
        <v>0</v>
      </c>
      <c r="L15" s="204">
        <v>0</v>
      </c>
      <c r="M15" s="273">
        <v>0</v>
      </c>
      <c r="N15" s="207">
        <f t="shared" si="2"/>
        <v>1</v>
      </c>
      <c r="O15" s="207">
        <f t="shared" si="2"/>
        <v>1</v>
      </c>
      <c r="P15" s="208">
        <f t="shared" si="3"/>
        <v>0</v>
      </c>
      <c r="Q15" s="209" t="s">
        <v>228</v>
      </c>
      <c r="R15" s="204">
        <v>0</v>
      </c>
      <c r="S15" s="273">
        <v>0</v>
      </c>
      <c r="T15" s="211">
        <f t="shared" si="0"/>
        <v>0</v>
      </c>
      <c r="U15" s="211">
        <f t="shared" si="0"/>
        <v>0</v>
      </c>
      <c r="V15" s="212">
        <f t="shared" si="1"/>
        <v>0</v>
      </c>
      <c r="W15" s="213"/>
    </row>
    <row r="16" spans="1:23" ht="75.75" customHeight="1">
      <c r="A16" s="68" t="s">
        <v>133</v>
      </c>
      <c r="B16" s="288"/>
      <c r="C16" s="202" t="s">
        <v>141</v>
      </c>
      <c r="D16" s="202" t="s">
        <v>142</v>
      </c>
      <c r="E16" s="202" t="s">
        <v>101</v>
      </c>
      <c r="F16" s="270">
        <v>0</v>
      </c>
      <c r="G16" s="270">
        <v>0</v>
      </c>
      <c r="H16" s="218">
        <v>5</v>
      </c>
      <c r="I16" s="276">
        <v>36088572</v>
      </c>
      <c r="J16" s="218">
        <v>0</v>
      </c>
      <c r="K16" s="276">
        <v>0</v>
      </c>
      <c r="L16" s="218">
        <v>0</v>
      </c>
      <c r="M16" s="276">
        <v>0</v>
      </c>
      <c r="N16" s="207">
        <f t="shared" si="2"/>
        <v>1</v>
      </c>
      <c r="O16" s="207">
        <f t="shared" si="2"/>
        <v>1</v>
      </c>
      <c r="P16" s="208">
        <f t="shared" si="3"/>
        <v>0</v>
      </c>
      <c r="Q16" s="209" t="s">
        <v>229</v>
      </c>
      <c r="R16" s="218">
        <v>0</v>
      </c>
      <c r="S16" s="276">
        <v>0</v>
      </c>
      <c r="T16" s="220">
        <f t="shared" si="0"/>
        <v>0</v>
      </c>
      <c r="U16" s="220">
        <f t="shared" si="0"/>
        <v>0</v>
      </c>
      <c r="V16" s="221">
        <f t="shared" si="1"/>
        <v>0</v>
      </c>
      <c r="W16" s="222"/>
    </row>
    <row r="17" spans="1:25" ht="66" customHeight="1">
      <c r="A17" s="68" t="s">
        <v>133</v>
      </c>
      <c r="B17" s="202" t="s">
        <v>143</v>
      </c>
      <c r="C17" s="202" t="s">
        <v>144</v>
      </c>
      <c r="D17" s="202" t="s">
        <v>145</v>
      </c>
      <c r="E17" s="202" t="s">
        <v>101</v>
      </c>
      <c r="F17" s="203">
        <v>0</v>
      </c>
      <c r="G17" s="203">
        <v>0</v>
      </c>
      <c r="H17" s="218">
        <v>4</v>
      </c>
      <c r="I17" s="274">
        <v>33442257</v>
      </c>
      <c r="J17" s="204">
        <v>0</v>
      </c>
      <c r="K17" s="273">
        <v>0</v>
      </c>
      <c r="L17" s="218">
        <v>16</v>
      </c>
      <c r="M17" s="274">
        <v>414271097</v>
      </c>
      <c r="N17" s="207">
        <f t="shared" si="2"/>
        <v>-3</v>
      </c>
      <c r="O17" s="207">
        <f t="shared" si="2"/>
        <v>-11.38765365029041</v>
      </c>
      <c r="P17" s="207">
        <f t="shared" si="3"/>
        <v>0</v>
      </c>
      <c r="Q17" s="225"/>
      <c r="R17" s="218">
        <v>0</v>
      </c>
      <c r="S17" s="274">
        <v>0</v>
      </c>
      <c r="T17" s="211">
        <f t="shared" si="0"/>
        <v>0</v>
      </c>
      <c r="U17" s="211">
        <f t="shared" si="0"/>
        <v>0</v>
      </c>
      <c r="V17" s="212">
        <f t="shared" si="1"/>
        <v>0</v>
      </c>
      <c r="W17" s="213"/>
    </row>
    <row r="18" spans="1:25" ht="66" customHeight="1">
      <c r="A18" s="68" t="s">
        <v>133</v>
      </c>
      <c r="B18" s="202" t="s">
        <v>146</v>
      </c>
      <c r="C18" s="202" t="s">
        <v>147</v>
      </c>
      <c r="D18" s="202" t="s">
        <v>148</v>
      </c>
      <c r="E18" s="202" t="s">
        <v>101</v>
      </c>
      <c r="F18" s="203">
        <v>0</v>
      </c>
      <c r="G18" s="203">
        <v>0</v>
      </c>
      <c r="H18" s="204">
        <v>0</v>
      </c>
      <c r="I18" s="273">
        <v>0</v>
      </c>
      <c r="J18" s="204">
        <v>0</v>
      </c>
      <c r="K18" s="273">
        <v>0</v>
      </c>
      <c r="L18" s="218">
        <v>0</v>
      </c>
      <c r="M18" s="273">
        <v>0</v>
      </c>
      <c r="N18" s="207">
        <f>IFERROR((1-(L18/H18)),0)</f>
        <v>0</v>
      </c>
      <c r="O18" s="207">
        <f t="shared" si="2"/>
        <v>0</v>
      </c>
      <c r="P18" s="208">
        <f t="shared" si="3"/>
        <v>0</v>
      </c>
      <c r="Q18" s="225" t="s">
        <v>230</v>
      </c>
      <c r="R18" s="218">
        <v>0</v>
      </c>
      <c r="S18" s="273">
        <v>0</v>
      </c>
      <c r="T18" s="211">
        <f t="shared" si="0"/>
        <v>0</v>
      </c>
      <c r="U18" s="211">
        <f t="shared" si="0"/>
        <v>0</v>
      </c>
      <c r="V18" s="212">
        <f t="shared" si="1"/>
        <v>0</v>
      </c>
      <c r="W18" s="213"/>
    </row>
    <row r="19" spans="1:25" ht="105.75" customHeight="1">
      <c r="A19" s="68" t="s">
        <v>133</v>
      </c>
      <c r="B19" s="226" t="s">
        <v>150</v>
      </c>
      <c r="C19" s="202" t="s">
        <v>151</v>
      </c>
      <c r="D19" s="202" t="s">
        <v>152</v>
      </c>
      <c r="E19" s="202" t="s">
        <v>101</v>
      </c>
      <c r="F19" s="203">
        <v>0</v>
      </c>
      <c r="G19" s="203">
        <v>0</v>
      </c>
      <c r="H19" s="204">
        <v>6</v>
      </c>
      <c r="I19" s="275">
        <v>5540000</v>
      </c>
      <c r="J19" s="204">
        <v>0</v>
      </c>
      <c r="K19" s="275">
        <v>0</v>
      </c>
      <c r="L19" s="204">
        <v>27</v>
      </c>
      <c r="M19" s="275">
        <v>24127802</v>
      </c>
      <c r="N19" s="207">
        <f>IFERROR((1-(L19/H19)),0)</f>
        <v>-3.5</v>
      </c>
      <c r="O19" s="207">
        <f t="shared" si="2"/>
        <v>-3.3551989169675087</v>
      </c>
      <c r="P19" s="208">
        <f t="shared" si="3"/>
        <v>0</v>
      </c>
      <c r="Q19" s="227"/>
      <c r="R19" s="204">
        <v>0</v>
      </c>
      <c r="S19" s="275">
        <v>0</v>
      </c>
      <c r="T19" s="211">
        <f t="shared" si="0"/>
        <v>0</v>
      </c>
      <c r="U19" s="211">
        <f t="shared" si="0"/>
        <v>0</v>
      </c>
      <c r="V19" s="212">
        <f t="shared" si="1"/>
        <v>0</v>
      </c>
      <c r="W19" s="222" t="s">
        <v>231</v>
      </c>
    </row>
    <row r="20" spans="1:25" ht="77.25" customHeight="1">
      <c r="A20" s="68" t="s">
        <v>133</v>
      </c>
      <c r="B20" s="226" t="s">
        <v>154</v>
      </c>
      <c r="C20" s="226" t="s">
        <v>155</v>
      </c>
      <c r="D20" s="226" t="s">
        <v>156</v>
      </c>
      <c r="E20" s="202" t="s">
        <v>101</v>
      </c>
      <c r="F20" s="203">
        <v>0</v>
      </c>
      <c r="G20" s="203">
        <v>0</v>
      </c>
      <c r="H20" s="204">
        <v>0</v>
      </c>
      <c r="I20" s="275">
        <v>0</v>
      </c>
      <c r="J20" s="218">
        <v>0</v>
      </c>
      <c r="K20" s="274">
        <v>0</v>
      </c>
      <c r="L20" s="218">
        <v>23</v>
      </c>
      <c r="M20" s="274">
        <v>80257949</v>
      </c>
      <c r="N20" s="207">
        <f t="shared" ref="N20" si="4">IFERROR((1-(L20/H20)),0)</f>
        <v>0</v>
      </c>
      <c r="O20" s="207">
        <f t="shared" si="2"/>
        <v>0</v>
      </c>
      <c r="P20" s="207">
        <v>0</v>
      </c>
      <c r="Q20" s="227"/>
      <c r="R20" s="218">
        <v>0</v>
      </c>
      <c r="S20" s="274">
        <v>0</v>
      </c>
      <c r="T20" s="211">
        <v>0</v>
      </c>
      <c r="U20" s="211">
        <f>IFERROR((1-(S20/K20)),0)</f>
        <v>0</v>
      </c>
      <c r="V20" s="212">
        <f t="shared" si="1"/>
        <v>0</v>
      </c>
      <c r="W20" s="222"/>
    </row>
    <row r="21" spans="1:25" ht="94.5" customHeight="1">
      <c r="A21" s="68" t="s">
        <v>133</v>
      </c>
      <c r="B21" s="202" t="s">
        <v>158</v>
      </c>
      <c r="C21" s="229" t="s">
        <v>159</v>
      </c>
      <c r="D21" s="202" t="s">
        <v>160</v>
      </c>
      <c r="E21" s="202" t="s">
        <v>101</v>
      </c>
      <c r="F21" s="203">
        <v>0</v>
      </c>
      <c r="G21" s="203">
        <v>0</v>
      </c>
      <c r="H21" s="218">
        <v>15</v>
      </c>
      <c r="I21" s="272">
        <v>46072466</v>
      </c>
      <c r="J21" s="218">
        <v>0</v>
      </c>
      <c r="K21" s="272">
        <v>0</v>
      </c>
      <c r="L21" s="218">
        <v>0</v>
      </c>
      <c r="M21" s="272">
        <v>0</v>
      </c>
      <c r="N21" s="207">
        <f>IFERROR((1-(L21/H21)),0)</f>
        <v>1</v>
      </c>
      <c r="O21" s="207">
        <f>IFERROR((1-(M21/I21)),0)</f>
        <v>1</v>
      </c>
      <c r="P21" s="208">
        <f>IFERROR((N21/G21),0)</f>
        <v>0</v>
      </c>
      <c r="Q21" s="230" t="s">
        <v>232</v>
      </c>
      <c r="R21" s="218">
        <v>0</v>
      </c>
      <c r="S21" s="272">
        <v>0</v>
      </c>
      <c r="T21" s="211">
        <f>IFERROR((1-(R21/J21)),0)</f>
        <v>0</v>
      </c>
      <c r="U21" s="211">
        <f>IFERROR((1-(S21/K21)),0)</f>
        <v>0</v>
      </c>
      <c r="V21" s="212">
        <f t="shared" si="1"/>
        <v>0</v>
      </c>
      <c r="W21" s="213"/>
    </row>
    <row r="22" spans="1:25" ht="94.5" customHeight="1">
      <c r="A22" s="68" t="s">
        <v>133</v>
      </c>
      <c r="B22" s="202" t="s">
        <v>162</v>
      </c>
      <c r="C22" s="231" t="s">
        <v>163</v>
      </c>
      <c r="D22" s="202" t="s">
        <v>164</v>
      </c>
      <c r="E22" s="202" t="s">
        <v>101</v>
      </c>
      <c r="F22" s="203">
        <v>0</v>
      </c>
      <c r="G22" s="203">
        <v>0</v>
      </c>
      <c r="H22" s="218">
        <v>9</v>
      </c>
      <c r="I22" s="272">
        <v>67310695</v>
      </c>
      <c r="J22" s="218">
        <v>0</v>
      </c>
      <c r="K22" s="272">
        <v>0</v>
      </c>
      <c r="L22" s="218">
        <v>5</v>
      </c>
      <c r="M22" s="272">
        <v>42263860</v>
      </c>
      <c r="N22" s="207">
        <f>IFERROR((1-(L22/H22)),0)</f>
        <v>0.44444444444444442</v>
      </c>
      <c r="O22" s="207">
        <f>IFERROR((1-(M22/I22)),0)</f>
        <v>0.37210780545350186</v>
      </c>
      <c r="P22" s="208">
        <f>IFERROR((N22/G22),0)</f>
        <v>0</v>
      </c>
      <c r="Q22" s="230" t="s">
        <v>233</v>
      </c>
      <c r="R22" s="218">
        <v>0</v>
      </c>
      <c r="S22" s="272">
        <v>0</v>
      </c>
      <c r="T22" s="211">
        <f>IFERROR((1-(R22/J22)),0)</f>
        <v>0</v>
      </c>
      <c r="U22" s="211">
        <f>IFERROR((1-(S22/K22)),0)</f>
        <v>0</v>
      </c>
      <c r="V22" s="212">
        <f t="shared" si="1"/>
        <v>0</v>
      </c>
      <c r="W22" s="213"/>
    </row>
    <row r="23" spans="1:25" ht="27" customHeight="1">
      <c r="A23" s="47"/>
      <c r="B23" s="175" t="s">
        <v>165</v>
      </c>
      <c r="C23" s="176"/>
      <c r="D23" s="176"/>
      <c r="E23" s="177"/>
      <c r="F23" s="178"/>
      <c r="G23" s="178"/>
      <c r="H23" s="179"/>
      <c r="I23" s="180"/>
      <c r="J23" s="179"/>
      <c r="K23" s="180"/>
      <c r="L23" s="181"/>
      <c r="M23" s="181"/>
      <c r="N23" s="182"/>
      <c r="O23" s="183"/>
      <c r="P23" s="181"/>
      <c r="Q23" s="184"/>
      <c r="R23" s="180"/>
      <c r="S23" s="184"/>
      <c r="T23" s="184"/>
      <c r="U23" s="185"/>
      <c r="V23" s="184"/>
      <c r="W23" s="184"/>
    </row>
    <row r="24" spans="1:25" ht="30">
      <c r="A24" s="68" t="s">
        <v>166</v>
      </c>
      <c r="B24" s="287" t="s">
        <v>167</v>
      </c>
      <c r="C24" s="202" t="s">
        <v>168</v>
      </c>
      <c r="D24" s="202" t="s">
        <v>169</v>
      </c>
      <c r="E24" s="202" t="s">
        <v>99</v>
      </c>
      <c r="F24" s="203">
        <v>0.15</v>
      </c>
      <c r="G24" s="203">
        <v>0.15</v>
      </c>
      <c r="H24" s="218">
        <v>18</v>
      </c>
      <c r="I24" s="272">
        <v>8495017</v>
      </c>
      <c r="J24" s="218">
        <v>0</v>
      </c>
      <c r="K24" s="272">
        <v>0</v>
      </c>
      <c r="L24" s="218">
        <v>15</v>
      </c>
      <c r="M24" s="272">
        <v>7113631</v>
      </c>
      <c r="N24" s="207">
        <f>IFERROR((1-(L24/H24)),0)</f>
        <v>0.16666666666666663</v>
      </c>
      <c r="O24" s="207">
        <f>IFERROR((1-(M24/I24)),0)</f>
        <v>0.16261132849999005</v>
      </c>
      <c r="P24" s="208">
        <f t="shared" si="3"/>
        <v>1.1111111111111109</v>
      </c>
      <c r="Q24" s="209"/>
      <c r="R24" s="218">
        <v>0</v>
      </c>
      <c r="S24" s="272">
        <v>0</v>
      </c>
      <c r="T24" s="211">
        <f t="shared" si="0"/>
        <v>0</v>
      </c>
      <c r="U24" s="211">
        <f t="shared" si="0"/>
        <v>0</v>
      </c>
      <c r="V24" s="212">
        <f t="shared" si="1"/>
        <v>0</v>
      </c>
      <c r="W24" s="222"/>
    </row>
    <row r="25" spans="1:25" ht="48" customHeight="1">
      <c r="A25" s="68" t="s">
        <v>166</v>
      </c>
      <c r="B25" s="287"/>
      <c r="C25" s="202" t="s">
        <v>170</v>
      </c>
      <c r="D25" s="202" t="s">
        <v>171</v>
      </c>
      <c r="E25" s="202" t="s">
        <v>101</v>
      </c>
      <c r="F25" s="203">
        <v>0</v>
      </c>
      <c r="G25" s="203">
        <v>0</v>
      </c>
      <c r="H25" s="218">
        <v>0</v>
      </c>
      <c r="I25" s="272">
        <v>0</v>
      </c>
      <c r="J25" s="218">
        <v>0</v>
      </c>
      <c r="K25" s="272">
        <v>0</v>
      </c>
      <c r="L25" s="218">
        <v>0</v>
      </c>
      <c r="M25" s="272">
        <v>0</v>
      </c>
      <c r="N25" s="207">
        <f t="shared" si="2"/>
        <v>0</v>
      </c>
      <c r="O25" s="207">
        <f>IFERROR((1-(M25/I25)),0)</f>
        <v>0</v>
      </c>
      <c r="P25" s="208">
        <f t="shared" si="3"/>
        <v>0</v>
      </c>
      <c r="Q25" s="209" t="s">
        <v>234</v>
      </c>
      <c r="R25" s="218">
        <v>0</v>
      </c>
      <c r="S25" s="272">
        <v>0</v>
      </c>
      <c r="T25" s="211">
        <f t="shared" si="0"/>
        <v>0</v>
      </c>
      <c r="U25" s="211">
        <f t="shared" si="0"/>
        <v>0</v>
      </c>
      <c r="V25" s="212">
        <f t="shared" si="1"/>
        <v>0</v>
      </c>
      <c r="W25" s="213"/>
    </row>
    <row r="26" spans="1:25" ht="30">
      <c r="A26" s="68" t="s">
        <v>166</v>
      </c>
      <c r="B26" s="287"/>
      <c r="C26" s="202" t="s">
        <v>172</v>
      </c>
      <c r="D26" s="202" t="s">
        <v>169</v>
      </c>
      <c r="E26" s="202" t="s">
        <v>101</v>
      </c>
      <c r="F26" s="203">
        <v>0</v>
      </c>
      <c r="G26" s="203">
        <v>0</v>
      </c>
      <c r="H26" s="218">
        <v>1</v>
      </c>
      <c r="I26" s="272">
        <v>4939360</v>
      </c>
      <c r="J26" s="218">
        <v>0</v>
      </c>
      <c r="K26" s="272">
        <v>0</v>
      </c>
      <c r="L26" s="218">
        <v>1</v>
      </c>
      <c r="M26" s="272">
        <v>4771860</v>
      </c>
      <c r="N26" s="207">
        <f t="shared" si="2"/>
        <v>0</v>
      </c>
      <c r="O26" s="239">
        <f>IFERROR((1-(M26/I26)),0)</f>
        <v>3.3911275954779607E-2</v>
      </c>
      <c r="P26" s="208">
        <f t="shared" si="3"/>
        <v>0</v>
      </c>
      <c r="Q26" s="209"/>
      <c r="R26" s="218">
        <v>0</v>
      </c>
      <c r="S26" s="272">
        <v>0</v>
      </c>
      <c r="T26" s="211">
        <f t="shared" si="0"/>
        <v>0</v>
      </c>
      <c r="U26" s="240">
        <f t="shared" si="0"/>
        <v>0</v>
      </c>
      <c r="V26" s="241">
        <f t="shared" si="1"/>
        <v>0</v>
      </c>
      <c r="W26" s="222"/>
    </row>
    <row r="27" spans="1:25" ht="30">
      <c r="A27" s="68" t="s">
        <v>166</v>
      </c>
      <c r="B27" s="288" t="s">
        <v>173</v>
      </c>
      <c r="C27" s="202" t="s">
        <v>174</v>
      </c>
      <c r="D27" s="202" t="s">
        <v>142</v>
      </c>
      <c r="E27" s="202" t="s">
        <v>101</v>
      </c>
      <c r="F27" s="203">
        <v>0</v>
      </c>
      <c r="G27" s="203">
        <v>0</v>
      </c>
      <c r="H27" s="218">
        <v>0</v>
      </c>
      <c r="I27" s="272">
        <v>0</v>
      </c>
      <c r="J27" s="218">
        <v>0</v>
      </c>
      <c r="K27" s="272">
        <v>0</v>
      </c>
      <c r="L27" s="218">
        <v>0</v>
      </c>
      <c r="M27" s="272">
        <v>0</v>
      </c>
      <c r="N27" s="207">
        <f t="shared" si="2"/>
        <v>0</v>
      </c>
      <c r="O27" s="207">
        <f t="shared" si="2"/>
        <v>0</v>
      </c>
      <c r="P27" s="208">
        <f t="shared" si="3"/>
        <v>0</v>
      </c>
      <c r="Q27" s="230" t="s">
        <v>235</v>
      </c>
      <c r="R27" s="218">
        <v>0</v>
      </c>
      <c r="S27" s="272">
        <v>0</v>
      </c>
      <c r="T27" s="211">
        <f t="shared" si="0"/>
        <v>0</v>
      </c>
      <c r="U27" s="211">
        <f t="shared" si="0"/>
        <v>0</v>
      </c>
      <c r="V27" s="212">
        <f t="shared" si="1"/>
        <v>0</v>
      </c>
      <c r="W27" s="222"/>
    </row>
    <row r="28" spans="1:25" ht="45">
      <c r="A28" s="68" t="s">
        <v>166</v>
      </c>
      <c r="B28" s="288"/>
      <c r="C28" s="202" t="s">
        <v>176</v>
      </c>
      <c r="D28" s="202" t="s">
        <v>177</v>
      </c>
      <c r="E28" s="202" t="s">
        <v>101</v>
      </c>
      <c r="F28" s="203">
        <v>0</v>
      </c>
      <c r="G28" s="203">
        <v>0</v>
      </c>
      <c r="H28" s="218">
        <v>4</v>
      </c>
      <c r="I28" s="272">
        <v>0</v>
      </c>
      <c r="J28" s="218">
        <v>0</v>
      </c>
      <c r="K28" s="272">
        <v>0</v>
      </c>
      <c r="L28" s="218">
        <v>4</v>
      </c>
      <c r="M28" s="272">
        <v>0</v>
      </c>
      <c r="N28" s="207">
        <f t="shared" si="2"/>
        <v>0</v>
      </c>
      <c r="O28" s="207">
        <f t="shared" si="2"/>
        <v>0</v>
      </c>
      <c r="P28" s="208">
        <f t="shared" si="3"/>
        <v>0</v>
      </c>
      <c r="Q28" s="230"/>
      <c r="R28" s="218">
        <v>0</v>
      </c>
      <c r="S28" s="272">
        <v>0</v>
      </c>
      <c r="T28" s="211">
        <f t="shared" si="0"/>
        <v>0</v>
      </c>
      <c r="U28" s="211">
        <f t="shared" si="0"/>
        <v>0</v>
      </c>
      <c r="V28" s="212">
        <f t="shared" si="1"/>
        <v>0</v>
      </c>
      <c r="W28" s="242"/>
    </row>
    <row r="29" spans="1:25" ht="40.5" customHeight="1">
      <c r="A29" s="68" t="s">
        <v>166</v>
      </c>
      <c r="B29" s="288"/>
      <c r="C29" s="202" t="s">
        <v>179</v>
      </c>
      <c r="D29" s="202" t="s">
        <v>142</v>
      </c>
      <c r="E29" s="202" t="s">
        <v>101</v>
      </c>
      <c r="F29" s="203">
        <v>0</v>
      </c>
      <c r="G29" s="203">
        <v>0</v>
      </c>
      <c r="H29" s="218">
        <v>0</v>
      </c>
      <c r="I29" s="272">
        <v>0</v>
      </c>
      <c r="J29" s="218">
        <v>0</v>
      </c>
      <c r="K29" s="272">
        <v>0</v>
      </c>
      <c r="L29" s="218">
        <v>0</v>
      </c>
      <c r="M29" s="272">
        <v>0</v>
      </c>
      <c r="N29" s="207">
        <f t="shared" si="2"/>
        <v>0</v>
      </c>
      <c r="O29" s="207">
        <f t="shared" si="2"/>
        <v>0</v>
      </c>
      <c r="P29" s="208">
        <f t="shared" si="3"/>
        <v>0</v>
      </c>
      <c r="Q29" s="230"/>
      <c r="R29" s="218">
        <v>0</v>
      </c>
      <c r="S29" s="272">
        <v>0</v>
      </c>
      <c r="T29" s="211">
        <f t="shared" si="0"/>
        <v>0</v>
      </c>
      <c r="U29" s="211">
        <f t="shared" si="0"/>
        <v>0</v>
      </c>
      <c r="V29" s="212">
        <f t="shared" si="1"/>
        <v>0</v>
      </c>
      <c r="W29" s="213"/>
      <c r="Y29" s="80"/>
    </row>
    <row r="30" spans="1:25" ht="63.75" customHeight="1">
      <c r="A30" s="68" t="s">
        <v>166</v>
      </c>
      <c r="B30" s="288"/>
      <c r="C30" s="202" t="s">
        <v>181</v>
      </c>
      <c r="D30" s="202" t="s">
        <v>182</v>
      </c>
      <c r="E30" s="202" t="s">
        <v>101</v>
      </c>
      <c r="F30" s="203">
        <v>0</v>
      </c>
      <c r="G30" s="203">
        <v>0</v>
      </c>
      <c r="H30" s="218">
        <v>0</v>
      </c>
      <c r="I30" s="272">
        <v>0</v>
      </c>
      <c r="J30" s="218">
        <v>0</v>
      </c>
      <c r="K30" s="272">
        <v>0</v>
      </c>
      <c r="L30" s="218">
        <v>0</v>
      </c>
      <c r="M30" s="272">
        <v>0</v>
      </c>
      <c r="N30" s="207">
        <f t="shared" si="2"/>
        <v>0</v>
      </c>
      <c r="O30" s="207">
        <f t="shared" si="2"/>
        <v>0</v>
      </c>
      <c r="P30" s="208">
        <f>IFERROR((N30/G30),0)</f>
        <v>0</v>
      </c>
      <c r="Q30" s="209" t="s">
        <v>236</v>
      </c>
      <c r="R30" s="218">
        <v>0</v>
      </c>
      <c r="S30" s="272">
        <v>0</v>
      </c>
      <c r="T30" s="211">
        <f t="shared" si="0"/>
        <v>0</v>
      </c>
      <c r="U30" s="211">
        <f t="shared" si="0"/>
        <v>0</v>
      </c>
      <c r="V30" s="212">
        <f t="shared" si="1"/>
        <v>0</v>
      </c>
      <c r="W30" s="213"/>
    </row>
    <row r="31" spans="1:25" ht="94.5" customHeight="1">
      <c r="A31" s="68" t="s">
        <v>133</v>
      </c>
      <c r="B31" s="202" t="s">
        <v>183</v>
      </c>
      <c r="C31" s="231" t="s">
        <v>184</v>
      </c>
      <c r="D31" s="202" t="s">
        <v>185</v>
      </c>
      <c r="E31" s="202" t="s">
        <v>101</v>
      </c>
      <c r="F31" s="203">
        <v>0</v>
      </c>
      <c r="G31" s="203">
        <v>0</v>
      </c>
      <c r="H31" s="218">
        <v>0</v>
      </c>
      <c r="I31" s="272">
        <v>0</v>
      </c>
      <c r="J31" s="218">
        <v>0</v>
      </c>
      <c r="K31" s="272">
        <v>0</v>
      </c>
      <c r="L31" s="218">
        <v>0</v>
      </c>
      <c r="M31" s="272">
        <v>0</v>
      </c>
      <c r="N31" s="207">
        <f t="shared" si="2"/>
        <v>0</v>
      </c>
      <c r="O31" s="207">
        <f t="shared" si="2"/>
        <v>0</v>
      </c>
      <c r="P31" s="208">
        <f>IFERROR((N31/G31),0)</f>
        <v>0</v>
      </c>
      <c r="Q31" s="230" t="s">
        <v>237</v>
      </c>
      <c r="R31" s="218">
        <v>0</v>
      </c>
      <c r="S31" s="272">
        <v>0</v>
      </c>
      <c r="T31" s="211">
        <f>IFERROR((1-(R31/J31)),0)</f>
        <v>0</v>
      </c>
      <c r="U31" s="211">
        <f>IFERROR((1-(S31/K31)),0)</f>
        <v>0</v>
      </c>
      <c r="V31" s="212">
        <f>IFERROR((T31/G31),0)</f>
        <v>0</v>
      </c>
      <c r="W31" s="213"/>
    </row>
    <row r="32" spans="1:25" ht="48.75" customHeight="1">
      <c r="A32" s="68" t="s">
        <v>166</v>
      </c>
      <c r="B32" s="287" t="s">
        <v>186</v>
      </c>
      <c r="C32" s="202" t="s">
        <v>187</v>
      </c>
      <c r="D32" s="202" t="s">
        <v>188</v>
      </c>
      <c r="E32" s="202" t="s">
        <v>101</v>
      </c>
      <c r="F32" s="203">
        <v>0</v>
      </c>
      <c r="G32" s="203">
        <v>0</v>
      </c>
      <c r="H32" s="218">
        <v>48000</v>
      </c>
      <c r="I32" s="272">
        <v>991584</v>
      </c>
      <c r="J32" s="218">
        <v>0</v>
      </c>
      <c r="K32" s="272">
        <v>0</v>
      </c>
      <c r="L32" s="218">
        <v>36500</v>
      </c>
      <c r="M32" s="272">
        <v>1387000</v>
      </c>
      <c r="N32" s="207">
        <f>IFERROR((1-(L32/H32)),0)</f>
        <v>0.23958333333333337</v>
      </c>
      <c r="O32" s="207">
        <f t="shared" si="2"/>
        <v>-0.39877206570497314</v>
      </c>
      <c r="P32" s="244">
        <f t="shared" si="3"/>
        <v>0</v>
      </c>
      <c r="Q32" s="230"/>
      <c r="R32" s="218">
        <v>0</v>
      </c>
      <c r="S32" s="272">
        <v>0</v>
      </c>
      <c r="T32" s="211">
        <f t="shared" si="0"/>
        <v>0</v>
      </c>
      <c r="U32" s="211">
        <f t="shared" si="0"/>
        <v>0</v>
      </c>
      <c r="V32" s="212">
        <f t="shared" si="1"/>
        <v>0</v>
      </c>
      <c r="W32" s="222"/>
    </row>
    <row r="33" spans="1:23" ht="54" customHeight="1">
      <c r="A33" s="68" t="s">
        <v>166</v>
      </c>
      <c r="B33" s="287"/>
      <c r="C33" s="202" t="s">
        <v>190</v>
      </c>
      <c r="D33" s="202" t="s">
        <v>191</v>
      </c>
      <c r="E33" s="202" t="s">
        <v>101</v>
      </c>
      <c r="F33" s="203">
        <v>0</v>
      </c>
      <c r="G33" s="203">
        <v>0</v>
      </c>
      <c r="H33" s="218">
        <v>0</v>
      </c>
      <c r="I33" s="272">
        <v>0</v>
      </c>
      <c r="J33" s="218">
        <v>0</v>
      </c>
      <c r="K33" s="272">
        <v>0</v>
      </c>
      <c r="L33" s="218">
        <v>0</v>
      </c>
      <c r="M33" s="272">
        <v>0</v>
      </c>
      <c r="N33" s="207">
        <f t="shared" si="2"/>
        <v>0</v>
      </c>
      <c r="O33" s="207">
        <f t="shared" si="2"/>
        <v>0</v>
      </c>
      <c r="P33" s="244">
        <f t="shared" si="3"/>
        <v>0</v>
      </c>
      <c r="Q33" s="230" t="s">
        <v>238</v>
      </c>
      <c r="R33" s="218">
        <v>0</v>
      </c>
      <c r="S33" s="272">
        <v>0</v>
      </c>
      <c r="T33" s="211">
        <f t="shared" si="0"/>
        <v>0</v>
      </c>
      <c r="U33" s="211">
        <f t="shared" si="0"/>
        <v>0</v>
      </c>
      <c r="V33" s="212">
        <f t="shared" si="1"/>
        <v>0</v>
      </c>
      <c r="W33" s="222"/>
    </row>
    <row r="34" spans="1:23" ht="75">
      <c r="A34" s="68" t="s">
        <v>192</v>
      </c>
      <c r="B34" s="288" t="s">
        <v>193</v>
      </c>
      <c r="C34" s="202" t="s">
        <v>194</v>
      </c>
      <c r="D34" s="202" t="s">
        <v>142</v>
      </c>
      <c r="E34" s="202" t="s">
        <v>101</v>
      </c>
      <c r="F34" s="203">
        <v>0</v>
      </c>
      <c r="G34" s="203">
        <v>0</v>
      </c>
      <c r="H34" s="218">
        <v>2</v>
      </c>
      <c r="I34" s="272">
        <v>2075438</v>
      </c>
      <c r="J34" s="218">
        <v>0</v>
      </c>
      <c r="K34" s="272">
        <v>0</v>
      </c>
      <c r="L34" s="218">
        <v>0</v>
      </c>
      <c r="M34" s="272">
        <v>0</v>
      </c>
      <c r="N34" s="207">
        <f t="shared" si="2"/>
        <v>1</v>
      </c>
      <c r="O34" s="207">
        <f t="shared" si="2"/>
        <v>1</v>
      </c>
      <c r="P34" s="208">
        <f t="shared" si="3"/>
        <v>0</v>
      </c>
      <c r="Q34" s="209"/>
      <c r="R34" s="218">
        <v>0</v>
      </c>
      <c r="S34" s="272">
        <v>0</v>
      </c>
      <c r="T34" s="211">
        <f t="shared" si="0"/>
        <v>0</v>
      </c>
      <c r="U34" s="211">
        <f t="shared" si="0"/>
        <v>0</v>
      </c>
      <c r="V34" s="212">
        <f t="shared" si="1"/>
        <v>0</v>
      </c>
      <c r="W34" s="213"/>
    </row>
    <row r="35" spans="1:23" ht="68.25" customHeight="1">
      <c r="A35" s="68" t="s">
        <v>195</v>
      </c>
      <c r="B35" s="288"/>
      <c r="C35" s="202" t="s">
        <v>196</v>
      </c>
      <c r="D35" s="202" t="s">
        <v>142</v>
      </c>
      <c r="E35" s="202" t="s">
        <v>101</v>
      </c>
      <c r="F35" s="203">
        <v>0</v>
      </c>
      <c r="G35" s="203">
        <v>0</v>
      </c>
      <c r="H35" s="218">
        <v>0</v>
      </c>
      <c r="I35" s="272">
        <v>0</v>
      </c>
      <c r="J35" s="218">
        <v>0</v>
      </c>
      <c r="K35" s="272">
        <v>0</v>
      </c>
      <c r="L35" s="218">
        <v>0</v>
      </c>
      <c r="M35" s="272">
        <v>0</v>
      </c>
      <c r="N35" s="207">
        <f t="shared" si="2"/>
        <v>0</v>
      </c>
      <c r="O35" s="207">
        <f t="shared" si="2"/>
        <v>0</v>
      </c>
      <c r="P35" s="208">
        <f t="shared" si="3"/>
        <v>0</v>
      </c>
      <c r="Q35" s="209"/>
      <c r="R35" s="218">
        <v>0</v>
      </c>
      <c r="S35" s="272">
        <v>0</v>
      </c>
      <c r="T35" s="211">
        <f t="shared" si="0"/>
        <v>0</v>
      </c>
      <c r="U35" s="211">
        <f t="shared" si="0"/>
        <v>0</v>
      </c>
      <c r="V35" s="212">
        <f t="shared" si="1"/>
        <v>0</v>
      </c>
      <c r="W35" s="213"/>
    </row>
    <row r="36" spans="1:23" ht="24.75" customHeight="1">
      <c r="A36" s="68" t="s">
        <v>197</v>
      </c>
      <c r="B36" s="202" t="s">
        <v>198</v>
      </c>
      <c r="C36" s="202" t="s">
        <v>199</v>
      </c>
      <c r="D36" s="202" t="s">
        <v>142</v>
      </c>
      <c r="E36" s="202" t="s">
        <v>101</v>
      </c>
      <c r="F36" s="203">
        <v>0</v>
      </c>
      <c r="G36" s="203">
        <v>0</v>
      </c>
      <c r="H36" s="218">
        <v>25</v>
      </c>
      <c r="I36" s="272">
        <v>1400997</v>
      </c>
      <c r="J36" s="218">
        <v>0</v>
      </c>
      <c r="K36" s="272">
        <v>0</v>
      </c>
      <c r="L36" s="218">
        <v>49</v>
      </c>
      <c r="M36" s="272">
        <v>3608651</v>
      </c>
      <c r="N36" s="207">
        <f t="shared" si="2"/>
        <v>-0.96</v>
      </c>
      <c r="O36" s="207">
        <f t="shared" si="2"/>
        <v>-1.5757735384158567</v>
      </c>
      <c r="P36" s="208">
        <f t="shared" si="3"/>
        <v>0</v>
      </c>
      <c r="Q36" s="277"/>
      <c r="R36" s="218">
        <v>0</v>
      </c>
      <c r="S36" s="272">
        <v>0</v>
      </c>
      <c r="T36" s="211">
        <f>IFERROR((1-(R36/J36)),0)</f>
        <v>0</v>
      </c>
      <c r="U36" s="211">
        <f>IFERROR((1-(S36/K36)),0)</f>
        <v>0</v>
      </c>
      <c r="V36" s="212">
        <f>IFERROR((T36/G36),0)</f>
        <v>0</v>
      </c>
      <c r="W36" s="222"/>
    </row>
    <row r="37" spans="1:23" s="158" customFormat="1" ht="45">
      <c r="A37" s="161"/>
      <c r="B37" s="202" t="s">
        <v>202</v>
      </c>
      <c r="C37" s="202" t="s">
        <v>203</v>
      </c>
      <c r="D37" s="202" t="s">
        <v>142</v>
      </c>
      <c r="E37" s="202" t="s">
        <v>101</v>
      </c>
      <c r="F37" s="203">
        <v>0</v>
      </c>
      <c r="G37" s="203">
        <v>0</v>
      </c>
      <c r="H37" s="218">
        <v>0</v>
      </c>
      <c r="I37" s="272">
        <v>0</v>
      </c>
      <c r="J37" s="218">
        <v>0</v>
      </c>
      <c r="K37" s="272">
        <v>0</v>
      </c>
      <c r="L37" s="218">
        <v>0</v>
      </c>
      <c r="M37" s="272">
        <v>0</v>
      </c>
      <c r="N37" s="246">
        <f t="shared" si="2"/>
        <v>0</v>
      </c>
      <c r="O37" s="246">
        <f t="shared" si="2"/>
        <v>0</v>
      </c>
      <c r="P37" s="247">
        <f>IFERROR((N37/G37),0)</f>
        <v>0</v>
      </c>
      <c r="Q37" s="202"/>
      <c r="R37" s="218">
        <v>0</v>
      </c>
      <c r="S37" s="272">
        <v>0</v>
      </c>
      <c r="T37" s="249">
        <f>IFERROR((1-(R37/J37)),0)</f>
        <v>0</v>
      </c>
      <c r="U37" s="249">
        <f>IFERROR((1-(S37/K37)),0)</f>
        <v>0</v>
      </c>
      <c r="V37" s="250">
        <f>IFERROR((T37/G37),0)</f>
        <v>0</v>
      </c>
      <c r="W37" s="251"/>
    </row>
    <row r="38" spans="1:23" ht="30">
      <c r="A38" s="68" t="s">
        <v>195</v>
      </c>
      <c r="B38" s="288" t="s">
        <v>205</v>
      </c>
      <c r="C38" s="202" t="s">
        <v>206</v>
      </c>
      <c r="D38" s="202" t="s">
        <v>207</v>
      </c>
      <c r="E38" s="202" t="s">
        <v>101</v>
      </c>
      <c r="F38" s="203">
        <v>0</v>
      </c>
      <c r="G38" s="203">
        <v>0</v>
      </c>
      <c r="H38" s="218">
        <v>0</v>
      </c>
      <c r="I38" s="272">
        <v>0</v>
      </c>
      <c r="J38" s="218">
        <v>0</v>
      </c>
      <c r="K38" s="272">
        <v>0</v>
      </c>
      <c r="L38" s="218">
        <v>0</v>
      </c>
      <c r="M38" s="272">
        <v>0</v>
      </c>
      <c r="N38" s="207">
        <f t="shared" si="2"/>
        <v>0</v>
      </c>
      <c r="O38" s="207">
        <f t="shared" si="2"/>
        <v>0</v>
      </c>
      <c r="P38" s="208">
        <f t="shared" si="3"/>
        <v>0</v>
      </c>
      <c r="Q38" s="209" t="s">
        <v>239</v>
      </c>
      <c r="R38" s="218">
        <v>0</v>
      </c>
      <c r="S38" s="272">
        <v>0</v>
      </c>
      <c r="T38" s="211">
        <f t="shared" si="0"/>
        <v>0</v>
      </c>
      <c r="U38" s="211">
        <f t="shared" si="0"/>
        <v>0</v>
      </c>
      <c r="V38" s="212">
        <f t="shared" si="1"/>
        <v>0</v>
      </c>
      <c r="W38" s="213"/>
    </row>
    <row r="39" spans="1:23" ht="30">
      <c r="A39" s="68" t="s">
        <v>195</v>
      </c>
      <c r="B39" s="288"/>
      <c r="C39" s="202" t="s">
        <v>208</v>
      </c>
      <c r="D39" s="202" t="s">
        <v>207</v>
      </c>
      <c r="E39" s="202" t="s">
        <v>101</v>
      </c>
      <c r="F39" s="203">
        <v>0</v>
      </c>
      <c r="G39" s="203">
        <v>0</v>
      </c>
      <c r="H39" s="218">
        <v>1</v>
      </c>
      <c r="I39" s="272">
        <v>288278</v>
      </c>
      <c r="J39" s="218">
        <v>0</v>
      </c>
      <c r="K39" s="272">
        <v>0</v>
      </c>
      <c r="L39" s="218">
        <v>0</v>
      </c>
      <c r="M39" s="272">
        <v>0</v>
      </c>
      <c r="N39" s="207">
        <f t="shared" si="2"/>
        <v>1</v>
      </c>
      <c r="O39" s="207">
        <f t="shared" si="2"/>
        <v>1</v>
      </c>
      <c r="P39" s="208">
        <f t="shared" si="3"/>
        <v>0</v>
      </c>
      <c r="Q39" s="209"/>
      <c r="R39" s="218">
        <v>0</v>
      </c>
      <c r="S39" s="272">
        <v>0</v>
      </c>
      <c r="T39" s="211">
        <f t="shared" si="0"/>
        <v>0</v>
      </c>
      <c r="U39" s="211">
        <f t="shared" si="0"/>
        <v>0</v>
      </c>
      <c r="V39" s="212">
        <f t="shared" si="1"/>
        <v>0</v>
      </c>
      <c r="W39" s="213"/>
    </row>
    <row r="40" spans="1:23" ht="24.75" customHeight="1">
      <c r="A40" s="68" t="s">
        <v>166</v>
      </c>
      <c r="B40" s="288" t="s">
        <v>209</v>
      </c>
      <c r="C40" s="202" t="s">
        <v>210</v>
      </c>
      <c r="D40" s="232" t="s">
        <v>211</v>
      </c>
      <c r="E40" s="202" t="s">
        <v>101</v>
      </c>
      <c r="F40" s="203">
        <v>0</v>
      </c>
      <c r="G40" s="203">
        <v>0</v>
      </c>
      <c r="H40" s="218">
        <v>129</v>
      </c>
      <c r="I40" s="272">
        <v>1097870</v>
      </c>
      <c r="J40" s="218">
        <v>0</v>
      </c>
      <c r="K40" s="272">
        <v>0</v>
      </c>
      <c r="L40" s="218">
        <v>418</v>
      </c>
      <c r="M40" s="272">
        <v>4487750</v>
      </c>
      <c r="N40" s="207">
        <f t="shared" si="2"/>
        <v>-2.2403100775193798</v>
      </c>
      <c r="O40" s="207">
        <f t="shared" si="2"/>
        <v>-3.0876879776294093</v>
      </c>
      <c r="P40" s="208">
        <f t="shared" si="3"/>
        <v>0</v>
      </c>
      <c r="Q40" s="230"/>
      <c r="R40" s="218">
        <v>0</v>
      </c>
      <c r="S40" s="272">
        <v>0</v>
      </c>
      <c r="T40" s="211">
        <f t="shared" si="0"/>
        <v>0</v>
      </c>
      <c r="U40" s="211">
        <f t="shared" si="0"/>
        <v>0</v>
      </c>
      <c r="V40" s="212">
        <f t="shared" si="1"/>
        <v>0</v>
      </c>
      <c r="W40" s="242"/>
    </row>
    <row r="41" spans="1:23" ht="24.75" customHeight="1">
      <c r="A41" s="68" t="s">
        <v>166</v>
      </c>
      <c r="B41" s="288"/>
      <c r="C41" s="202" t="s">
        <v>213</v>
      </c>
      <c r="D41" s="202" t="s">
        <v>142</v>
      </c>
      <c r="E41" s="202" t="s">
        <v>101</v>
      </c>
      <c r="F41" s="203">
        <v>0</v>
      </c>
      <c r="G41" s="203">
        <v>0</v>
      </c>
      <c r="H41" s="218">
        <v>4</v>
      </c>
      <c r="I41" s="272">
        <v>16030</v>
      </c>
      <c r="J41" s="218">
        <v>0</v>
      </c>
      <c r="K41" s="272">
        <v>0</v>
      </c>
      <c r="L41" s="218">
        <v>5</v>
      </c>
      <c r="M41" s="272">
        <v>21430</v>
      </c>
      <c r="N41" s="207">
        <f t="shared" si="2"/>
        <v>-0.25</v>
      </c>
      <c r="O41" s="207">
        <f t="shared" si="2"/>
        <v>-0.33686837180286955</v>
      </c>
      <c r="P41" s="208">
        <f t="shared" si="3"/>
        <v>0</v>
      </c>
      <c r="Q41" s="261"/>
      <c r="R41" s="218">
        <v>0</v>
      </c>
      <c r="S41" s="272">
        <v>0</v>
      </c>
      <c r="T41" s="211">
        <f t="shared" si="0"/>
        <v>0</v>
      </c>
      <c r="U41" s="211">
        <f t="shared" si="0"/>
        <v>0</v>
      </c>
      <c r="V41" s="212">
        <f t="shared" si="1"/>
        <v>0</v>
      </c>
      <c r="W41" s="262"/>
    </row>
    <row r="42" spans="1:23" ht="24.75" customHeight="1">
      <c r="A42" s="68" t="s">
        <v>166</v>
      </c>
      <c r="B42" s="288"/>
      <c r="C42" s="202" t="s">
        <v>219</v>
      </c>
      <c r="D42" s="202" t="s">
        <v>220</v>
      </c>
      <c r="E42" s="202" t="s">
        <v>101</v>
      </c>
      <c r="F42" s="203">
        <v>0</v>
      </c>
      <c r="G42" s="203">
        <v>0</v>
      </c>
      <c r="H42" s="218">
        <v>64882</v>
      </c>
      <c r="I42" s="272">
        <v>63167712</v>
      </c>
      <c r="J42" s="218">
        <v>0</v>
      </c>
      <c r="K42" s="272">
        <v>0</v>
      </c>
      <c r="L42" s="218">
        <v>73524</v>
      </c>
      <c r="M42" s="272">
        <v>81076119</v>
      </c>
      <c r="N42" s="207">
        <f t="shared" si="2"/>
        <v>-0.13319564748312329</v>
      </c>
      <c r="O42" s="207">
        <f>IFERROR((1-(M42/I42)),0)</f>
        <v>-0.28350570937253505</v>
      </c>
      <c r="P42" s="208">
        <f t="shared" si="3"/>
        <v>0</v>
      </c>
      <c r="Q42" s="262"/>
      <c r="R42" s="218">
        <v>0</v>
      </c>
      <c r="S42" s="272">
        <v>0</v>
      </c>
      <c r="T42" s="211">
        <f t="shared" si="0"/>
        <v>0</v>
      </c>
      <c r="U42" s="211">
        <f t="shared" si="0"/>
        <v>0</v>
      </c>
      <c r="V42" s="212">
        <f t="shared" si="1"/>
        <v>0</v>
      </c>
      <c r="W42" s="266"/>
    </row>
    <row r="43" spans="1:23">
      <c r="I43" s="278"/>
      <c r="M43" s="278"/>
    </row>
    <row r="44" spans="1:23">
      <c r="M44" s="278"/>
    </row>
    <row r="45" spans="1:23">
      <c r="U45" s="34"/>
    </row>
    <row r="46" spans="1:23">
      <c r="S46" s="80"/>
      <c r="T46" s="80"/>
      <c r="U46" s="34"/>
    </row>
    <row r="47" spans="1:23">
      <c r="S47" s="79"/>
      <c r="U47" s="34"/>
    </row>
    <row r="48" spans="1:23">
      <c r="U48" s="34"/>
    </row>
    <row r="49" spans="21:21">
      <c r="U49" s="34"/>
    </row>
    <row r="50" spans="21:21">
      <c r="U50" s="34"/>
    </row>
    <row r="51" spans="21:21">
      <c r="U51" s="34"/>
    </row>
    <row r="52" spans="21:21">
      <c r="U52" s="34"/>
    </row>
    <row r="53" spans="21:21">
      <c r="U53" s="34"/>
    </row>
    <row r="54" spans="21:21">
      <c r="U54" s="34"/>
    </row>
    <row r="55" spans="21:21">
      <c r="U55" s="34"/>
    </row>
    <row r="56" spans="21:21">
      <c r="U56" s="34"/>
    </row>
    <row r="57" spans="21:21">
      <c r="U57" s="34"/>
    </row>
    <row r="58" spans="21:21">
      <c r="U58" s="34"/>
    </row>
  </sheetData>
  <autoFilter ref="A11:W43" xr:uid="{00000000-0009-0000-0000-000001000000}"/>
  <mergeCells count="40">
    <mergeCell ref="B38:B39"/>
    <mergeCell ref="B40:B42"/>
    <mergeCell ref="R10:W10"/>
    <mergeCell ref="B15:B16"/>
    <mergeCell ref="B24:B26"/>
    <mergeCell ref="B27:B30"/>
    <mergeCell ref="B32:B33"/>
    <mergeCell ref="B34:B35"/>
    <mergeCell ref="H10:H11"/>
    <mergeCell ref="I10:I11"/>
    <mergeCell ref="J10:J11"/>
    <mergeCell ref="K10:K11"/>
    <mergeCell ref="L10:Q10"/>
    <mergeCell ref="B6:W6"/>
    <mergeCell ref="B7:G7"/>
    <mergeCell ref="L7:W7"/>
    <mergeCell ref="B8:B11"/>
    <mergeCell ref="C8:C11"/>
    <mergeCell ref="D8:D11"/>
    <mergeCell ref="E8:E11"/>
    <mergeCell ref="F8:F11"/>
    <mergeCell ref="G8:G11"/>
    <mergeCell ref="H8:I9"/>
    <mergeCell ref="J8:K9"/>
    <mergeCell ref="L8:O8"/>
    <mergeCell ref="R8:W8"/>
    <mergeCell ref="L9:Q9"/>
    <mergeCell ref="R9:W9"/>
    <mergeCell ref="B4:G4"/>
    <mergeCell ref="H4:I4"/>
    <mergeCell ref="J4:W4"/>
    <mergeCell ref="B5:G5"/>
    <mergeCell ref="H5:I5"/>
    <mergeCell ref="J5:W5"/>
    <mergeCell ref="C1:W1"/>
    <mergeCell ref="B2:G2"/>
    <mergeCell ref="H2:I2"/>
    <mergeCell ref="J2:W2"/>
    <mergeCell ref="B3:G3"/>
    <mergeCell ref="J3:W3"/>
  </mergeCells>
  <dataValidations count="16">
    <dataValidation allowBlank="1" showInputMessage="1" showErrorMessage="1" prompt="Solo aplica para gastos de funcionamiento." sqref="B8" xr:uid="{74BD3026-CDCC-4EEC-9597-51DAC1F628D7}"/>
    <dataValidation allowBlank="1" showInputMessage="1" showErrorMessage="1" prompt="Escribir la otra entidad que no se encuentra en la lista desplegable" sqref="J3:W3" xr:uid="{BF7FA976-C355-4366-9E13-D3BCFE96AEA5}"/>
    <dataValidation type="list" allowBlank="1" showInputMessage="1" showErrorMessage="1" sqref="W2" xr:uid="{59661DDF-C278-4106-AC06-F9288A46408C}">
      <formula1>INDIRECT(Q2)</formula1>
    </dataValidation>
    <dataValidation type="list" allowBlank="1" showInputMessage="1" showErrorMessage="1" sqref="Q2:V2" xr:uid="{02DD58D2-8B6A-49C3-BDF3-2C207FDD5EDB}">
      <formula1>INDIRECT(J2)</formula1>
    </dataValidation>
    <dataValidation type="list" allowBlank="1" showInputMessage="1" showErrorMessage="1" sqref="J2:P2" xr:uid="{C667B71E-578C-46C0-AB07-C531648D5663}">
      <formula1>INDIRECT(B2)</formula1>
    </dataValidation>
    <dataValidation allowBlank="1" showInputMessage="1" showErrorMessage="1" prompt="Defina la referencia que se usará  para medir el rubro o componente. Ejem. Metro cúbico, personas, horas, entre otros." sqref="D8:D12" xr:uid="{40627883-4A04-48DD-8355-B537E0D8BD3E}"/>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2" xr:uid="{4C6AAD95-0B69-4815-A657-AF05C65D7800}"/>
    <dataValidation allowBlank="1" showInputMessage="1" showErrorMessage="1" prompt="Si en la celda &quot;E&quot;, selecionó SI, defina una meta en porcentaje para mantener o reducir el gasto en la vigencia. (En giros presupuestales)" sqref="F8:F12" xr:uid="{E23CD7E2-1067-49E9-AA3C-82B6D2E50E53}"/>
    <dataValidation allowBlank="1" showInputMessage="1" showErrorMessage="1" prompt="Si en la celda &quot;E&quot;, selecionó SI, defina una meta en porcentaje para mantener o reducir el gasto en la vigencia. (En unidad de medida)" sqref="G8:G12" xr:uid="{9D90E762-3C71-47B7-825B-489759E4B12E}"/>
    <dataValidation allowBlank="1" showInputMessage="1" showErrorMessage="1" prompt="Relacione el dato de consumo asociado al rubro, componente y unidad de medida reportado en el  mismo periodo del año anterior_x000a_" sqref="H10:H12 J10:J12" xr:uid="{C6EEE348-5577-4510-835A-F0126F07C762}"/>
    <dataValidation allowBlank="1" showInputMessage="1" showErrorMessage="1" prompt="Relacione los giros realizados  en el  mismo periodo del año anterior, relacionados con el rubro y el componente. Valores en pesos." sqref="K10:K12" xr:uid="{E4B11D6B-A9BE-4A08-83A3-667B73F8D8BF}"/>
    <dataValidation allowBlank="1" showInputMessage="1" showErrorMessage="1" prompt="Relacione el dato de consumo asociado al rubro, componente y unidad de medida en el periodo de reporte._x000a_" sqref="L11:L12 R11:R12" xr:uid="{BB1E0C86-159B-40B4-BF34-F629F3B98494}"/>
    <dataValidation allowBlank="1" showInputMessage="1" showErrorMessage="1" prompt="Relacione los giros realizados  en el  periodo de reporte para el rubro y el componente. Valores en pesos." sqref="M11:M12" xr:uid="{48A2E2DA-495B-4BA5-8B73-367296A64B58}"/>
    <dataValidation allowBlank="1" showInputMessage="1" showErrorMessage="1" prompt="Relacione los giros realizados  en el  periodo de reporte para el rubro y el componente. Valores en pesos._x000a_" sqref="S11:S12" xr:uid="{68CCA663-6C23-4E4E-89AD-D2041E9531E6}"/>
    <dataValidation allowBlank="1" showInputMessage="1" showErrorMessage="1" prompt="Escribir el otro sector que no se encuentra en la lista desplegable" sqref="B3:G3" xr:uid="{2F4D93FB-F771-4501-B563-3F8FBC1D1740}"/>
    <dataValidation allowBlank="1" showInputMessage="1" showErrorMessage="1" prompt="Relacione los giros realizados  en el  mismo periodo del año anterior, relacionados con el rubro y el componente. valores en pesos." sqref="I10:I12" xr:uid="{67A76028-4A4B-4520-8885-EBDD97EFCF90}"/>
  </dataValidation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E8973-0994-4322-9A92-ED8046F24AEC}">
  <sheetPr filterMode="1"/>
  <dimension ref="A1:Y58"/>
  <sheetViews>
    <sheetView showGridLines="0" tabSelected="1" topLeftCell="B1" zoomScale="70" zoomScaleNormal="70" workbookViewId="0">
      <selection activeCell="J2" sqref="J2:W2"/>
    </sheetView>
  </sheetViews>
  <sheetFormatPr defaultColWidth="11.42578125" defaultRowHeight="15"/>
  <cols>
    <col min="1" max="1" width="28.140625" style="48" hidden="1" customWidth="1"/>
    <col min="2" max="2" width="40" style="14" customWidth="1"/>
    <col min="3" max="3" width="34.42578125" style="14" customWidth="1"/>
    <col min="4" max="4" width="25.85546875" style="14" customWidth="1"/>
    <col min="5" max="5" width="19.42578125" style="14" customWidth="1"/>
    <col min="6" max="6" width="16.42578125" style="30" customWidth="1"/>
    <col min="7" max="7" width="25.42578125" style="30" customWidth="1"/>
    <col min="8" max="8" width="16.85546875" style="128" customWidth="1"/>
    <col min="9" max="9" width="25.85546875" style="55" customWidth="1"/>
    <col min="10" max="10" width="16.85546875" style="128" customWidth="1"/>
    <col min="11" max="11" width="19.85546875" style="55" customWidth="1"/>
    <col min="12" max="12" width="15.42578125" style="14" customWidth="1"/>
    <col min="13" max="13" width="24.28515625" style="14" customWidth="1"/>
    <col min="14" max="14" width="51.42578125" style="14" customWidth="1"/>
    <col min="15" max="15" width="61" style="14" customWidth="1"/>
    <col min="16" max="16" width="43.85546875" style="14" customWidth="1"/>
    <col min="17" max="17" width="58.42578125" style="14" customWidth="1"/>
    <col min="18" max="18" width="22.42578125" style="34" customWidth="1"/>
    <col min="19" max="19" width="19.85546875" style="14" customWidth="1"/>
    <col min="20" max="20" width="44" style="14" customWidth="1"/>
    <col min="21" max="21" width="34.140625" style="14" customWidth="1"/>
    <col min="22" max="22" width="45.7109375" style="14" customWidth="1"/>
    <col min="23" max="23" width="50.42578125" style="14" customWidth="1"/>
    <col min="24" max="24" width="11.42578125" style="14"/>
    <col min="25" max="25" width="12.42578125" style="14" bestFit="1" customWidth="1"/>
    <col min="26" max="16384" width="11.42578125" style="14"/>
  </cols>
  <sheetData>
    <row r="1" spans="1:23" ht="75" customHeight="1">
      <c r="B1" s="13"/>
      <c r="C1" s="300" t="s">
        <v>103</v>
      </c>
      <c r="D1" s="300"/>
      <c r="E1" s="300"/>
      <c r="F1" s="300"/>
      <c r="G1" s="300"/>
      <c r="H1" s="300"/>
      <c r="I1" s="300"/>
      <c r="J1" s="300"/>
      <c r="K1" s="300"/>
      <c r="L1" s="300"/>
      <c r="M1" s="300"/>
      <c r="N1" s="300"/>
      <c r="O1" s="300"/>
      <c r="P1" s="300"/>
      <c r="Q1" s="300"/>
      <c r="R1" s="300"/>
      <c r="S1" s="300"/>
      <c r="T1" s="300"/>
      <c r="U1" s="300"/>
      <c r="V1" s="300"/>
      <c r="W1" s="300"/>
    </row>
    <row r="2" spans="1:23" ht="26.25" customHeight="1">
      <c r="B2" s="301" t="s">
        <v>15</v>
      </c>
      <c r="C2" s="302"/>
      <c r="D2" s="302"/>
      <c r="E2" s="302"/>
      <c r="F2" s="302"/>
      <c r="G2" s="303"/>
      <c r="H2" s="304" t="s">
        <v>104</v>
      </c>
      <c r="I2" s="305"/>
      <c r="J2" s="301" t="s">
        <v>48</v>
      </c>
      <c r="K2" s="302"/>
      <c r="L2" s="302"/>
      <c r="M2" s="302"/>
      <c r="N2" s="302"/>
      <c r="O2" s="302"/>
      <c r="P2" s="302"/>
      <c r="Q2" s="302"/>
      <c r="R2" s="302"/>
      <c r="S2" s="302"/>
      <c r="T2" s="302"/>
      <c r="U2" s="302"/>
      <c r="V2" s="302"/>
      <c r="W2" s="302"/>
    </row>
    <row r="3" spans="1:23" ht="26.25" customHeight="1">
      <c r="B3" s="301"/>
      <c r="C3" s="302"/>
      <c r="D3" s="302"/>
      <c r="E3" s="302"/>
      <c r="F3" s="302"/>
      <c r="G3" s="303"/>
      <c r="H3" s="31"/>
      <c r="I3" s="35" t="s">
        <v>105</v>
      </c>
      <c r="J3" s="301"/>
      <c r="K3" s="302"/>
      <c r="L3" s="302"/>
      <c r="M3" s="302"/>
      <c r="N3" s="302"/>
      <c r="O3" s="302"/>
      <c r="P3" s="302"/>
      <c r="Q3" s="302"/>
      <c r="R3" s="302"/>
      <c r="S3" s="302"/>
      <c r="T3" s="302"/>
      <c r="U3" s="302"/>
      <c r="V3" s="302"/>
      <c r="W3" s="302"/>
    </row>
    <row r="4" spans="1:23" ht="27.75" customHeight="1">
      <c r="B4" s="301">
        <v>2024</v>
      </c>
      <c r="C4" s="302"/>
      <c r="D4" s="302"/>
      <c r="E4" s="302"/>
      <c r="F4" s="302"/>
      <c r="G4" s="303"/>
      <c r="H4" s="304" t="s">
        <v>106</v>
      </c>
      <c r="I4" s="305"/>
      <c r="J4" s="301" t="s">
        <v>98</v>
      </c>
      <c r="K4" s="302"/>
      <c r="L4" s="302"/>
      <c r="M4" s="302"/>
      <c r="N4" s="302"/>
      <c r="O4" s="302"/>
      <c r="P4" s="302"/>
      <c r="Q4" s="302"/>
      <c r="R4" s="302"/>
      <c r="S4" s="302"/>
      <c r="T4" s="302"/>
      <c r="U4" s="302"/>
      <c r="V4" s="302"/>
      <c r="W4" s="302"/>
    </row>
    <row r="5" spans="1:23" ht="38.25" customHeight="1">
      <c r="B5" s="301" t="s">
        <v>86</v>
      </c>
      <c r="C5" s="302"/>
      <c r="D5" s="302"/>
      <c r="E5" s="302"/>
      <c r="F5" s="302"/>
      <c r="G5" s="303"/>
      <c r="H5" s="304" t="s">
        <v>90</v>
      </c>
      <c r="I5" s="305"/>
      <c r="J5" s="301" t="s">
        <v>91</v>
      </c>
      <c r="K5" s="302"/>
      <c r="L5" s="302"/>
      <c r="M5" s="302"/>
      <c r="N5" s="302"/>
      <c r="O5" s="302"/>
      <c r="P5" s="302"/>
      <c r="Q5" s="302"/>
      <c r="R5" s="302"/>
      <c r="S5" s="302"/>
      <c r="T5" s="302"/>
      <c r="U5" s="302"/>
      <c r="V5" s="302"/>
      <c r="W5" s="302"/>
    </row>
    <row r="6" spans="1:23" ht="19.5" customHeight="1" thickBot="1">
      <c r="B6" s="306"/>
      <c r="C6" s="306"/>
      <c r="D6" s="306"/>
      <c r="E6" s="306"/>
      <c r="F6" s="306"/>
      <c r="G6" s="306"/>
      <c r="H6" s="306"/>
      <c r="I6" s="306"/>
      <c r="J6" s="306"/>
      <c r="K6" s="306"/>
      <c r="L6" s="306"/>
      <c r="M6" s="306"/>
      <c r="N6" s="306"/>
      <c r="O6" s="306"/>
      <c r="P6" s="306"/>
      <c r="Q6" s="306"/>
      <c r="R6" s="306"/>
      <c r="S6" s="306"/>
      <c r="T6" s="306"/>
      <c r="U6" s="306"/>
      <c r="V6" s="306"/>
      <c r="W6" s="306"/>
    </row>
    <row r="7" spans="1:23">
      <c r="B7" s="307"/>
      <c r="C7" s="307"/>
      <c r="D7" s="307"/>
      <c r="E7" s="307"/>
      <c r="F7" s="307"/>
      <c r="G7" s="307"/>
      <c r="H7" s="119"/>
      <c r="I7" s="115"/>
      <c r="J7" s="119"/>
      <c r="K7" s="115"/>
      <c r="L7" s="308" t="s">
        <v>107</v>
      </c>
      <c r="M7" s="309"/>
      <c r="N7" s="309"/>
      <c r="O7" s="309"/>
      <c r="P7" s="309"/>
      <c r="Q7" s="309"/>
      <c r="R7" s="309"/>
      <c r="S7" s="309"/>
      <c r="T7" s="309"/>
      <c r="U7" s="309"/>
      <c r="V7" s="309"/>
      <c r="W7" s="309"/>
    </row>
    <row r="8" spans="1:23" ht="14.25" customHeight="1">
      <c r="B8" s="292" t="s">
        <v>108</v>
      </c>
      <c r="C8" s="292" t="s">
        <v>109</v>
      </c>
      <c r="D8" s="292" t="s">
        <v>110</v>
      </c>
      <c r="E8" s="298" t="s">
        <v>111</v>
      </c>
      <c r="F8" s="299" t="s">
        <v>112</v>
      </c>
      <c r="G8" s="299" t="s">
        <v>113</v>
      </c>
      <c r="H8" s="293" t="s">
        <v>114</v>
      </c>
      <c r="I8" s="293"/>
      <c r="J8" s="293" t="s">
        <v>115</v>
      </c>
      <c r="K8" s="293"/>
      <c r="L8" s="294"/>
      <c r="M8" s="294"/>
      <c r="N8" s="294"/>
      <c r="O8" s="294"/>
      <c r="P8" s="191"/>
      <c r="Q8" s="191"/>
      <c r="R8" s="295"/>
      <c r="S8" s="295"/>
      <c r="T8" s="295"/>
      <c r="U8" s="295"/>
      <c r="V8" s="295"/>
      <c r="W8" s="295"/>
    </row>
    <row r="9" spans="1:23" ht="12.75" customHeight="1">
      <c r="B9" s="292"/>
      <c r="C9" s="292"/>
      <c r="D9" s="292"/>
      <c r="E9" s="298"/>
      <c r="F9" s="299"/>
      <c r="G9" s="299"/>
      <c r="H9" s="293"/>
      <c r="I9" s="293"/>
      <c r="J9" s="293"/>
      <c r="K9" s="293"/>
      <c r="L9" s="296" t="s">
        <v>116</v>
      </c>
      <c r="M9" s="296"/>
      <c r="N9" s="296"/>
      <c r="O9" s="296"/>
      <c r="P9" s="296"/>
      <c r="Q9" s="296"/>
      <c r="R9" s="297" t="s">
        <v>117</v>
      </c>
      <c r="S9" s="297"/>
      <c r="T9" s="297"/>
      <c r="U9" s="297"/>
      <c r="V9" s="297"/>
      <c r="W9" s="297"/>
    </row>
    <row r="10" spans="1:23" ht="12" customHeight="1">
      <c r="B10" s="292"/>
      <c r="C10" s="292"/>
      <c r="D10" s="292"/>
      <c r="E10" s="298"/>
      <c r="F10" s="299"/>
      <c r="G10" s="299"/>
      <c r="H10" s="290" t="s">
        <v>118</v>
      </c>
      <c r="I10" s="291" t="s">
        <v>119</v>
      </c>
      <c r="J10" s="290" t="s">
        <v>118</v>
      </c>
      <c r="K10" s="291" t="s">
        <v>119</v>
      </c>
      <c r="L10" s="294" t="s">
        <v>120</v>
      </c>
      <c r="M10" s="294"/>
      <c r="N10" s="294"/>
      <c r="O10" s="294"/>
      <c r="P10" s="294"/>
      <c r="Q10" s="294"/>
      <c r="R10" s="289" t="s">
        <v>120</v>
      </c>
      <c r="S10" s="289"/>
      <c r="T10" s="289"/>
      <c r="U10" s="289"/>
      <c r="V10" s="289"/>
      <c r="W10" s="289"/>
    </row>
    <row r="11" spans="1:23" ht="106.5" customHeight="1">
      <c r="A11" s="190" t="s">
        <v>121</v>
      </c>
      <c r="B11" s="292"/>
      <c r="C11" s="292"/>
      <c r="D11" s="292"/>
      <c r="E11" s="298"/>
      <c r="F11" s="299"/>
      <c r="G11" s="299"/>
      <c r="H11" s="290"/>
      <c r="I11" s="291"/>
      <c r="J11" s="290"/>
      <c r="K11" s="291"/>
      <c r="L11" s="194" t="s">
        <v>122</v>
      </c>
      <c r="M11" s="194" t="s">
        <v>123</v>
      </c>
      <c r="N11" s="195" t="s">
        <v>124</v>
      </c>
      <c r="O11" s="196" t="s">
        <v>125</v>
      </c>
      <c r="P11" s="197" t="s">
        <v>126</v>
      </c>
      <c r="Q11" s="191" t="s">
        <v>127</v>
      </c>
      <c r="R11" s="198" t="s">
        <v>122</v>
      </c>
      <c r="S11" s="193" t="s">
        <v>123</v>
      </c>
      <c r="T11" s="192" t="s">
        <v>124</v>
      </c>
      <c r="U11" s="199" t="s">
        <v>125</v>
      </c>
      <c r="V11" s="200" t="s">
        <v>126</v>
      </c>
      <c r="W11" s="193" t="s">
        <v>127</v>
      </c>
    </row>
    <row r="12" spans="1:23" ht="27" hidden="1" customHeight="1">
      <c r="A12" s="186"/>
      <c r="B12" s="187" t="s">
        <v>128</v>
      </c>
      <c r="C12" s="187"/>
      <c r="D12" s="187"/>
      <c r="E12" s="181"/>
      <c r="F12" s="188"/>
      <c r="G12" s="188"/>
      <c r="H12" s="179"/>
      <c r="I12" s="180"/>
      <c r="J12" s="179"/>
      <c r="K12" s="180"/>
      <c r="L12" s="181"/>
      <c r="M12" s="181"/>
      <c r="N12" s="181"/>
      <c r="O12" s="189"/>
      <c r="P12" s="181"/>
      <c r="Q12" s="184"/>
      <c r="R12" s="180"/>
      <c r="S12" s="184"/>
      <c r="T12" s="184"/>
      <c r="U12" s="185"/>
      <c r="V12" s="184"/>
      <c r="W12" s="184"/>
    </row>
    <row r="13" spans="1:23" ht="45" hidden="1">
      <c r="A13" s="201" t="s">
        <v>129</v>
      </c>
      <c r="B13" s="202" t="s">
        <v>130</v>
      </c>
      <c r="C13" s="202" t="s">
        <v>131</v>
      </c>
      <c r="D13" s="202" t="s">
        <v>132</v>
      </c>
      <c r="E13" s="202" t="s">
        <v>101</v>
      </c>
      <c r="F13" s="203">
        <v>0</v>
      </c>
      <c r="G13" s="203">
        <v>0</v>
      </c>
      <c r="H13" s="204">
        <v>0</v>
      </c>
      <c r="I13" s="273">
        <v>0</v>
      </c>
      <c r="J13" s="204">
        <v>0</v>
      </c>
      <c r="K13" s="273">
        <v>0</v>
      </c>
      <c r="L13" s="204">
        <v>0</v>
      </c>
      <c r="M13" s="273">
        <v>0</v>
      </c>
      <c r="N13" s="207">
        <f>IFERROR((1-(L13/H13)),0)</f>
        <v>0</v>
      </c>
      <c r="O13" s="207">
        <f>IFERROR((1-(M13/I13)),0)</f>
        <v>0</v>
      </c>
      <c r="P13" s="208">
        <f>IFERROR((N13/G13),0)</f>
        <v>0</v>
      </c>
      <c r="Q13" s="209"/>
      <c r="R13" s="204">
        <v>0</v>
      </c>
      <c r="S13" s="273">
        <v>0</v>
      </c>
      <c r="T13" s="211">
        <f t="shared" ref="T13:U42" si="0">IFERROR((1-(R13/J13)),0)</f>
        <v>0</v>
      </c>
      <c r="U13" s="211">
        <f t="shared" si="0"/>
        <v>0</v>
      </c>
      <c r="V13" s="212">
        <f t="shared" ref="V13:V42" si="1">IFERROR((T13/G13),0)</f>
        <v>0</v>
      </c>
      <c r="W13" s="213"/>
    </row>
    <row r="14" spans="1:23" ht="50.25" customHeight="1">
      <c r="A14" s="68" t="s">
        <v>133</v>
      </c>
      <c r="B14" s="202" t="s">
        <v>134</v>
      </c>
      <c r="C14" s="202" t="s">
        <v>135</v>
      </c>
      <c r="D14" s="202" t="s">
        <v>136</v>
      </c>
      <c r="E14" s="202" t="s">
        <v>99</v>
      </c>
      <c r="F14" s="203">
        <v>0.01</v>
      </c>
      <c r="G14" s="203">
        <v>0</v>
      </c>
      <c r="H14" s="204">
        <v>0</v>
      </c>
      <c r="I14" s="275">
        <v>44467343</v>
      </c>
      <c r="J14" s="204">
        <v>0</v>
      </c>
      <c r="K14" s="275">
        <v>0</v>
      </c>
      <c r="L14" s="204">
        <v>0</v>
      </c>
      <c r="M14" s="275">
        <v>46212323</v>
      </c>
      <c r="N14" s="207">
        <f t="shared" ref="N14:O42" si="2">IFERROR((1-(L14/H14)),0)</f>
        <v>0</v>
      </c>
      <c r="O14" s="207">
        <f>IFERROR((1-(M14/I14)),0)</f>
        <v>-3.9241831921462023E-2</v>
      </c>
      <c r="P14" s="208">
        <f t="shared" ref="P14:P42" si="3">IFERROR((N14/G14),0)</f>
        <v>0</v>
      </c>
      <c r="Q14" s="209"/>
      <c r="R14" s="204">
        <v>0</v>
      </c>
      <c r="S14" s="275">
        <v>0</v>
      </c>
      <c r="T14" s="211">
        <f t="shared" si="0"/>
        <v>0</v>
      </c>
      <c r="U14" s="211">
        <f t="shared" si="0"/>
        <v>0</v>
      </c>
      <c r="V14" s="212">
        <f t="shared" si="1"/>
        <v>0</v>
      </c>
      <c r="W14" s="213"/>
    </row>
    <row r="15" spans="1:23" ht="35.1" hidden="1" customHeight="1">
      <c r="A15" s="68" t="s">
        <v>137</v>
      </c>
      <c r="B15" s="288" t="s">
        <v>138</v>
      </c>
      <c r="C15" s="202" t="s">
        <v>139</v>
      </c>
      <c r="D15" s="202" t="s">
        <v>140</v>
      </c>
      <c r="E15" s="202" t="s">
        <v>101</v>
      </c>
      <c r="F15" s="203">
        <v>0</v>
      </c>
      <c r="G15" s="203">
        <v>0</v>
      </c>
      <c r="H15" s="204">
        <v>0</v>
      </c>
      <c r="I15" s="273">
        <v>0</v>
      </c>
      <c r="J15" s="204">
        <v>0</v>
      </c>
      <c r="K15" s="273">
        <v>0</v>
      </c>
      <c r="L15" s="204">
        <v>0</v>
      </c>
      <c r="M15" s="273">
        <v>0</v>
      </c>
      <c r="N15" s="207">
        <f t="shared" si="2"/>
        <v>0</v>
      </c>
      <c r="O15" s="207">
        <f t="shared" si="2"/>
        <v>0</v>
      </c>
      <c r="P15" s="208">
        <f t="shared" si="3"/>
        <v>0</v>
      </c>
      <c r="Q15" s="209"/>
      <c r="R15" s="204">
        <v>0</v>
      </c>
      <c r="S15" s="273">
        <v>0</v>
      </c>
      <c r="T15" s="211">
        <f t="shared" si="0"/>
        <v>0</v>
      </c>
      <c r="U15" s="211">
        <f t="shared" si="0"/>
        <v>0</v>
      </c>
      <c r="V15" s="212">
        <f t="shared" si="1"/>
        <v>0</v>
      </c>
      <c r="W15" s="213"/>
    </row>
    <row r="16" spans="1:23" ht="75.75" hidden="1" customHeight="1">
      <c r="A16" s="68" t="s">
        <v>133</v>
      </c>
      <c r="B16" s="288"/>
      <c r="C16" s="202" t="s">
        <v>141</v>
      </c>
      <c r="D16" s="202" t="s">
        <v>142</v>
      </c>
      <c r="E16" s="202" t="s">
        <v>101</v>
      </c>
      <c r="F16" s="270">
        <v>0</v>
      </c>
      <c r="G16" s="270">
        <v>0</v>
      </c>
      <c r="H16" s="218">
        <v>0</v>
      </c>
      <c r="I16" s="276">
        <v>0</v>
      </c>
      <c r="J16" s="218">
        <v>0</v>
      </c>
      <c r="K16" s="276">
        <v>0</v>
      </c>
      <c r="L16" s="218">
        <v>0</v>
      </c>
      <c r="M16" s="276">
        <v>0</v>
      </c>
      <c r="N16" s="207">
        <f t="shared" si="2"/>
        <v>0</v>
      </c>
      <c r="O16" s="207">
        <f t="shared" si="2"/>
        <v>0</v>
      </c>
      <c r="P16" s="208">
        <f t="shared" si="3"/>
        <v>0</v>
      </c>
      <c r="Q16" s="209"/>
      <c r="R16" s="218">
        <v>0</v>
      </c>
      <c r="S16" s="276">
        <v>0</v>
      </c>
      <c r="T16" s="220">
        <f t="shared" si="0"/>
        <v>0</v>
      </c>
      <c r="U16" s="220">
        <f t="shared" si="0"/>
        <v>0</v>
      </c>
      <c r="V16" s="221">
        <f t="shared" si="1"/>
        <v>0</v>
      </c>
      <c r="W16" s="222"/>
    </row>
    <row r="17" spans="1:25" ht="66" hidden="1" customHeight="1">
      <c r="A17" s="68" t="s">
        <v>133</v>
      </c>
      <c r="B17" s="202" t="s">
        <v>143</v>
      </c>
      <c r="C17" s="202" t="s">
        <v>144</v>
      </c>
      <c r="D17" s="202" t="s">
        <v>145</v>
      </c>
      <c r="E17" s="202" t="s">
        <v>101</v>
      </c>
      <c r="F17" s="203">
        <v>0</v>
      </c>
      <c r="G17" s="203">
        <v>0</v>
      </c>
      <c r="H17" s="218">
        <v>0</v>
      </c>
      <c r="I17" s="274">
        <v>0</v>
      </c>
      <c r="J17" s="218">
        <v>0</v>
      </c>
      <c r="K17" s="274">
        <v>0</v>
      </c>
      <c r="L17" s="218">
        <v>0</v>
      </c>
      <c r="M17" s="274">
        <v>0</v>
      </c>
      <c r="N17" s="207">
        <f t="shared" si="2"/>
        <v>0</v>
      </c>
      <c r="O17" s="207">
        <f t="shared" si="2"/>
        <v>0</v>
      </c>
      <c r="P17" s="207">
        <f t="shared" si="3"/>
        <v>0</v>
      </c>
      <c r="Q17" s="225"/>
      <c r="R17" s="218">
        <v>0</v>
      </c>
      <c r="S17" s="274">
        <v>0</v>
      </c>
      <c r="T17" s="211">
        <f t="shared" si="0"/>
        <v>0</v>
      </c>
      <c r="U17" s="211">
        <f t="shared" si="0"/>
        <v>0</v>
      </c>
      <c r="V17" s="212">
        <f t="shared" si="1"/>
        <v>0</v>
      </c>
      <c r="W17" s="213"/>
    </row>
    <row r="18" spans="1:25" ht="66" hidden="1" customHeight="1">
      <c r="A18" s="68" t="s">
        <v>133</v>
      </c>
      <c r="B18" s="202" t="s">
        <v>146</v>
      </c>
      <c r="C18" s="202" t="s">
        <v>147</v>
      </c>
      <c r="D18" s="202" t="s">
        <v>148</v>
      </c>
      <c r="E18" s="202" t="s">
        <v>101</v>
      </c>
      <c r="F18" s="203">
        <v>0</v>
      </c>
      <c r="G18" s="203">
        <v>0</v>
      </c>
      <c r="H18" s="218">
        <v>0</v>
      </c>
      <c r="I18" s="273">
        <v>0</v>
      </c>
      <c r="J18" s="204">
        <v>0</v>
      </c>
      <c r="K18" s="273">
        <v>0</v>
      </c>
      <c r="L18" s="218">
        <v>0</v>
      </c>
      <c r="M18" s="273">
        <v>0</v>
      </c>
      <c r="N18" s="207">
        <f>IFERROR((1-(L18/H18)),0)</f>
        <v>0</v>
      </c>
      <c r="O18" s="207">
        <f t="shared" si="2"/>
        <v>0</v>
      </c>
      <c r="P18" s="208">
        <f t="shared" si="3"/>
        <v>0</v>
      </c>
      <c r="Q18" s="225"/>
      <c r="R18" s="218">
        <v>0</v>
      </c>
      <c r="S18" s="273">
        <v>0</v>
      </c>
      <c r="T18" s="211">
        <f t="shared" si="0"/>
        <v>0</v>
      </c>
      <c r="U18" s="211">
        <f t="shared" si="0"/>
        <v>0</v>
      </c>
      <c r="V18" s="212">
        <f t="shared" si="1"/>
        <v>0</v>
      </c>
      <c r="W18" s="213"/>
    </row>
    <row r="19" spans="1:25" ht="105.75" customHeight="1">
      <c r="A19" s="68" t="s">
        <v>133</v>
      </c>
      <c r="B19" s="226" t="s">
        <v>150</v>
      </c>
      <c r="C19" s="202" t="s">
        <v>151</v>
      </c>
      <c r="D19" s="202" t="s">
        <v>152</v>
      </c>
      <c r="E19" s="202" t="s">
        <v>99</v>
      </c>
      <c r="F19" s="203">
        <v>0.02</v>
      </c>
      <c r="G19" s="203">
        <v>0</v>
      </c>
      <c r="H19" s="204">
        <v>0</v>
      </c>
      <c r="I19" s="275">
        <v>0</v>
      </c>
      <c r="J19" s="204">
        <v>0</v>
      </c>
      <c r="K19" s="275">
        <v>0</v>
      </c>
      <c r="L19" s="204">
        <v>0</v>
      </c>
      <c r="M19" s="275">
        <v>0</v>
      </c>
      <c r="N19" s="207">
        <f>IFERROR((1-(L19/H19)),0)</f>
        <v>0</v>
      </c>
      <c r="O19" s="207">
        <f t="shared" si="2"/>
        <v>0</v>
      </c>
      <c r="P19" s="208">
        <f t="shared" si="3"/>
        <v>0</v>
      </c>
      <c r="Q19" s="227" t="s">
        <v>240</v>
      </c>
      <c r="R19" s="204">
        <v>0</v>
      </c>
      <c r="S19" s="275">
        <v>0</v>
      </c>
      <c r="T19" s="211">
        <f t="shared" si="0"/>
        <v>0</v>
      </c>
      <c r="U19" s="211">
        <f t="shared" si="0"/>
        <v>0</v>
      </c>
      <c r="V19" s="212">
        <f t="shared" si="1"/>
        <v>0</v>
      </c>
      <c r="W19" s="213"/>
    </row>
    <row r="20" spans="1:25" ht="77.25" hidden="1" customHeight="1">
      <c r="A20" s="68" t="s">
        <v>133</v>
      </c>
      <c r="B20" s="226" t="s">
        <v>154</v>
      </c>
      <c r="C20" s="226" t="s">
        <v>155</v>
      </c>
      <c r="D20" s="226" t="s">
        <v>156</v>
      </c>
      <c r="E20" s="202" t="s">
        <v>101</v>
      </c>
      <c r="F20" s="203">
        <v>0</v>
      </c>
      <c r="G20" s="203">
        <v>0</v>
      </c>
      <c r="H20" s="218">
        <v>0</v>
      </c>
      <c r="I20" s="274">
        <v>0</v>
      </c>
      <c r="J20" s="218">
        <v>0</v>
      </c>
      <c r="K20" s="274">
        <v>0</v>
      </c>
      <c r="L20" s="218">
        <v>0</v>
      </c>
      <c r="M20" s="274">
        <v>0</v>
      </c>
      <c r="N20" s="207">
        <f t="shared" ref="N20" si="4">IFERROR((1-(L20/H20)),0)</f>
        <v>0</v>
      </c>
      <c r="O20" s="207">
        <f t="shared" si="2"/>
        <v>0</v>
      </c>
      <c r="P20" s="207">
        <v>0</v>
      </c>
      <c r="Q20" s="227"/>
      <c r="R20" s="218">
        <v>0</v>
      </c>
      <c r="S20" s="274">
        <v>0</v>
      </c>
      <c r="T20" s="211">
        <v>0</v>
      </c>
      <c r="U20" s="211">
        <f>IFERROR((1-(S20/K20)),0)</f>
        <v>0</v>
      </c>
      <c r="V20" s="212">
        <f t="shared" si="1"/>
        <v>0</v>
      </c>
      <c r="W20" s="222"/>
    </row>
    <row r="21" spans="1:25" ht="94.5" hidden="1" customHeight="1">
      <c r="A21" s="68" t="s">
        <v>133</v>
      </c>
      <c r="B21" s="202" t="s">
        <v>158</v>
      </c>
      <c r="C21" s="229" t="s">
        <v>159</v>
      </c>
      <c r="D21" s="202" t="s">
        <v>160</v>
      </c>
      <c r="E21" s="202" t="s">
        <v>101</v>
      </c>
      <c r="F21" s="203">
        <v>0</v>
      </c>
      <c r="G21" s="203">
        <v>0</v>
      </c>
      <c r="H21" s="218">
        <v>0</v>
      </c>
      <c r="I21" s="272">
        <v>0</v>
      </c>
      <c r="J21" s="218">
        <v>0</v>
      </c>
      <c r="K21" s="272">
        <v>0</v>
      </c>
      <c r="L21" s="218">
        <v>0</v>
      </c>
      <c r="M21" s="272">
        <v>0</v>
      </c>
      <c r="N21" s="207">
        <f>IFERROR((1-(L21/H21)),0)</f>
        <v>0</v>
      </c>
      <c r="O21" s="207">
        <f>IFERROR((1-(M21/I21)),0)</f>
        <v>0</v>
      </c>
      <c r="P21" s="208">
        <f>IFERROR((N21/G21),0)</f>
        <v>0</v>
      </c>
      <c r="Q21" s="230"/>
      <c r="R21" s="218">
        <v>0</v>
      </c>
      <c r="S21" s="272">
        <v>0</v>
      </c>
      <c r="T21" s="211">
        <f>IFERROR((1-(R21/J21)),0)</f>
        <v>0</v>
      </c>
      <c r="U21" s="211">
        <f>IFERROR((1-(S21/K21)),0)</f>
        <v>0</v>
      </c>
      <c r="V21" s="212">
        <f t="shared" si="1"/>
        <v>0</v>
      </c>
      <c r="W21" s="213"/>
    </row>
    <row r="22" spans="1:25" ht="94.5" hidden="1" customHeight="1">
      <c r="A22" s="68" t="s">
        <v>133</v>
      </c>
      <c r="B22" s="202" t="s">
        <v>162</v>
      </c>
      <c r="C22" s="231" t="s">
        <v>163</v>
      </c>
      <c r="D22" s="202" t="s">
        <v>164</v>
      </c>
      <c r="E22" s="202" t="s">
        <v>101</v>
      </c>
      <c r="F22" s="203">
        <v>0</v>
      </c>
      <c r="G22" s="203">
        <v>0</v>
      </c>
      <c r="H22" s="218">
        <v>0</v>
      </c>
      <c r="I22" s="272">
        <v>0</v>
      </c>
      <c r="J22" s="218">
        <v>0</v>
      </c>
      <c r="K22" s="272">
        <v>0</v>
      </c>
      <c r="L22" s="218">
        <v>0</v>
      </c>
      <c r="M22" s="272">
        <v>0</v>
      </c>
      <c r="N22" s="207">
        <f>IFERROR((1-(L22/H22)),0)</f>
        <v>0</v>
      </c>
      <c r="O22" s="207">
        <f>IFERROR((1-(M22/I22)),0)</f>
        <v>0</v>
      </c>
      <c r="P22" s="208">
        <f>IFERROR((N22/G22),0)</f>
        <v>0</v>
      </c>
      <c r="Q22" s="230"/>
      <c r="R22" s="218">
        <v>0</v>
      </c>
      <c r="S22" s="272">
        <v>0</v>
      </c>
      <c r="T22" s="211">
        <f>IFERROR((1-(R22/J22)),0)</f>
        <v>0</v>
      </c>
      <c r="U22" s="211">
        <f>IFERROR((1-(S22/K22)),0)</f>
        <v>0</v>
      </c>
      <c r="V22" s="212">
        <f t="shared" si="1"/>
        <v>0</v>
      </c>
      <c r="W22" s="213"/>
    </row>
    <row r="23" spans="1:25" ht="27" hidden="1" customHeight="1">
      <c r="A23" s="47"/>
      <c r="B23" s="175" t="s">
        <v>165</v>
      </c>
      <c r="C23" s="176"/>
      <c r="D23" s="176"/>
      <c r="E23" s="177"/>
      <c r="F23" s="178"/>
      <c r="G23" s="178"/>
      <c r="H23" s="179"/>
      <c r="I23" s="180"/>
      <c r="J23" s="179"/>
      <c r="K23" s="180"/>
      <c r="L23" s="181"/>
      <c r="M23" s="181"/>
      <c r="N23" s="182"/>
      <c r="O23" s="183"/>
      <c r="P23" s="181"/>
      <c r="Q23" s="184"/>
      <c r="R23" s="180"/>
      <c r="S23" s="184"/>
      <c r="T23" s="184"/>
      <c r="U23" s="185"/>
      <c r="V23" s="184"/>
      <c r="W23" s="184"/>
    </row>
    <row r="24" spans="1:25" ht="30" hidden="1">
      <c r="A24" s="68" t="s">
        <v>166</v>
      </c>
      <c r="B24" s="287" t="s">
        <v>167</v>
      </c>
      <c r="C24" s="202" t="s">
        <v>168</v>
      </c>
      <c r="D24" s="202" t="s">
        <v>169</v>
      </c>
      <c r="E24" s="202" t="s">
        <v>101</v>
      </c>
      <c r="F24" s="203">
        <v>0</v>
      </c>
      <c r="G24" s="203">
        <v>0</v>
      </c>
      <c r="H24" s="218">
        <v>0</v>
      </c>
      <c r="I24" s="272">
        <v>0</v>
      </c>
      <c r="J24" s="218">
        <v>0</v>
      </c>
      <c r="K24" s="272">
        <v>0</v>
      </c>
      <c r="L24" s="218">
        <v>0</v>
      </c>
      <c r="M24" s="272">
        <v>0</v>
      </c>
      <c r="N24" s="207">
        <f>IFERROR((1-(L24/H24)),0)</f>
        <v>0</v>
      </c>
      <c r="O24" s="207">
        <f>IFERROR((1-(M24/I24)),0)</f>
        <v>0</v>
      </c>
      <c r="P24" s="208">
        <f t="shared" si="3"/>
        <v>0</v>
      </c>
      <c r="Q24" s="209"/>
      <c r="R24" s="218">
        <v>0</v>
      </c>
      <c r="S24" s="272">
        <v>0</v>
      </c>
      <c r="T24" s="211">
        <f t="shared" si="0"/>
        <v>0</v>
      </c>
      <c r="U24" s="211">
        <f t="shared" si="0"/>
        <v>0</v>
      </c>
      <c r="V24" s="212">
        <f t="shared" si="1"/>
        <v>0</v>
      </c>
      <c r="W24" s="222"/>
    </row>
    <row r="25" spans="1:25" ht="48" hidden="1" customHeight="1">
      <c r="A25" s="68" t="s">
        <v>166</v>
      </c>
      <c r="B25" s="287"/>
      <c r="C25" s="202" t="s">
        <v>170</v>
      </c>
      <c r="D25" s="202" t="s">
        <v>171</v>
      </c>
      <c r="E25" s="202" t="s">
        <v>101</v>
      </c>
      <c r="F25" s="203">
        <v>0</v>
      </c>
      <c r="G25" s="203">
        <v>0</v>
      </c>
      <c r="H25" s="218">
        <v>0</v>
      </c>
      <c r="I25" s="272">
        <v>0</v>
      </c>
      <c r="J25" s="218">
        <v>0</v>
      </c>
      <c r="K25" s="272">
        <v>0</v>
      </c>
      <c r="L25" s="218">
        <v>0</v>
      </c>
      <c r="M25" s="272">
        <v>0</v>
      </c>
      <c r="N25" s="207">
        <f t="shared" si="2"/>
        <v>0</v>
      </c>
      <c r="O25" s="207">
        <f>IFERROR((1-(M25/I25)),0)</f>
        <v>0</v>
      </c>
      <c r="P25" s="208">
        <f t="shared" si="3"/>
        <v>0</v>
      </c>
      <c r="Q25" s="209"/>
      <c r="R25" s="218">
        <v>0</v>
      </c>
      <c r="S25" s="272">
        <v>0</v>
      </c>
      <c r="T25" s="211">
        <f t="shared" si="0"/>
        <v>0</v>
      </c>
      <c r="U25" s="211">
        <f t="shared" si="0"/>
        <v>0</v>
      </c>
      <c r="V25" s="212">
        <f t="shared" si="1"/>
        <v>0</v>
      </c>
      <c r="W25" s="213"/>
    </row>
    <row r="26" spans="1:25" ht="30" hidden="1">
      <c r="A26" s="68" t="s">
        <v>166</v>
      </c>
      <c r="B26" s="287"/>
      <c r="C26" s="202" t="s">
        <v>172</v>
      </c>
      <c r="D26" s="202" t="s">
        <v>169</v>
      </c>
      <c r="E26" s="202" t="s">
        <v>101</v>
      </c>
      <c r="F26" s="203">
        <v>0</v>
      </c>
      <c r="G26" s="203">
        <v>0</v>
      </c>
      <c r="H26" s="218">
        <v>0</v>
      </c>
      <c r="I26" s="272">
        <v>0</v>
      </c>
      <c r="J26" s="218">
        <v>0</v>
      </c>
      <c r="K26" s="272">
        <v>0</v>
      </c>
      <c r="L26" s="218">
        <v>0</v>
      </c>
      <c r="M26" s="272">
        <v>0</v>
      </c>
      <c r="N26" s="207">
        <f t="shared" si="2"/>
        <v>0</v>
      </c>
      <c r="O26" s="239">
        <f>IFERROR((1-(M26/I26)),0)</f>
        <v>0</v>
      </c>
      <c r="P26" s="208">
        <f t="shared" si="3"/>
        <v>0</v>
      </c>
      <c r="Q26" s="209"/>
      <c r="R26" s="218">
        <v>0</v>
      </c>
      <c r="S26" s="272">
        <v>0</v>
      </c>
      <c r="T26" s="211">
        <f t="shared" si="0"/>
        <v>0</v>
      </c>
      <c r="U26" s="240">
        <f t="shared" si="0"/>
        <v>0</v>
      </c>
      <c r="V26" s="241">
        <f t="shared" si="1"/>
        <v>0</v>
      </c>
      <c r="W26" s="222"/>
    </row>
    <row r="27" spans="1:25" ht="30" hidden="1">
      <c r="A27" s="68" t="s">
        <v>166</v>
      </c>
      <c r="B27" s="288" t="s">
        <v>173</v>
      </c>
      <c r="C27" s="202" t="s">
        <v>174</v>
      </c>
      <c r="D27" s="202" t="s">
        <v>142</v>
      </c>
      <c r="E27" s="202" t="s">
        <v>101</v>
      </c>
      <c r="F27" s="203">
        <v>0</v>
      </c>
      <c r="G27" s="203">
        <v>0</v>
      </c>
      <c r="H27" s="218">
        <v>0</v>
      </c>
      <c r="I27" s="272">
        <v>0</v>
      </c>
      <c r="J27" s="218">
        <v>0</v>
      </c>
      <c r="K27" s="272">
        <v>0</v>
      </c>
      <c r="L27" s="218">
        <v>0</v>
      </c>
      <c r="M27" s="272">
        <v>0</v>
      </c>
      <c r="N27" s="207">
        <f t="shared" si="2"/>
        <v>0</v>
      </c>
      <c r="O27" s="207">
        <f t="shared" si="2"/>
        <v>0</v>
      </c>
      <c r="P27" s="208">
        <f t="shared" si="3"/>
        <v>0</v>
      </c>
      <c r="Q27" s="230"/>
      <c r="R27" s="218">
        <v>0</v>
      </c>
      <c r="S27" s="272">
        <v>0</v>
      </c>
      <c r="T27" s="211">
        <f t="shared" si="0"/>
        <v>0</v>
      </c>
      <c r="U27" s="211">
        <f t="shared" si="0"/>
        <v>0</v>
      </c>
      <c r="V27" s="212">
        <f t="shared" si="1"/>
        <v>0</v>
      </c>
      <c r="W27" s="222"/>
    </row>
    <row r="28" spans="1:25" ht="45" hidden="1">
      <c r="A28" s="68" t="s">
        <v>166</v>
      </c>
      <c r="B28" s="288"/>
      <c r="C28" s="202" t="s">
        <v>176</v>
      </c>
      <c r="D28" s="202" t="s">
        <v>177</v>
      </c>
      <c r="E28" s="202" t="s">
        <v>101</v>
      </c>
      <c r="F28" s="203">
        <v>0.01</v>
      </c>
      <c r="G28" s="203">
        <v>0.01</v>
      </c>
      <c r="H28" s="218">
        <v>0</v>
      </c>
      <c r="I28" s="272">
        <v>0</v>
      </c>
      <c r="J28" s="218">
        <v>0</v>
      </c>
      <c r="K28" s="272">
        <v>0</v>
      </c>
      <c r="L28" s="218">
        <v>0</v>
      </c>
      <c r="M28" s="272">
        <v>0</v>
      </c>
      <c r="N28" s="207">
        <f t="shared" si="2"/>
        <v>0</v>
      </c>
      <c r="O28" s="207">
        <f t="shared" si="2"/>
        <v>0</v>
      </c>
      <c r="P28" s="208">
        <f t="shared" si="3"/>
        <v>0</v>
      </c>
      <c r="Q28" s="230"/>
      <c r="R28" s="218">
        <v>0</v>
      </c>
      <c r="S28" s="272">
        <v>0</v>
      </c>
      <c r="T28" s="211">
        <f t="shared" si="0"/>
        <v>0</v>
      </c>
      <c r="U28" s="211">
        <f t="shared" si="0"/>
        <v>0</v>
      </c>
      <c r="V28" s="212">
        <f t="shared" si="1"/>
        <v>0</v>
      </c>
      <c r="W28" s="242"/>
    </row>
    <row r="29" spans="1:25" ht="40.5" hidden="1" customHeight="1">
      <c r="A29" s="68" t="s">
        <v>166</v>
      </c>
      <c r="B29" s="288"/>
      <c r="C29" s="202" t="s">
        <v>179</v>
      </c>
      <c r="D29" s="202" t="s">
        <v>142</v>
      </c>
      <c r="E29" s="202" t="s">
        <v>101</v>
      </c>
      <c r="F29" s="203">
        <v>0.01</v>
      </c>
      <c r="G29" s="203">
        <v>0</v>
      </c>
      <c r="H29" s="218">
        <v>0</v>
      </c>
      <c r="I29" s="272">
        <v>0</v>
      </c>
      <c r="J29" s="218">
        <v>0</v>
      </c>
      <c r="K29" s="272">
        <v>0</v>
      </c>
      <c r="L29" s="218">
        <v>0</v>
      </c>
      <c r="M29" s="272">
        <v>0</v>
      </c>
      <c r="N29" s="207">
        <f t="shared" si="2"/>
        <v>0</v>
      </c>
      <c r="O29" s="207">
        <f t="shared" si="2"/>
        <v>0</v>
      </c>
      <c r="P29" s="208">
        <f t="shared" si="3"/>
        <v>0</v>
      </c>
      <c r="Q29" s="230"/>
      <c r="R29" s="218">
        <v>0</v>
      </c>
      <c r="S29" s="272">
        <v>0</v>
      </c>
      <c r="T29" s="211">
        <f t="shared" si="0"/>
        <v>0</v>
      </c>
      <c r="U29" s="211">
        <f t="shared" si="0"/>
        <v>0</v>
      </c>
      <c r="V29" s="212">
        <f t="shared" si="1"/>
        <v>0</v>
      </c>
      <c r="W29" s="213"/>
      <c r="Y29" s="80"/>
    </row>
    <row r="30" spans="1:25" ht="63.75" customHeight="1">
      <c r="A30" s="68" t="s">
        <v>166</v>
      </c>
      <c r="B30" s="288"/>
      <c r="C30" s="202" t="s">
        <v>181</v>
      </c>
      <c r="D30" s="202" t="s">
        <v>182</v>
      </c>
      <c r="E30" s="202" t="s">
        <v>99</v>
      </c>
      <c r="F30" s="203">
        <v>0.01</v>
      </c>
      <c r="G30" s="203">
        <v>0</v>
      </c>
      <c r="H30" s="218">
        <v>0</v>
      </c>
      <c r="I30" s="272">
        <v>10882023</v>
      </c>
      <c r="J30" s="218">
        <v>0</v>
      </c>
      <c r="K30" s="272">
        <v>0</v>
      </c>
      <c r="L30" s="218">
        <v>0</v>
      </c>
      <c r="M30" s="272">
        <v>8027058</v>
      </c>
      <c r="N30" s="207">
        <f t="shared" si="2"/>
        <v>0</v>
      </c>
      <c r="O30" s="207">
        <f t="shared" si="2"/>
        <v>0.26235608948814026</v>
      </c>
      <c r="P30" s="208">
        <f>IFERROR((N30/G30),0)</f>
        <v>0</v>
      </c>
      <c r="Q30" s="209"/>
      <c r="R30" s="218">
        <v>0</v>
      </c>
      <c r="S30" s="272">
        <v>0</v>
      </c>
      <c r="T30" s="211">
        <f t="shared" si="0"/>
        <v>0</v>
      </c>
      <c r="U30" s="211">
        <f t="shared" si="0"/>
        <v>0</v>
      </c>
      <c r="V30" s="212">
        <f t="shared" si="1"/>
        <v>0</v>
      </c>
      <c r="W30" s="213"/>
    </row>
    <row r="31" spans="1:25" ht="94.5" hidden="1" customHeight="1">
      <c r="A31" s="68" t="s">
        <v>133</v>
      </c>
      <c r="B31" s="202" t="s">
        <v>183</v>
      </c>
      <c r="C31" s="231" t="s">
        <v>184</v>
      </c>
      <c r="D31" s="202" t="s">
        <v>185</v>
      </c>
      <c r="E31" s="202" t="s">
        <v>101</v>
      </c>
      <c r="F31" s="203">
        <v>0</v>
      </c>
      <c r="G31" s="203">
        <v>0</v>
      </c>
      <c r="H31" s="218">
        <v>0</v>
      </c>
      <c r="I31" s="272">
        <v>0</v>
      </c>
      <c r="J31" s="218">
        <v>0</v>
      </c>
      <c r="K31" s="272">
        <v>0</v>
      </c>
      <c r="L31" s="218">
        <v>0</v>
      </c>
      <c r="M31" s="272">
        <v>0</v>
      </c>
      <c r="N31" s="207">
        <f t="shared" si="2"/>
        <v>0</v>
      </c>
      <c r="O31" s="207">
        <f t="shared" si="2"/>
        <v>0</v>
      </c>
      <c r="P31" s="208">
        <f>IFERROR((N31/G31),0)</f>
        <v>0</v>
      </c>
      <c r="Q31" s="230"/>
      <c r="R31" s="218">
        <v>0</v>
      </c>
      <c r="S31" s="272">
        <v>0</v>
      </c>
      <c r="T31" s="211">
        <f>IFERROR((1-(R31/J31)),0)</f>
        <v>0</v>
      </c>
      <c r="U31" s="211">
        <f>IFERROR((1-(S31/K31)),0)</f>
        <v>0</v>
      </c>
      <c r="V31" s="212">
        <f>IFERROR((T31/G31),0)</f>
        <v>0</v>
      </c>
      <c r="W31" s="213"/>
    </row>
    <row r="32" spans="1:25" ht="48.75" hidden="1" customHeight="1">
      <c r="A32" s="68" t="s">
        <v>166</v>
      </c>
      <c r="B32" s="287" t="s">
        <v>186</v>
      </c>
      <c r="C32" s="202" t="s">
        <v>187</v>
      </c>
      <c r="D32" s="202" t="s">
        <v>188</v>
      </c>
      <c r="E32" s="202" t="s">
        <v>101</v>
      </c>
      <c r="F32" s="203">
        <v>0</v>
      </c>
      <c r="G32" s="203">
        <v>0</v>
      </c>
      <c r="H32" s="218">
        <v>0</v>
      </c>
      <c r="I32" s="272">
        <v>0</v>
      </c>
      <c r="J32" s="218">
        <v>0</v>
      </c>
      <c r="K32" s="272">
        <v>0</v>
      </c>
      <c r="L32" s="218">
        <v>0</v>
      </c>
      <c r="M32" s="272">
        <v>0</v>
      </c>
      <c r="N32" s="207">
        <f>IFERROR((1-(L32/H32)),0)</f>
        <v>0</v>
      </c>
      <c r="O32" s="207">
        <f t="shared" si="2"/>
        <v>0</v>
      </c>
      <c r="P32" s="244">
        <f t="shared" si="3"/>
        <v>0</v>
      </c>
      <c r="Q32" s="230"/>
      <c r="R32" s="218">
        <v>0</v>
      </c>
      <c r="S32" s="272">
        <v>0</v>
      </c>
      <c r="T32" s="211">
        <f t="shared" si="0"/>
        <v>0</v>
      </c>
      <c r="U32" s="211">
        <f t="shared" si="0"/>
        <v>0</v>
      </c>
      <c r="V32" s="212">
        <f t="shared" si="1"/>
        <v>0</v>
      </c>
      <c r="W32" s="222"/>
    </row>
    <row r="33" spans="1:23" ht="54" hidden="1" customHeight="1">
      <c r="A33" s="68" t="s">
        <v>166</v>
      </c>
      <c r="B33" s="287"/>
      <c r="C33" s="202" t="s">
        <v>190</v>
      </c>
      <c r="D33" s="202" t="s">
        <v>191</v>
      </c>
      <c r="E33" s="202" t="s">
        <v>101</v>
      </c>
      <c r="F33" s="203">
        <v>0</v>
      </c>
      <c r="G33" s="203">
        <v>0</v>
      </c>
      <c r="H33" s="218">
        <v>0</v>
      </c>
      <c r="I33" s="272">
        <v>0</v>
      </c>
      <c r="J33" s="218">
        <v>0</v>
      </c>
      <c r="K33" s="272">
        <v>0</v>
      </c>
      <c r="L33" s="218">
        <v>0</v>
      </c>
      <c r="M33" s="272">
        <v>0</v>
      </c>
      <c r="N33" s="207">
        <f t="shared" si="2"/>
        <v>0</v>
      </c>
      <c r="O33" s="207">
        <f t="shared" si="2"/>
        <v>0</v>
      </c>
      <c r="P33" s="244">
        <f t="shared" si="3"/>
        <v>0</v>
      </c>
      <c r="Q33" s="230"/>
      <c r="R33" s="218">
        <v>0</v>
      </c>
      <c r="S33" s="272">
        <v>0</v>
      </c>
      <c r="T33" s="211">
        <f t="shared" si="0"/>
        <v>0</v>
      </c>
      <c r="U33" s="211">
        <f t="shared" si="0"/>
        <v>0</v>
      </c>
      <c r="V33" s="212">
        <f t="shared" si="1"/>
        <v>0</v>
      </c>
      <c r="W33" s="222"/>
    </row>
    <row r="34" spans="1:23" ht="90" hidden="1">
      <c r="A34" s="68" t="s">
        <v>192</v>
      </c>
      <c r="B34" s="288" t="s">
        <v>193</v>
      </c>
      <c r="C34" s="202" t="s">
        <v>194</v>
      </c>
      <c r="D34" s="202" t="s">
        <v>142</v>
      </c>
      <c r="E34" s="202" t="s">
        <v>101</v>
      </c>
      <c r="F34" s="203">
        <v>0</v>
      </c>
      <c r="G34" s="203">
        <v>0</v>
      </c>
      <c r="H34" s="218">
        <v>0</v>
      </c>
      <c r="I34" s="272">
        <v>0</v>
      </c>
      <c r="J34" s="218">
        <v>0</v>
      </c>
      <c r="K34" s="272">
        <v>0</v>
      </c>
      <c r="L34" s="218">
        <v>0</v>
      </c>
      <c r="M34" s="272">
        <v>0</v>
      </c>
      <c r="N34" s="207">
        <f t="shared" si="2"/>
        <v>0</v>
      </c>
      <c r="O34" s="207">
        <f t="shared" si="2"/>
        <v>0</v>
      </c>
      <c r="P34" s="208">
        <f t="shared" si="3"/>
        <v>0</v>
      </c>
      <c r="Q34" s="209"/>
      <c r="R34" s="218">
        <v>0</v>
      </c>
      <c r="S34" s="272">
        <v>0</v>
      </c>
      <c r="T34" s="211">
        <f t="shared" si="0"/>
        <v>0</v>
      </c>
      <c r="U34" s="211">
        <f t="shared" si="0"/>
        <v>0</v>
      </c>
      <c r="V34" s="212">
        <f t="shared" si="1"/>
        <v>0</v>
      </c>
      <c r="W34" s="213"/>
    </row>
    <row r="35" spans="1:23" ht="68.25" hidden="1" customHeight="1">
      <c r="A35" s="68" t="s">
        <v>195</v>
      </c>
      <c r="B35" s="288"/>
      <c r="C35" s="202" t="s">
        <v>196</v>
      </c>
      <c r="D35" s="202" t="s">
        <v>142</v>
      </c>
      <c r="E35" s="202" t="s">
        <v>101</v>
      </c>
      <c r="F35" s="203">
        <v>0</v>
      </c>
      <c r="G35" s="203">
        <v>0</v>
      </c>
      <c r="H35" s="218">
        <v>0</v>
      </c>
      <c r="I35" s="272">
        <v>0</v>
      </c>
      <c r="J35" s="218">
        <v>0</v>
      </c>
      <c r="K35" s="272">
        <v>0</v>
      </c>
      <c r="L35" s="218">
        <v>0</v>
      </c>
      <c r="M35" s="272">
        <v>0</v>
      </c>
      <c r="N35" s="207">
        <f t="shared" si="2"/>
        <v>0</v>
      </c>
      <c r="O35" s="207">
        <f t="shared" si="2"/>
        <v>0</v>
      </c>
      <c r="P35" s="208">
        <f t="shared" si="3"/>
        <v>0</v>
      </c>
      <c r="Q35" s="209"/>
      <c r="R35" s="218">
        <v>0</v>
      </c>
      <c r="S35" s="272">
        <v>0</v>
      </c>
      <c r="T35" s="211">
        <f t="shared" si="0"/>
        <v>0</v>
      </c>
      <c r="U35" s="211">
        <f t="shared" si="0"/>
        <v>0</v>
      </c>
      <c r="V35" s="212">
        <f t="shared" si="1"/>
        <v>0</v>
      </c>
      <c r="W35" s="213"/>
    </row>
    <row r="36" spans="1:23" ht="66" hidden="1" customHeight="1">
      <c r="A36" s="68" t="s">
        <v>197</v>
      </c>
      <c r="B36" s="202" t="s">
        <v>198</v>
      </c>
      <c r="C36" s="202" t="s">
        <v>199</v>
      </c>
      <c r="D36" s="202" t="s">
        <v>142</v>
      </c>
      <c r="E36" s="202" t="s">
        <v>101</v>
      </c>
      <c r="F36" s="203">
        <v>0</v>
      </c>
      <c r="G36" s="203">
        <v>0</v>
      </c>
      <c r="H36" s="218">
        <v>0</v>
      </c>
      <c r="I36" s="272">
        <v>0</v>
      </c>
      <c r="J36" s="218">
        <v>0</v>
      </c>
      <c r="K36" s="272">
        <v>0</v>
      </c>
      <c r="L36" s="218">
        <v>0</v>
      </c>
      <c r="M36" s="272">
        <v>0</v>
      </c>
      <c r="N36" s="207">
        <f t="shared" si="2"/>
        <v>0</v>
      </c>
      <c r="O36" s="207">
        <f t="shared" si="2"/>
        <v>0</v>
      </c>
      <c r="P36" s="208">
        <f t="shared" si="3"/>
        <v>0</v>
      </c>
      <c r="Q36" s="277"/>
      <c r="R36" s="218">
        <v>0</v>
      </c>
      <c r="S36" s="272">
        <v>0</v>
      </c>
      <c r="T36" s="211">
        <f>IFERROR((1-(R36/J36)),0)</f>
        <v>0</v>
      </c>
      <c r="U36" s="211">
        <f>IFERROR((1-(S36/K36)),0)</f>
        <v>0</v>
      </c>
      <c r="V36" s="212">
        <f>IFERROR((T36/G36),0)</f>
        <v>0</v>
      </c>
      <c r="W36" s="222"/>
    </row>
    <row r="37" spans="1:23" s="158" customFormat="1" ht="45" hidden="1">
      <c r="A37" s="161"/>
      <c r="B37" s="202" t="s">
        <v>202</v>
      </c>
      <c r="C37" s="202" t="s">
        <v>203</v>
      </c>
      <c r="D37" s="202" t="s">
        <v>142</v>
      </c>
      <c r="E37" s="202" t="s">
        <v>101</v>
      </c>
      <c r="F37" s="203">
        <v>0</v>
      </c>
      <c r="G37" s="203">
        <v>0</v>
      </c>
      <c r="H37" s="218">
        <v>0</v>
      </c>
      <c r="I37" s="272">
        <v>0</v>
      </c>
      <c r="J37" s="218">
        <v>0</v>
      </c>
      <c r="K37" s="272">
        <v>0</v>
      </c>
      <c r="L37" s="218">
        <v>0</v>
      </c>
      <c r="M37" s="272">
        <v>0</v>
      </c>
      <c r="N37" s="246">
        <f t="shared" si="2"/>
        <v>0</v>
      </c>
      <c r="O37" s="246">
        <f t="shared" si="2"/>
        <v>0</v>
      </c>
      <c r="P37" s="247">
        <f>IFERROR((N37/G37),0)</f>
        <v>0</v>
      </c>
      <c r="Q37" s="202"/>
      <c r="R37" s="218">
        <v>0</v>
      </c>
      <c r="S37" s="272">
        <v>0</v>
      </c>
      <c r="T37" s="249">
        <f>IFERROR((1-(R37/J37)),0)</f>
        <v>0</v>
      </c>
      <c r="U37" s="249">
        <f>IFERROR((1-(S37/K37)),0)</f>
        <v>0</v>
      </c>
      <c r="V37" s="250">
        <f>IFERROR((T37/G37),0)</f>
        <v>0</v>
      </c>
      <c r="W37" s="251"/>
    </row>
    <row r="38" spans="1:23" ht="30" hidden="1">
      <c r="A38" s="68" t="s">
        <v>195</v>
      </c>
      <c r="B38" s="288" t="s">
        <v>205</v>
      </c>
      <c r="C38" s="202" t="s">
        <v>206</v>
      </c>
      <c r="D38" s="202" t="s">
        <v>207</v>
      </c>
      <c r="E38" s="202" t="s">
        <v>101</v>
      </c>
      <c r="F38" s="203">
        <v>0</v>
      </c>
      <c r="G38" s="203">
        <v>0</v>
      </c>
      <c r="H38" s="218">
        <v>0</v>
      </c>
      <c r="I38" s="272">
        <v>0</v>
      </c>
      <c r="J38" s="218">
        <v>0</v>
      </c>
      <c r="K38" s="272">
        <v>0</v>
      </c>
      <c r="L38" s="218">
        <v>0</v>
      </c>
      <c r="M38" s="272">
        <v>0</v>
      </c>
      <c r="N38" s="207">
        <f t="shared" si="2"/>
        <v>0</v>
      </c>
      <c r="O38" s="207">
        <f t="shared" si="2"/>
        <v>0</v>
      </c>
      <c r="P38" s="208">
        <f t="shared" si="3"/>
        <v>0</v>
      </c>
      <c r="Q38" s="209"/>
      <c r="R38" s="218">
        <v>0</v>
      </c>
      <c r="S38" s="272">
        <v>0</v>
      </c>
      <c r="T38" s="211">
        <f t="shared" si="0"/>
        <v>0</v>
      </c>
      <c r="U38" s="211">
        <f t="shared" si="0"/>
        <v>0</v>
      </c>
      <c r="V38" s="212">
        <f t="shared" si="1"/>
        <v>0</v>
      </c>
      <c r="W38" s="213"/>
    </row>
    <row r="39" spans="1:23" ht="30" hidden="1">
      <c r="A39" s="68" t="s">
        <v>195</v>
      </c>
      <c r="B39" s="288"/>
      <c r="C39" s="202" t="s">
        <v>208</v>
      </c>
      <c r="D39" s="202" t="s">
        <v>207</v>
      </c>
      <c r="E39" s="202" t="s">
        <v>101</v>
      </c>
      <c r="F39" s="203">
        <v>0</v>
      </c>
      <c r="G39" s="203">
        <v>0</v>
      </c>
      <c r="H39" s="218">
        <v>0</v>
      </c>
      <c r="I39" s="272">
        <v>0</v>
      </c>
      <c r="J39" s="218">
        <v>0</v>
      </c>
      <c r="K39" s="272">
        <v>0</v>
      </c>
      <c r="L39" s="218">
        <v>0</v>
      </c>
      <c r="M39" s="272">
        <v>0</v>
      </c>
      <c r="N39" s="207">
        <f t="shared" si="2"/>
        <v>0</v>
      </c>
      <c r="O39" s="207">
        <f t="shared" si="2"/>
        <v>0</v>
      </c>
      <c r="P39" s="208">
        <f t="shared" si="3"/>
        <v>0</v>
      </c>
      <c r="Q39" s="209"/>
      <c r="R39" s="218">
        <v>0</v>
      </c>
      <c r="S39" s="272">
        <v>0</v>
      </c>
      <c r="T39" s="211">
        <f t="shared" si="0"/>
        <v>0</v>
      </c>
      <c r="U39" s="211">
        <f t="shared" si="0"/>
        <v>0</v>
      </c>
      <c r="V39" s="212">
        <f t="shared" si="1"/>
        <v>0</v>
      </c>
      <c r="W39" s="213"/>
    </row>
    <row r="40" spans="1:23" ht="30">
      <c r="A40" s="68" t="s">
        <v>166</v>
      </c>
      <c r="B40" s="288" t="s">
        <v>209</v>
      </c>
      <c r="C40" s="202" t="s">
        <v>210</v>
      </c>
      <c r="D40" s="232" t="s">
        <v>211</v>
      </c>
      <c r="E40" s="202" t="s">
        <v>99</v>
      </c>
      <c r="F40" s="203">
        <v>0.01</v>
      </c>
      <c r="G40" s="203">
        <v>0</v>
      </c>
      <c r="H40" s="218">
        <v>0</v>
      </c>
      <c r="I40" s="272">
        <v>14098490</v>
      </c>
      <c r="J40" s="218">
        <v>0</v>
      </c>
      <c r="K40" s="272">
        <v>0</v>
      </c>
      <c r="L40" s="218">
        <v>0</v>
      </c>
      <c r="M40" s="272">
        <v>16683290</v>
      </c>
      <c r="N40" s="207">
        <f t="shared" si="2"/>
        <v>0</v>
      </c>
      <c r="O40" s="207">
        <f t="shared" si="2"/>
        <v>-0.18333878308953655</v>
      </c>
      <c r="P40" s="208">
        <f t="shared" si="3"/>
        <v>0</v>
      </c>
      <c r="Q40" s="230"/>
      <c r="R40" s="218">
        <v>0</v>
      </c>
      <c r="S40" s="272">
        <v>0</v>
      </c>
      <c r="T40" s="211">
        <f t="shared" si="0"/>
        <v>0</v>
      </c>
      <c r="U40" s="211">
        <f t="shared" si="0"/>
        <v>0</v>
      </c>
      <c r="V40" s="212">
        <f t="shared" si="1"/>
        <v>0</v>
      </c>
      <c r="W40" s="242"/>
    </row>
    <row r="41" spans="1:23" ht="30" hidden="1">
      <c r="A41" s="68" t="s">
        <v>166</v>
      </c>
      <c r="B41" s="288"/>
      <c r="C41" s="202" t="s">
        <v>213</v>
      </c>
      <c r="D41" s="202" t="s">
        <v>142</v>
      </c>
      <c r="E41" s="202" t="s">
        <v>101</v>
      </c>
      <c r="F41" s="203">
        <v>0.01</v>
      </c>
      <c r="G41" s="203">
        <v>0.01</v>
      </c>
      <c r="H41" s="218">
        <v>0</v>
      </c>
      <c r="I41" s="272">
        <v>0</v>
      </c>
      <c r="J41" s="218">
        <v>0</v>
      </c>
      <c r="K41" s="272">
        <v>0</v>
      </c>
      <c r="L41" s="218">
        <v>0</v>
      </c>
      <c r="M41" s="272">
        <v>0</v>
      </c>
      <c r="N41" s="207">
        <f t="shared" si="2"/>
        <v>0</v>
      </c>
      <c r="O41" s="207">
        <f t="shared" si="2"/>
        <v>0</v>
      </c>
      <c r="P41" s="208">
        <f t="shared" si="3"/>
        <v>0</v>
      </c>
      <c r="Q41" s="261"/>
      <c r="R41" s="218">
        <v>0</v>
      </c>
      <c r="S41" s="272">
        <v>0</v>
      </c>
      <c r="T41" s="211">
        <f t="shared" si="0"/>
        <v>0</v>
      </c>
      <c r="U41" s="211">
        <f t="shared" si="0"/>
        <v>0</v>
      </c>
      <c r="V41" s="212">
        <f t="shared" si="1"/>
        <v>0</v>
      </c>
      <c r="W41" s="262"/>
    </row>
    <row r="42" spans="1:23" ht="78.75" customHeight="1">
      <c r="A42" s="68" t="s">
        <v>166</v>
      </c>
      <c r="B42" s="288"/>
      <c r="C42" s="202" t="s">
        <v>219</v>
      </c>
      <c r="D42" s="232" t="s">
        <v>220</v>
      </c>
      <c r="E42" s="202" t="s">
        <v>99</v>
      </c>
      <c r="F42" s="203">
        <v>0.01</v>
      </c>
      <c r="G42" s="203">
        <v>0</v>
      </c>
      <c r="H42" s="218">
        <v>0</v>
      </c>
      <c r="I42" s="272">
        <v>67000000</v>
      </c>
      <c r="J42" s="218">
        <v>0</v>
      </c>
      <c r="K42" s="272">
        <v>0</v>
      </c>
      <c r="L42" s="218">
        <v>0</v>
      </c>
      <c r="M42" s="272">
        <v>58929030</v>
      </c>
      <c r="N42" s="207">
        <f t="shared" si="2"/>
        <v>0</v>
      </c>
      <c r="O42" s="207">
        <f>IFERROR((1-(M42/I42)),0)</f>
        <v>0.12046223880597018</v>
      </c>
      <c r="P42" s="208">
        <f t="shared" si="3"/>
        <v>0</v>
      </c>
      <c r="Q42" s="262"/>
      <c r="R42" s="218">
        <v>0</v>
      </c>
      <c r="S42" s="272">
        <v>0</v>
      </c>
      <c r="T42" s="211">
        <f t="shared" si="0"/>
        <v>0</v>
      </c>
      <c r="U42" s="211">
        <f t="shared" si="0"/>
        <v>0</v>
      </c>
      <c r="V42" s="212">
        <f t="shared" si="1"/>
        <v>0</v>
      </c>
      <c r="W42" s="266"/>
    </row>
    <row r="43" spans="1:23" hidden="1"/>
    <row r="45" spans="1:23">
      <c r="U45" s="34"/>
    </row>
    <row r="46" spans="1:23">
      <c r="S46" s="80"/>
      <c r="T46" s="80"/>
      <c r="U46" s="34"/>
    </row>
    <row r="47" spans="1:23">
      <c r="S47" s="79"/>
      <c r="U47" s="34"/>
    </row>
    <row r="48" spans="1:23">
      <c r="U48" s="34"/>
    </row>
    <row r="49" spans="21:21">
      <c r="U49" s="34"/>
    </row>
    <row r="50" spans="21:21">
      <c r="U50" s="34"/>
    </row>
    <row r="51" spans="21:21">
      <c r="U51" s="34"/>
    </row>
    <row r="52" spans="21:21">
      <c r="U52" s="34"/>
    </row>
    <row r="53" spans="21:21">
      <c r="U53" s="34"/>
    </row>
    <row r="54" spans="21:21">
      <c r="U54" s="34"/>
    </row>
    <row r="55" spans="21:21">
      <c r="U55" s="34"/>
    </row>
    <row r="56" spans="21:21">
      <c r="U56" s="34"/>
    </row>
    <row r="57" spans="21:21">
      <c r="U57" s="34"/>
    </row>
    <row r="58" spans="21:21">
      <c r="U58" s="34"/>
    </row>
  </sheetData>
  <autoFilter ref="A11:W43" xr:uid="{197785CA-F3C0-465C-8C48-C3FC19B7FDE1}">
    <filterColumn colId="4">
      <filters>
        <filter val="SI"/>
      </filters>
    </filterColumn>
  </autoFilter>
  <mergeCells count="40">
    <mergeCell ref="C1:W1"/>
    <mergeCell ref="B2:G2"/>
    <mergeCell ref="H2:I2"/>
    <mergeCell ref="J2:W2"/>
    <mergeCell ref="B3:G3"/>
    <mergeCell ref="J3:W3"/>
    <mergeCell ref="B4:G4"/>
    <mergeCell ref="H4:I4"/>
    <mergeCell ref="J4:W4"/>
    <mergeCell ref="B5:G5"/>
    <mergeCell ref="H5:I5"/>
    <mergeCell ref="J5:W5"/>
    <mergeCell ref="B6:W6"/>
    <mergeCell ref="B7:G7"/>
    <mergeCell ref="L7:W7"/>
    <mergeCell ref="B8:B11"/>
    <mergeCell ref="C8:C11"/>
    <mergeCell ref="D8:D11"/>
    <mergeCell ref="E8:E11"/>
    <mergeCell ref="F8:F11"/>
    <mergeCell ref="G8:G11"/>
    <mergeCell ref="H8:I9"/>
    <mergeCell ref="J8:K9"/>
    <mergeCell ref="L8:O8"/>
    <mergeCell ref="R8:W8"/>
    <mergeCell ref="L9:Q9"/>
    <mergeCell ref="R9:W9"/>
    <mergeCell ref="B38:B39"/>
    <mergeCell ref="B40:B42"/>
    <mergeCell ref="R10:W10"/>
    <mergeCell ref="B15:B16"/>
    <mergeCell ref="B24:B26"/>
    <mergeCell ref="B27:B30"/>
    <mergeCell ref="B32:B33"/>
    <mergeCell ref="B34:B35"/>
    <mergeCell ref="H10:H11"/>
    <mergeCell ref="I10:I11"/>
    <mergeCell ref="J10:J11"/>
    <mergeCell ref="K10:K11"/>
    <mergeCell ref="L10:Q10"/>
  </mergeCells>
  <dataValidations count="16">
    <dataValidation allowBlank="1" showInputMessage="1" showErrorMessage="1" prompt="Solo aplica para gastos de funcionamiento." sqref="B8" xr:uid="{2591819F-F1C2-417F-9CBC-682670CA4E5E}"/>
    <dataValidation allowBlank="1" showInputMessage="1" showErrorMessage="1" prompt="Escribir la otra entidad que no se encuentra en la lista desplegable" sqref="J3:W3" xr:uid="{C98E4809-C29D-476E-968E-8BF72E71EF32}"/>
    <dataValidation type="list" allowBlank="1" showInputMessage="1" showErrorMessage="1" sqref="W2" xr:uid="{A9842281-8735-46F5-B865-BD971C4E5CB2}">
      <formula1>INDIRECT(Q2)</formula1>
    </dataValidation>
    <dataValidation type="list" allowBlank="1" showInputMessage="1" showErrorMessage="1" sqref="Q2:V2" xr:uid="{B74EFF97-253D-48D9-9BBF-33E4B4213C4E}">
      <formula1>INDIRECT(J2)</formula1>
    </dataValidation>
    <dataValidation type="list" allowBlank="1" showInputMessage="1" showErrorMessage="1" sqref="J2:P2" xr:uid="{EDDCC9B1-0D66-45B0-88AE-DB87D1DD7A94}">
      <formula1>INDIRECT(B2)</formula1>
    </dataValidation>
    <dataValidation allowBlank="1" showInputMessage="1" showErrorMessage="1" prompt="Defina la referencia que se usará  para medir el rubro o componente. Ejem. Metro cúbico, personas, horas, entre otros." sqref="D8:D12" xr:uid="{AC3E9A19-6C3F-4AF1-87D8-64712F26EEF2}"/>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2" xr:uid="{361C098B-9B5E-4BFE-A044-5274EE6B18ED}"/>
    <dataValidation allowBlank="1" showInputMessage="1" showErrorMessage="1" prompt="Si en la celda &quot;E&quot;, selecionó SI, defina una meta en porcentaje para mantener o reducir el gasto en la vigencia. (En giros presupuestales)" sqref="F8:F12" xr:uid="{1BDD1673-B948-4E54-BB38-43AAC45248C2}"/>
    <dataValidation allowBlank="1" showInputMessage="1" showErrorMessage="1" prompt="Si en la celda &quot;E&quot;, selecionó SI, defina una meta en porcentaje para mantener o reducir el gasto en la vigencia. (En unidad de medida)" sqref="G8:G12" xr:uid="{181059BA-689F-43BC-94DA-F3CBBE416E23}"/>
    <dataValidation allowBlank="1" showInputMessage="1" showErrorMessage="1" prompt="Relacione el dato de consumo asociado al rubro, componente y unidad de medida reportado en el  mismo periodo del año anterior_x000a_" sqref="H10:H12 J10:J12" xr:uid="{0C78240B-694E-4810-B86A-6D4EFA745BD4}"/>
    <dataValidation allowBlank="1" showInputMessage="1" showErrorMessage="1" prompt="Relacione los giros realizados  en el  mismo periodo del año anterior, relacionados con el rubro y el componente. Valores en pesos." sqref="K10:K12" xr:uid="{1D875943-A9D6-43D4-AFD7-DE28A73733AE}"/>
    <dataValidation allowBlank="1" showInputMessage="1" showErrorMessage="1" prompt="Relacione el dato de consumo asociado al rubro, componente y unidad de medida en el periodo de reporte._x000a_" sqref="L11:L12 R11:R12" xr:uid="{AF85C1A3-8E24-4156-A8AB-5419DCD56DFA}"/>
    <dataValidation allowBlank="1" showInputMessage="1" showErrorMessage="1" prompt="Relacione los giros realizados  en el  periodo de reporte para el rubro y el componente. Valores en pesos." sqref="M11:M12" xr:uid="{FEBA69B3-C089-431A-979C-1005AB9C4C9B}"/>
    <dataValidation allowBlank="1" showInputMessage="1" showErrorMessage="1" prompt="Relacione los giros realizados  en el  periodo de reporte para el rubro y el componente. Valores en pesos._x000a_" sqref="S11:S12" xr:uid="{F6EAD2D5-7FA6-4147-BD9F-439394F86ADB}"/>
    <dataValidation allowBlank="1" showInputMessage="1" showErrorMessage="1" prompt="Escribir el otro sector que no se encuentra en la lista desplegable" sqref="B3:G3" xr:uid="{302D35FB-8B1A-42A2-A111-D6D9470C9F8E}"/>
    <dataValidation allowBlank="1" showInputMessage="1" showErrorMessage="1" prompt="Relacione los giros realizados  en el  mismo periodo del año anterior, relacionados con el rubro y el componente. valores en pesos." sqref="I10:I12" xr:uid="{A03C25DB-FA6E-418C-8911-A9728EE11CFC}"/>
  </dataValidation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9987-28BF-456E-8185-1B802A2E501C}">
  <sheetPr codeName="Hoja3"/>
  <dimension ref="L14:M14"/>
  <sheetViews>
    <sheetView workbookViewId="0">
      <selection activeCell="L8" sqref="L8"/>
    </sheetView>
  </sheetViews>
  <sheetFormatPr defaultColWidth="11.42578125" defaultRowHeight="15"/>
  <sheetData>
    <row r="14" spans="12:13">
      <c r="L14">
        <v>2022</v>
      </c>
      <c r="M14">
        <v>2023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7EECD-BB51-4EC6-84D0-74E7822CD001}">
  <dimension ref="A1:Z66"/>
  <sheetViews>
    <sheetView showGridLines="0" topLeftCell="B6" zoomScale="70" zoomScaleNormal="70" workbookViewId="0">
      <pane xSplit="4" ySplit="6" topLeftCell="F12" activePane="bottomRight" state="frozen"/>
      <selection pane="bottomRight" activeCell="C19" sqref="C19:C22"/>
      <selection pane="bottomLeft" activeCell="B12" sqref="B12"/>
      <selection pane="topRight" activeCell="F6" sqref="F6"/>
    </sheetView>
  </sheetViews>
  <sheetFormatPr defaultColWidth="11.42578125" defaultRowHeight="15"/>
  <cols>
    <col min="1" max="1" width="28.140625" style="48" hidden="1" customWidth="1"/>
    <col min="2" max="2" width="29" style="25" customWidth="1"/>
    <col min="3" max="3" width="29" style="14" customWidth="1"/>
    <col min="4" max="4" width="34.42578125" style="14" customWidth="1"/>
    <col min="5" max="5" width="25.85546875" style="14" customWidth="1"/>
    <col min="6" max="6" width="19.42578125" style="14" customWidth="1"/>
    <col min="7" max="7" width="16.42578125" style="30" customWidth="1"/>
    <col min="8" max="8" width="25.42578125" style="30" customWidth="1"/>
    <col min="9" max="9" width="16.85546875" style="128" customWidth="1"/>
    <col min="10" max="10" width="25.85546875" style="55" customWidth="1"/>
    <col min="11" max="11" width="16.85546875" style="128" customWidth="1"/>
    <col min="12" max="12" width="19.85546875" style="55" customWidth="1"/>
    <col min="13" max="13" width="15.42578125" style="14" customWidth="1"/>
    <col min="14" max="14" width="24.28515625" style="14" customWidth="1"/>
    <col min="15" max="15" width="51.42578125" style="14" customWidth="1"/>
    <col min="16" max="16" width="61" style="14" customWidth="1"/>
    <col min="17" max="17" width="43.85546875" style="14" customWidth="1"/>
    <col min="18" max="18" width="58.42578125" style="14" customWidth="1"/>
    <col min="19" max="19" width="22.42578125" style="34" customWidth="1"/>
    <col min="20" max="20" width="19.85546875" style="14" customWidth="1"/>
    <col min="21" max="21" width="44" style="14" customWidth="1"/>
    <col min="22" max="22" width="34.140625" style="14" customWidth="1"/>
    <col min="23" max="23" width="45.7109375" style="14" customWidth="1"/>
    <col min="24" max="24" width="50.42578125" style="14" customWidth="1"/>
    <col min="25" max="25" width="11.42578125" style="14"/>
    <col min="26" max="26" width="12.42578125" style="14" bestFit="1" customWidth="1"/>
    <col min="27" max="16384" width="11.42578125" style="14"/>
  </cols>
  <sheetData>
    <row r="1" spans="1:24" ht="75" customHeight="1">
      <c r="B1" s="13"/>
      <c r="C1" s="13"/>
      <c r="D1" s="300" t="s">
        <v>103</v>
      </c>
      <c r="E1" s="300"/>
      <c r="F1" s="300"/>
      <c r="G1" s="300"/>
      <c r="H1" s="300"/>
      <c r="I1" s="300"/>
      <c r="J1" s="300"/>
      <c r="K1" s="300"/>
      <c r="L1" s="300"/>
      <c r="M1" s="300"/>
      <c r="N1" s="300"/>
      <c r="O1" s="300"/>
      <c r="P1" s="300"/>
      <c r="Q1" s="300"/>
      <c r="R1" s="300"/>
      <c r="S1" s="300"/>
      <c r="T1" s="300"/>
      <c r="U1" s="300"/>
      <c r="V1" s="300"/>
      <c r="W1" s="300"/>
      <c r="X1" s="300"/>
    </row>
    <row r="2" spans="1:24" ht="26.25" customHeight="1">
      <c r="B2" s="41" t="s">
        <v>241</v>
      </c>
      <c r="C2" s="301" t="s">
        <v>15</v>
      </c>
      <c r="D2" s="302"/>
      <c r="E2" s="302"/>
      <c r="F2" s="302"/>
      <c r="G2" s="302"/>
      <c r="H2" s="303"/>
      <c r="I2" s="304" t="s">
        <v>104</v>
      </c>
      <c r="J2" s="305"/>
      <c r="K2" s="301" t="s">
        <v>32</v>
      </c>
      <c r="L2" s="302"/>
      <c r="M2" s="302"/>
      <c r="N2" s="302"/>
      <c r="O2" s="302"/>
      <c r="P2" s="302"/>
      <c r="Q2" s="302"/>
      <c r="R2" s="302"/>
      <c r="S2" s="302"/>
      <c r="T2" s="302"/>
      <c r="U2" s="302"/>
      <c r="V2" s="302"/>
      <c r="W2" s="302"/>
      <c r="X2" s="302"/>
    </row>
    <row r="3" spans="1:24" ht="26.25" customHeight="1">
      <c r="B3" s="41" t="s">
        <v>242</v>
      </c>
      <c r="C3" s="301"/>
      <c r="D3" s="302"/>
      <c r="E3" s="302"/>
      <c r="F3" s="302"/>
      <c r="G3" s="302"/>
      <c r="H3" s="303"/>
      <c r="I3" s="31"/>
      <c r="J3" s="35" t="s">
        <v>105</v>
      </c>
      <c r="K3" s="301"/>
      <c r="L3" s="302"/>
      <c r="M3" s="302"/>
      <c r="N3" s="302"/>
      <c r="O3" s="302"/>
      <c r="P3" s="302"/>
      <c r="Q3" s="302"/>
      <c r="R3" s="302"/>
      <c r="S3" s="302"/>
      <c r="T3" s="302"/>
      <c r="U3" s="302"/>
      <c r="V3" s="302"/>
      <c r="W3" s="302"/>
      <c r="X3" s="302"/>
    </row>
    <row r="4" spans="1:24" ht="27.75" customHeight="1">
      <c r="B4" s="15" t="s">
        <v>243</v>
      </c>
      <c r="C4" s="301">
        <v>2024</v>
      </c>
      <c r="D4" s="302"/>
      <c r="E4" s="302"/>
      <c r="F4" s="302"/>
      <c r="G4" s="302"/>
      <c r="H4" s="303"/>
      <c r="I4" s="304" t="s">
        <v>106</v>
      </c>
      <c r="J4" s="305"/>
      <c r="K4" s="301" t="s">
        <v>98</v>
      </c>
      <c r="L4" s="302"/>
      <c r="M4" s="302"/>
      <c r="N4" s="302"/>
      <c r="O4" s="302"/>
      <c r="P4" s="302"/>
      <c r="Q4" s="302"/>
      <c r="R4" s="302"/>
      <c r="S4" s="302"/>
      <c r="T4" s="302"/>
      <c r="U4" s="302"/>
      <c r="V4" s="302"/>
      <c r="W4" s="302"/>
      <c r="X4" s="302"/>
    </row>
    <row r="5" spans="1:24" ht="38.25" customHeight="1">
      <c r="B5" s="15" t="s">
        <v>85</v>
      </c>
      <c r="C5" s="301" t="s">
        <v>86</v>
      </c>
      <c r="D5" s="302"/>
      <c r="E5" s="302"/>
      <c r="F5" s="302"/>
      <c r="G5" s="302"/>
      <c r="H5" s="303"/>
      <c r="I5" s="304" t="s">
        <v>90</v>
      </c>
      <c r="J5" s="305"/>
      <c r="K5" s="301" t="s">
        <v>91</v>
      </c>
      <c r="L5" s="302"/>
      <c r="M5" s="302"/>
      <c r="N5" s="302"/>
      <c r="O5" s="302"/>
      <c r="P5" s="302"/>
      <c r="Q5" s="302"/>
      <c r="R5" s="302"/>
      <c r="S5" s="302"/>
      <c r="T5" s="302"/>
      <c r="U5" s="302"/>
      <c r="V5" s="302"/>
      <c r="W5" s="302"/>
      <c r="X5" s="302"/>
    </row>
    <row r="6" spans="1:24" ht="19.5" customHeight="1" thickBot="1">
      <c r="B6" s="306" t="s">
        <v>244</v>
      </c>
      <c r="C6" s="306"/>
      <c r="D6" s="306"/>
      <c r="E6" s="306"/>
      <c r="F6" s="306"/>
      <c r="G6" s="306"/>
      <c r="H6" s="306"/>
      <c r="I6" s="306"/>
      <c r="J6" s="306"/>
      <c r="K6" s="306"/>
      <c r="L6" s="306"/>
      <c r="M6" s="306"/>
      <c r="N6" s="306"/>
      <c r="O6" s="306"/>
      <c r="P6" s="306"/>
      <c r="Q6" s="306"/>
      <c r="R6" s="306"/>
      <c r="S6" s="306"/>
      <c r="T6" s="306"/>
      <c r="U6" s="306"/>
      <c r="V6" s="306"/>
      <c r="W6" s="306"/>
      <c r="X6" s="306"/>
    </row>
    <row r="7" spans="1:24" ht="15.75" thickBot="1">
      <c r="B7" s="315" t="s">
        <v>245</v>
      </c>
      <c r="C7" s="316"/>
      <c r="D7" s="316"/>
      <c r="E7" s="316"/>
      <c r="F7" s="316"/>
      <c r="G7" s="316"/>
      <c r="H7" s="316"/>
      <c r="I7" s="119"/>
      <c r="J7" s="115"/>
      <c r="K7" s="119"/>
      <c r="L7" s="115"/>
      <c r="M7" s="308" t="s">
        <v>107</v>
      </c>
      <c r="N7" s="309"/>
      <c r="O7" s="309"/>
      <c r="P7" s="309"/>
      <c r="Q7" s="309"/>
      <c r="R7" s="309"/>
      <c r="S7" s="309"/>
      <c r="T7" s="309"/>
      <c r="U7" s="309"/>
      <c r="V7" s="309"/>
      <c r="W7" s="309"/>
      <c r="X7" s="309"/>
    </row>
    <row r="8" spans="1:24" ht="14.25" customHeight="1">
      <c r="B8" s="317" t="s">
        <v>108</v>
      </c>
      <c r="C8" s="318"/>
      <c r="D8" s="318" t="s">
        <v>109</v>
      </c>
      <c r="E8" s="325" t="s">
        <v>110</v>
      </c>
      <c r="F8" s="328" t="s">
        <v>111</v>
      </c>
      <c r="G8" s="332" t="s">
        <v>112</v>
      </c>
      <c r="H8" s="332" t="s">
        <v>113</v>
      </c>
      <c r="I8" s="336" t="s">
        <v>114</v>
      </c>
      <c r="J8" s="337"/>
      <c r="K8" s="340" t="s">
        <v>115</v>
      </c>
      <c r="L8" s="341"/>
      <c r="M8" s="312"/>
      <c r="N8" s="313"/>
      <c r="O8" s="313"/>
      <c r="P8" s="313"/>
      <c r="Q8" s="37"/>
      <c r="R8" s="37"/>
      <c r="S8" s="344"/>
      <c r="T8" s="345"/>
      <c r="U8" s="345"/>
      <c r="V8" s="345"/>
      <c r="W8" s="345"/>
      <c r="X8" s="345"/>
    </row>
    <row r="9" spans="1:24" ht="12.75" customHeight="1">
      <c r="B9" s="319"/>
      <c r="C9" s="320"/>
      <c r="D9" s="320"/>
      <c r="E9" s="326"/>
      <c r="F9" s="329"/>
      <c r="G9" s="333"/>
      <c r="H9" s="333"/>
      <c r="I9" s="338"/>
      <c r="J9" s="339"/>
      <c r="K9" s="342"/>
      <c r="L9" s="343"/>
      <c r="M9" s="346" t="s">
        <v>116</v>
      </c>
      <c r="N9" s="347"/>
      <c r="O9" s="347"/>
      <c r="P9" s="347"/>
      <c r="Q9" s="347"/>
      <c r="R9" s="348"/>
      <c r="S9" s="349" t="s">
        <v>117</v>
      </c>
      <c r="T9" s="350"/>
      <c r="U9" s="350"/>
      <c r="V9" s="350"/>
      <c r="W9" s="350"/>
      <c r="X9" s="350"/>
    </row>
    <row r="10" spans="1:24" ht="12" customHeight="1" thickBot="1">
      <c r="B10" s="321"/>
      <c r="C10" s="322"/>
      <c r="D10" s="322"/>
      <c r="E10" s="326"/>
      <c r="F10" s="330"/>
      <c r="G10" s="334"/>
      <c r="H10" s="334"/>
      <c r="I10" s="367" t="s">
        <v>118</v>
      </c>
      <c r="J10" s="369" t="s">
        <v>119</v>
      </c>
      <c r="K10" s="367" t="s">
        <v>118</v>
      </c>
      <c r="L10" s="369" t="s">
        <v>119</v>
      </c>
      <c r="M10" s="312" t="s">
        <v>120</v>
      </c>
      <c r="N10" s="313"/>
      <c r="O10" s="313"/>
      <c r="P10" s="313"/>
      <c r="Q10" s="313"/>
      <c r="R10" s="314"/>
      <c r="S10" s="357" t="s">
        <v>120</v>
      </c>
      <c r="T10" s="358"/>
      <c r="U10" s="358"/>
      <c r="V10" s="358"/>
      <c r="W10" s="358"/>
      <c r="X10" s="358"/>
    </row>
    <row r="11" spans="1:24" ht="106.5" customHeight="1" thickBot="1">
      <c r="A11" s="47" t="s">
        <v>121</v>
      </c>
      <c r="B11" s="323"/>
      <c r="C11" s="324"/>
      <c r="D11" s="324"/>
      <c r="E11" s="327"/>
      <c r="F11" s="331"/>
      <c r="G11" s="335"/>
      <c r="H11" s="335"/>
      <c r="I11" s="368"/>
      <c r="J11" s="370"/>
      <c r="K11" s="368"/>
      <c r="L11" s="370"/>
      <c r="M11" s="99" t="s">
        <v>122</v>
      </c>
      <c r="N11" s="99" t="s">
        <v>123</v>
      </c>
      <c r="O11" s="98" t="s">
        <v>124</v>
      </c>
      <c r="P11" s="138" t="s">
        <v>125</v>
      </c>
      <c r="Q11" s="97" t="s">
        <v>126</v>
      </c>
      <c r="R11" s="28" t="s">
        <v>127</v>
      </c>
      <c r="S11" s="32" t="s">
        <v>122</v>
      </c>
      <c r="T11" s="16" t="s">
        <v>123</v>
      </c>
      <c r="U11" s="26" t="s">
        <v>124</v>
      </c>
      <c r="V11" s="139" t="s">
        <v>125</v>
      </c>
      <c r="W11" s="27" t="s">
        <v>126</v>
      </c>
      <c r="X11" s="16" t="s">
        <v>127</v>
      </c>
    </row>
    <row r="12" spans="1:24" ht="45">
      <c r="A12" s="49" t="s">
        <v>129</v>
      </c>
      <c r="B12" s="359" t="s">
        <v>246</v>
      </c>
      <c r="C12" s="40" t="s">
        <v>131</v>
      </c>
      <c r="D12" s="40" t="s">
        <v>131</v>
      </c>
      <c r="E12" s="40" t="s">
        <v>132</v>
      </c>
      <c r="F12" s="40" t="s">
        <v>101</v>
      </c>
      <c r="G12" s="17">
        <v>0</v>
      </c>
      <c r="H12" s="17">
        <v>0</v>
      </c>
      <c r="I12" s="120"/>
      <c r="J12" s="19">
        <v>0</v>
      </c>
      <c r="K12" s="120">
        <v>0</v>
      </c>
      <c r="L12" s="19">
        <v>0</v>
      </c>
      <c r="M12" s="18">
        <v>0</v>
      </c>
      <c r="N12" s="19">
        <v>0</v>
      </c>
      <c r="O12" s="11">
        <f>IFERROR((1-(M12/I12)),0)</f>
        <v>0</v>
      </c>
      <c r="P12" s="11">
        <f>IFERROR((1-(N12/J12)),0)</f>
        <v>0</v>
      </c>
      <c r="Q12" s="12">
        <f>IFERROR((O12/H12),0)</f>
        <v>0</v>
      </c>
      <c r="R12" s="73"/>
      <c r="S12" s="33"/>
      <c r="T12" s="19"/>
      <c r="U12" s="9">
        <f t="shared" ref="U12:V32" si="0">IFERROR((1-(S12/K12)),0)</f>
        <v>0</v>
      </c>
      <c r="V12" s="9">
        <f t="shared" si="0"/>
        <v>0</v>
      </c>
      <c r="W12" s="10">
        <f t="shared" ref="W12:W32" si="1">IFERROR((U12/H12),0)</f>
        <v>0</v>
      </c>
      <c r="X12" s="20"/>
    </row>
    <row r="13" spans="1:24" ht="50.25" customHeight="1">
      <c r="A13" s="49" t="s">
        <v>133</v>
      </c>
      <c r="B13" s="360"/>
      <c r="C13" s="39" t="s">
        <v>247</v>
      </c>
      <c r="D13" s="39" t="s">
        <v>135</v>
      </c>
      <c r="E13" s="39" t="s">
        <v>136</v>
      </c>
      <c r="F13" s="39" t="s">
        <v>99</v>
      </c>
      <c r="G13" s="21">
        <v>0</v>
      </c>
      <c r="H13" s="21">
        <v>0</v>
      </c>
      <c r="I13" s="121">
        <v>2101</v>
      </c>
      <c r="J13" s="92">
        <v>35684413</v>
      </c>
      <c r="K13" s="121">
        <v>3204</v>
      </c>
      <c r="L13" s="93">
        <v>54519530</v>
      </c>
      <c r="M13" s="137">
        <v>3453</v>
      </c>
      <c r="N13" s="93">
        <v>39107332</v>
      </c>
      <c r="O13" s="11">
        <f t="shared" ref="O13:P32" si="2">IFERROR((1-(M13/I13)),0)</f>
        <v>-0.6435030937648738</v>
      </c>
      <c r="P13" s="11">
        <f>IFERROR((1-(N13/J13)),0)</f>
        <v>-9.592196458436919E-2</v>
      </c>
      <c r="Q13" s="12">
        <f t="shared" ref="Q13:Q32" si="3">IFERROR((O13/H13),0)</f>
        <v>0</v>
      </c>
      <c r="R13" s="73"/>
      <c r="S13" s="33"/>
      <c r="T13" s="19"/>
      <c r="U13" s="9">
        <f t="shared" si="0"/>
        <v>1</v>
      </c>
      <c r="V13" s="9">
        <f t="shared" si="0"/>
        <v>1</v>
      </c>
      <c r="W13" s="10">
        <f t="shared" si="1"/>
        <v>0</v>
      </c>
      <c r="X13" s="20"/>
    </row>
    <row r="14" spans="1:24" ht="35.1" customHeight="1">
      <c r="A14" s="49" t="s">
        <v>137</v>
      </c>
      <c r="B14" s="361" t="s">
        <v>248</v>
      </c>
      <c r="C14" s="362" t="s">
        <v>249</v>
      </c>
      <c r="D14" s="39" t="s">
        <v>139</v>
      </c>
      <c r="E14" s="39" t="s">
        <v>140</v>
      </c>
      <c r="F14" s="39" t="s">
        <v>101</v>
      </c>
      <c r="G14" s="21">
        <v>0</v>
      </c>
      <c r="H14" s="21">
        <v>0</v>
      </c>
      <c r="I14" s="121">
        <v>0</v>
      </c>
      <c r="J14" s="19">
        <v>0</v>
      </c>
      <c r="K14" s="121">
        <v>0</v>
      </c>
      <c r="L14" s="29">
        <v>0</v>
      </c>
      <c r="M14" s="22">
        <v>0</v>
      </c>
      <c r="N14" s="58">
        <v>0</v>
      </c>
      <c r="O14" s="11">
        <f t="shared" si="2"/>
        <v>0</v>
      </c>
      <c r="P14" s="11">
        <f t="shared" si="2"/>
        <v>0</v>
      </c>
      <c r="Q14" s="12">
        <f t="shared" si="3"/>
        <v>0</v>
      </c>
      <c r="R14" s="73"/>
      <c r="S14" s="33"/>
      <c r="T14" s="19"/>
      <c r="U14" s="9">
        <f t="shared" si="0"/>
        <v>0</v>
      </c>
      <c r="V14" s="9">
        <f t="shared" si="0"/>
        <v>0</v>
      </c>
      <c r="W14" s="10">
        <f t="shared" si="1"/>
        <v>0</v>
      </c>
      <c r="X14" s="20"/>
    </row>
    <row r="15" spans="1:24" ht="75.75" customHeight="1">
      <c r="A15" s="49" t="s">
        <v>133</v>
      </c>
      <c r="B15" s="361"/>
      <c r="C15" s="362"/>
      <c r="D15" s="39" t="s">
        <v>141</v>
      </c>
      <c r="E15" s="39" t="s">
        <v>142</v>
      </c>
      <c r="F15" s="39" t="s">
        <v>101</v>
      </c>
      <c r="G15" s="57">
        <v>0</v>
      </c>
      <c r="H15" s="57">
        <v>0</v>
      </c>
      <c r="I15" s="122">
        <v>4</v>
      </c>
      <c r="J15" s="51">
        <v>53126785</v>
      </c>
      <c r="K15" s="122">
        <v>15</v>
      </c>
      <c r="L15" s="51">
        <v>77007569</v>
      </c>
      <c r="M15" s="22">
        <v>18</v>
      </c>
      <c r="N15" s="58">
        <v>98016633</v>
      </c>
      <c r="O15" s="11">
        <f t="shared" si="2"/>
        <v>-3.5</v>
      </c>
      <c r="P15" s="11">
        <f t="shared" si="2"/>
        <v>-0.84495698356299931</v>
      </c>
      <c r="Q15" s="12">
        <f t="shared" si="3"/>
        <v>0</v>
      </c>
      <c r="R15" s="73"/>
      <c r="S15" s="59"/>
      <c r="T15" s="50"/>
      <c r="U15" s="60">
        <f t="shared" si="0"/>
        <v>1</v>
      </c>
      <c r="V15" s="60">
        <f t="shared" si="0"/>
        <v>1</v>
      </c>
      <c r="W15" s="61">
        <f t="shared" si="1"/>
        <v>0</v>
      </c>
      <c r="X15" s="53"/>
    </row>
    <row r="16" spans="1:24" ht="30">
      <c r="A16" s="49" t="s">
        <v>166</v>
      </c>
      <c r="B16" s="361" t="s">
        <v>225</v>
      </c>
      <c r="C16" s="363" t="s">
        <v>250</v>
      </c>
      <c r="D16" s="39" t="s">
        <v>168</v>
      </c>
      <c r="E16" s="39" t="s">
        <v>169</v>
      </c>
      <c r="F16" s="39" t="s">
        <v>99</v>
      </c>
      <c r="G16" s="42">
        <v>0.01</v>
      </c>
      <c r="H16" s="42">
        <v>0.01</v>
      </c>
      <c r="I16" s="123">
        <v>20</v>
      </c>
      <c r="J16" s="116">
        <v>10387949</v>
      </c>
      <c r="K16" s="123">
        <v>20</v>
      </c>
      <c r="L16" s="116">
        <v>15156268</v>
      </c>
      <c r="M16" s="102">
        <v>20</v>
      </c>
      <c r="N16" s="58">
        <v>6051240</v>
      </c>
      <c r="O16" s="11">
        <f>IFERROR((1-(M16/I16)),0)</f>
        <v>0</v>
      </c>
      <c r="P16" s="11">
        <f>IFERROR((1-(N16/J16)),0)</f>
        <v>0.4174749991552712</v>
      </c>
      <c r="Q16" s="12">
        <f t="shared" si="3"/>
        <v>0</v>
      </c>
      <c r="R16" s="73"/>
      <c r="S16" s="78"/>
      <c r="T16" s="19"/>
      <c r="U16" s="9">
        <f t="shared" si="0"/>
        <v>1</v>
      </c>
      <c r="V16" s="9">
        <f t="shared" si="0"/>
        <v>1</v>
      </c>
      <c r="W16" s="10">
        <f t="shared" si="1"/>
        <v>100</v>
      </c>
      <c r="X16" s="53"/>
    </row>
    <row r="17" spans="1:26" ht="48" customHeight="1">
      <c r="A17" s="49" t="s">
        <v>166</v>
      </c>
      <c r="B17" s="361"/>
      <c r="C17" s="364"/>
      <c r="D17" s="39" t="s">
        <v>170</v>
      </c>
      <c r="E17" s="39" t="s">
        <v>171</v>
      </c>
      <c r="F17" s="39" t="s">
        <v>99</v>
      </c>
      <c r="G17" s="42">
        <v>0.01</v>
      </c>
      <c r="H17" s="42">
        <v>0.01</v>
      </c>
      <c r="I17" s="124">
        <v>1</v>
      </c>
      <c r="J17" s="116">
        <v>199931</v>
      </c>
      <c r="K17" s="124">
        <v>1</v>
      </c>
      <c r="L17" s="117">
        <v>199931</v>
      </c>
      <c r="M17" s="103">
        <v>0</v>
      </c>
      <c r="N17" s="114">
        <v>0</v>
      </c>
      <c r="O17" s="11">
        <f t="shared" si="2"/>
        <v>1</v>
      </c>
      <c r="P17" s="11">
        <f>IFERROR((1-(N17/J17)),0)</f>
        <v>1</v>
      </c>
      <c r="Q17" s="12">
        <f t="shared" si="3"/>
        <v>100</v>
      </c>
      <c r="R17" s="73"/>
      <c r="S17" s="22"/>
      <c r="T17" s="45"/>
      <c r="U17" s="9">
        <f t="shared" si="0"/>
        <v>1</v>
      </c>
      <c r="V17" s="9">
        <f t="shared" si="0"/>
        <v>1</v>
      </c>
      <c r="W17" s="10">
        <f t="shared" si="1"/>
        <v>100</v>
      </c>
      <c r="X17" s="20"/>
    </row>
    <row r="18" spans="1:26" ht="30">
      <c r="A18" s="49" t="s">
        <v>166</v>
      </c>
      <c r="B18" s="361"/>
      <c r="C18" s="365"/>
      <c r="D18" s="39" t="s">
        <v>172</v>
      </c>
      <c r="E18" s="39" t="s">
        <v>169</v>
      </c>
      <c r="F18" s="39" t="s">
        <v>99</v>
      </c>
      <c r="G18" s="42">
        <v>0.01</v>
      </c>
      <c r="H18" s="42">
        <v>0.01</v>
      </c>
      <c r="I18" s="124">
        <v>1</v>
      </c>
      <c r="J18" s="116">
        <v>68711858</v>
      </c>
      <c r="K18" s="124">
        <v>1</v>
      </c>
      <c r="L18" s="116">
        <v>103056238</v>
      </c>
      <c r="M18" s="104">
        <v>1</v>
      </c>
      <c r="N18" s="113">
        <v>51515820</v>
      </c>
      <c r="O18" s="11">
        <f t="shared" si="2"/>
        <v>0</v>
      </c>
      <c r="P18" s="65">
        <f>IFERROR((1-(N18/J18)),0)</f>
        <v>0.25026303320163457</v>
      </c>
      <c r="Q18" s="12">
        <f t="shared" si="3"/>
        <v>0</v>
      </c>
      <c r="R18" s="73"/>
      <c r="S18" s="33"/>
      <c r="T18" s="19"/>
      <c r="U18" s="9">
        <f t="shared" si="0"/>
        <v>1</v>
      </c>
      <c r="V18" s="82">
        <f t="shared" si="0"/>
        <v>1</v>
      </c>
      <c r="W18" s="83">
        <f t="shared" si="1"/>
        <v>100</v>
      </c>
      <c r="X18" s="53"/>
    </row>
    <row r="19" spans="1:26" ht="30">
      <c r="A19" s="49" t="s">
        <v>166</v>
      </c>
      <c r="B19" s="361"/>
      <c r="C19" s="362" t="s">
        <v>251</v>
      </c>
      <c r="D19" s="39" t="s">
        <v>174</v>
      </c>
      <c r="E19" s="39" t="s">
        <v>142</v>
      </c>
      <c r="F19" s="39" t="s">
        <v>101</v>
      </c>
      <c r="G19" s="42">
        <v>0</v>
      </c>
      <c r="H19" s="42">
        <v>0</v>
      </c>
      <c r="I19" s="121">
        <v>0</v>
      </c>
      <c r="J19" s="50">
        <v>0</v>
      </c>
      <c r="K19" s="121">
        <v>0</v>
      </c>
      <c r="L19" s="51">
        <v>0</v>
      </c>
      <c r="M19" s="22">
        <v>0</v>
      </c>
      <c r="N19" s="23">
        <v>0</v>
      </c>
      <c r="O19" s="11">
        <f t="shared" si="2"/>
        <v>0</v>
      </c>
      <c r="P19" s="11">
        <f t="shared" si="2"/>
        <v>0</v>
      </c>
      <c r="Q19" s="12">
        <f t="shared" si="3"/>
        <v>0</v>
      </c>
      <c r="R19" s="63" t="s">
        <v>175</v>
      </c>
      <c r="S19" s="33"/>
      <c r="T19" s="19"/>
      <c r="U19" s="9">
        <f t="shared" si="0"/>
        <v>0</v>
      </c>
      <c r="V19" s="9">
        <f t="shared" si="0"/>
        <v>0</v>
      </c>
      <c r="W19" s="10">
        <f t="shared" si="1"/>
        <v>0</v>
      </c>
      <c r="X19" s="53"/>
    </row>
    <row r="20" spans="1:26" ht="45">
      <c r="A20" s="49" t="s">
        <v>166</v>
      </c>
      <c r="B20" s="361"/>
      <c r="C20" s="362"/>
      <c r="D20" s="39" t="s">
        <v>176</v>
      </c>
      <c r="E20" s="39" t="s">
        <v>177</v>
      </c>
      <c r="F20" s="39" t="s">
        <v>99</v>
      </c>
      <c r="G20" s="42">
        <v>0.01</v>
      </c>
      <c r="H20" s="42">
        <v>0.01</v>
      </c>
      <c r="I20" s="121">
        <v>5</v>
      </c>
      <c r="J20" s="50">
        <v>0</v>
      </c>
      <c r="K20" s="121">
        <v>4</v>
      </c>
      <c r="L20" s="51">
        <v>0</v>
      </c>
      <c r="M20" s="22">
        <v>4</v>
      </c>
      <c r="N20" s="23">
        <v>0</v>
      </c>
      <c r="O20" s="11">
        <f t="shared" si="2"/>
        <v>0.19999999999999996</v>
      </c>
      <c r="P20" s="11">
        <f t="shared" si="2"/>
        <v>0</v>
      </c>
      <c r="Q20" s="12">
        <f t="shared" si="3"/>
        <v>19.999999999999996</v>
      </c>
      <c r="R20" s="63" t="s">
        <v>178</v>
      </c>
      <c r="S20" s="33"/>
      <c r="T20" s="19"/>
      <c r="U20" s="9">
        <f t="shared" si="0"/>
        <v>1</v>
      </c>
      <c r="V20" s="9">
        <f t="shared" si="0"/>
        <v>0</v>
      </c>
      <c r="W20" s="10">
        <f t="shared" si="1"/>
        <v>100</v>
      </c>
      <c r="X20" s="54"/>
    </row>
    <row r="21" spans="1:26" ht="40.5" customHeight="1">
      <c r="A21" s="49" t="s">
        <v>166</v>
      </c>
      <c r="B21" s="361"/>
      <c r="C21" s="362"/>
      <c r="D21" s="39" t="s">
        <v>179</v>
      </c>
      <c r="E21" s="39" t="s">
        <v>142</v>
      </c>
      <c r="F21" s="39" t="s">
        <v>99</v>
      </c>
      <c r="G21" s="42">
        <v>0.01</v>
      </c>
      <c r="H21" s="42">
        <v>0</v>
      </c>
      <c r="I21" s="121">
        <v>0</v>
      </c>
      <c r="J21" s="19">
        <v>59888547</v>
      </c>
      <c r="K21" s="121">
        <v>0</v>
      </c>
      <c r="L21" s="19">
        <v>61907573.829999998</v>
      </c>
      <c r="M21" s="22">
        <v>0</v>
      </c>
      <c r="N21" s="19">
        <v>77276623</v>
      </c>
      <c r="O21" s="11">
        <f>IFERROR((1-(M21/I21)),0)</f>
        <v>0</v>
      </c>
      <c r="P21" s="11">
        <f>IFERROR((1-(N21/J21)),0)</f>
        <v>-0.29034058882744307</v>
      </c>
      <c r="Q21" s="12">
        <f t="shared" si="3"/>
        <v>0</v>
      </c>
      <c r="R21" s="63" t="s">
        <v>180</v>
      </c>
      <c r="S21" s="59"/>
      <c r="T21" s="58"/>
      <c r="U21" s="9">
        <f t="shared" si="0"/>
        <v>0</v>
      </c>
      <c r="V21" s="9">
        <f t="shared" si="0"/>
        <v>1</v>
      </c>
      <c r="W21" s="10">
        <f t="shared" si="1"/>
        <v>0</v>
      </c>
      <c r="X21" s="20"/>
      <c r="Z21" s="80"/>
    </row>
    <row r="22" spans="1:26" ht="63.75" customHeight="1">
      <c r="A22" s="49" t="s">
        <v>166</v>
      </c>
      <c r="B22" s="361"/>
      <c r="C22" s="362"/>
      <c r="D22" s="39" t="s">
        <v>181</v>
      </c>
      <c r="E22" s="39" t="s">
        <v>182</v>
      </c>
      <c r="F22" s="39" t="s">
        <v>99</v>
      </c>
      <c r="G22" s="42">
        <v>0.01</v>
      </c>
      <c r="H22" s="42">
        <v>0.01</v>
      </c>
      <c r="I22" s="121">
        <v>1854</v>
      </c>
      <c r="J22" s="19">
        <v>18324062</v>
      </c>
      <c r="K22" s="121">
        <v>3205.2660000000001</v>
      </c>
      <c r="L22" s="19">
        <v>27180805.710000001</v>
      </c>
      <c r="M22" s="86">
        <v>1601</v>
      </c>
      <c r="N22" s="23">
        <v>18029740</v>
      </c>
      <c r="O22" s="11">
        <f>IFERROR((1-(M22/I22)),0)</f>
        <v>0.13646170442286942</v>
      </c>
      <c r="P22" s="11">
        <f>IFERROR((1-(N22/J22)),0)</f>
        <v>1.6062049997429662E-2</v>
      </c>
      <c r="Q22" s="12">
        <f>IFERROR((O22/H22),0)</f>
        <v>13.646170442286943</v>
      </c>
      <c r="R22" s="73"/>
      <c r="S22" s="59"/>
      <c r="T22" s="58"/>
      <c r="U22" s="9">
        <f t="shared" si="0"/>
        <v>1</v>
      </c>
      <c r="V22" s="9">
        <f t="shared" si="0"/>
        <v>1</v>
      </c>
      <c r="W22" s="10">
        <f t="shared" si="1"/>
        <v>100</v>
      </c>
      <c r="X22" s="20"/>
    </row>
    <row r="23" spans="1:26" ht="48.75" customHeight="1">
      <c r="A23" s="49" t="s">
        <v>166</v>
      </c>
      <c r="B23" s="361"/>
      <c r="C23" s="363" t="s">
        <v>252</v>
      </c>
      <c r="D23" s="39" t="s">
        <v>187</v>
      </c>
      <c r="E23" s="39" t="s">
        <v>188</v>
      </c>
      <c r="F23" s="39" t="s">
        <v>101</v>
      </c>
      <c r="G23" s="42">
        <v>0</v>
      </c>
      <c r="H23" s="42">
        <v>0</v>
      </c>
      <c r="I23" s="121">
        <v>1144924</v>
      </c>
      <c r="J23" s="19">
        <v>267514108</v>
      </c>
      <c r="K23" s="121">
        <v>1768717</v>
      </c>
      <c r="L23" s="19">
        <v>420614747</v>
      </c>
      <c r="M23" s="86">
        <v>1607161</v>
      </c>
      <c r="N23" s="23">
        <v>319106510</v>
      </c>
      <c r="O23" s="11">
        <f>IFERROR((1-(M23/I23)),0)</f>
        <v>-0.40372723429677437</v>
      </c>
      <c r="P23" s="11">
        <f t="shared" si="2"/>
        <v>-0.19285862112363805</v>
      </c>
      <c r="Q23" s="89">
        <f t="shared" si="3"/>
        <v>0</v>
      </c>
      <c r="R23" s="63" t="s">
        <v>189</v>
      </c>
      <c r="S23" s="33"/>
      <c r="T23" s="19"/>
      <c r="U23" s="9">
        <f t="shared" si="0"/>
        <v>1</v>
      </c>
      <c r="V23" s="9">
        <f t="shared" si="0"/>
        <v>1</v>
      </c>
      <c r="W23" s="10">
        <f t="shared" si="1"/>
        <v>0</v>
      </c>
      <c r="X23" s="53"/>
    </row>
    <row r="24" spans="1:26" ht="54" customHeight="1">
      <c r="A24" s="49" t="s">
        <v>166</v>
      </c>
      <c r="B24" s="361"/>
      <c r="C24" s="365"/>
      <c r="D24" s="39" t="s">
        <v>190</v>
      </c>
      <c r="E24" s="39" t="s">
        <v>191</v>
      </c>
      <c r="F24" s="39" t="s">
        <v>101</v>
      </c>
      <c r="G24" s="42">
        <v>0</v>
      </c>
      <c r="H24" s="42">
        <v>0</v>
      </c>
      <c r="I24" s="121">
        <v>395911</v>
      </c>
      <c r="J24" s="19">
        <v>75521959</v>
      </c>
      <c r="K24" s="121">
        <v>687339</v>
      </c>
      <c r="L24" s="19">
        <v>116539181</v>
      </c>
      <c r="M24" s="86">
        <v>371695</v>
      </c>
      <c r="N24" s="23">
        <v>73870602</v>
      </c>
      <c r="O24" s="11">
        <f t="shared" si="2"/>
        <v>6.1165261889667089E-2</v>
      </c>
      <c r="P24" s="11">
        <f t="shared" si="2"/>
        <v>2.1865918493984005E-2</v>
      </c>
      <c r="Q24" s="89">
        <f t="shared" si="3"/>
        <v>0</v>
      </c>
      <c r="R24" s="63" t="s">
        <v>189</v>
      </c>
      <c r="S24" s="33"/>
      <c r="T24" s="19"/>
      <c r="U24" s="9">
        <f t="shared" si="0"/>
        <v>1</v>
      </c>
      <c r="V24" s="9">
        <f t="shared" si="0"/>
        <v>1</v>
      </c>
      <c r="W24" s="10">
        <f t="shared" si="1"/>
        <v>0</v>
      </c>
      <c r="X24" s="53"/>
    </row>
    <row r="25" spans="1:26" ht="90">
      <c r="A25" s="49" t="s">
        <v>192</v>
      </c>
      <c r="B25" s="361"/>
      <c r="C25" s="354" t="s">
        <v>253</v>
      </c>
      <c r="D25" s="39" t="s">
        <v>194</v>
      </c>
      <c r="E25" s="39" t="s">
        <v>142</v>
      </c>
      <c r="F25" s="39" t="s">
        <v>101</v>
      </c>
      <c r="G25" s="42">
        <v>0</v>
      </c>
      <c r="H25" s="42">
        <v>0</v>
      </c>
      <c r="I25" s="121">
        <v>0</v>
      </c>
      <c r="J25" s="19">
        <v>0</v>
      </c>
      <c r="K25" s="121">
        <v>0</v>
      </c>
      <c r="L25" s="29">
        <v>0</v>
      </c>
      <c r="M25" s="22"/>
      <c r="N25" s="23"/>
      <c r="O25" s="11">
        <f t="shared" si="2"/>
        <v>0</v>
      </c>
      <c r="P25" s="11">
        <f t="shared" si="2"/>
        <v>0</v>
      </c>
      <c r="Q25" s="12">
        <f t="shared" si="3"/>
        <v>0</v>
      </c>
      <c r="R25" s="73"/>
      <c r="S25" s="33"/>
      <c r="T25" s="19"/>
      <c r="U25" s="9">
        <f t="shared" si="0"/>
        <v>0</v>
      </c>
      <c r="V25" s="9">
        <f t="shared" si="0"/>
        <v>0</v>
      </c>
      <c r="W25" s="10">
        <f t="shared" si="1"/>
        <v>0</v>
      </c>
      <c r="X25" s="20"/>
    </row>
    <row r="26" spans="1:26" ht="68.25" customHeight="1">
      <c r="A26" s="49" t="s">
        <v>195</v>
      </c>
      <c r="B26" s="361"/>
      <c r="C26" s="366"/>
      <c r="D26" s="39" t="s">
        <v>196</v>
      </c>
      <c r="E26" s="39" t="s">
        <v>142</v>
      </c>
      <c r="F26" s="39" t="s">
        <v>101</v>
      </c>
      <c r="G26" s="42">
        <v>0</v>
      </c>
      <c r="H26" s="42">
        <v>0</v>
      </c>
      <c r="I26" s="121">
        <v>0</v>
      </c>
      <c r="J26" s="19">
        <v>0</v>
      </c>
      <c r="K26" s="121">
        <v>0</v>
      </c>
      <c r="L26" s="29">
        <v>0</v>
      </c>
      <c r="M26" s="22"/>
      <c r="N26" s="23"/>
      <c r="O26" s="11">
        <f t="shared" si="2"/>
        <v>0</v>
      </c>
      <c r="P26" s="11">
        <f t="shared" si="2"/>
        <v>0</v>
      </c>
      <c r="Q26" s="12">
        <f t="shared" si="3"/>
        <v>0</v>
      </c>
      <c r="R26" s="73"/>
      <c r="S26" s="33"/>
      <c r="T26" s="19"/>
      <c r="U26" s="9">
        <f t="shared" si="0"/>
        <v>0</v>
      </c>
      <c r="V26" s="9">
        <f t="shared" si="0"/>
        <v>0</v>
      </c>
      <c r="W26" s="10">
        <f t="shared" si="1"/>
        <v>0</v>
      </c>
      <c r="X26" s="20"/>
    </row>
    <row r="27" spans="1:26" ht="30">
      <c r="A27" s="49" t="s">
        <v>195</v>
      </c>
      <c r="B27" s="361"/>
      <c r="C27" s="354" t="s">
        <v>254</v>
      </c>
      <c r="D27" s="39" t="s">
        <v>206</v>
      </c>
      <c r="E27" s="39" t="s">
        <v>207</v>
      </c>
      <c r="F27" s="39" t="s">
        <v>99</v>
      </c>
      <c r="G27" s="42">
        <v>0.01</v>
      </c>
      <c r="H27" s="42">
        <v>0.01</v>
      </c>
      <c r="I27" s="121">
        <v>0</v>
      </c>
      <c r="J27" s="19">
        <v>0</v>
      </c>
      <c r="K27" s="121">
        <v>0</v>
      </c>
      <c r="L27" s="29">
        <v>0</v>
      </c>
      <c r="M27" s="22">
        <v>0</v>
      </c>
      <c r="N27" s="23">
        <v>0</v>
      </c>
      <c r="O27" s="11">
        <f t="shared" si="2"/>
        <v>0</v>
      </c>
      <c r="P27" s="11">
        <f t="shared" si="2"/>
        <v>0</v>
      </c>
      <c r="Q27" s="12">
        <f t="shared" si="3"/>
        <v>0</v>
      </c>
      <c r="R27" s="73"/>
      <c r="S27" s="33"/>
      <c r="T27" s="19"/>
      <c r="U27" s="9">
        <f t="shared" si="0"/>
        <v>0</v>
      </c>
      <c r="V27" s="9">
        <f t="shared" si="0"/>
        <v>0</v>
      </c>
      <c r="W27" s="10">
        <f t="shared" si="1"/>
        <v>0</v>
      </c>
      <c r="X27" s="20"/>
    </row>
    <row r="28" spans="1:26" ht="30">
      <c r="A28" s="49" t="s">
        <v>195</v>
      </c>
      <c r="B28" s="361"/>
      <c r="C28" s="366"/>
      <c r="D28" s="39" t="s">
        <v>208</v>
      </c>
      <c r="E28" s="39" t="s">
        <v>207</v>
      </c>
      <c r="F28" s="39" t="s">
        <v>101</v>
      </c>
      <c r="G28" s="42">
        <v>0</v>
      </c>
      <c r="H28" s="42">
        <v>0</v>
      </c>
      <c r="I28" s="121">
        <v>0</v>
      </c>
      <c r="J28" s="19">
        <v>0</v>
      </c>
      <c r="K28" s="121">
        <v>0</v>
      </c>
      <c r="L28" s="29">
        <v>0</v>
      </c>
      <c r="M28" s="22">
        <v>0</v>
      </c>
      <c r="N28" s="23">
        <v>0</v>
      </c>
      <c r="O28" s="11">
        <f t="shared" si="2"/>
        <v>0</v>
      </c>
      <c r="P28" s="11">
        <f t="shared" si="2"/>
        <v>0</v>
      </c>
      <c r="Q28" s="12">
        <f t="shared" si="3"/>
        <v>0</v>
      </c>
      <c r="R28" s="73"/>
      <c r="S28" s="33"/>
      <c r="T28" s="19"/>
      <c r="U28" s="9">
        <f t="shared" si="0"/>
        <v>0</v>
      </c>
      <c r="V28" s="9">
        <f t="shared" si="0"/>
        <v>0</v>
      </c>
      <c r="W28" s="10">
        <f t="shared" si="1"/>
        <v>0</v>
      </c>
      <c r="X28" s="20"/>
    </row>
    <row r="29" spans="1:26" ht="94.5" customHeight="1">
      <c r="A29" s="49" t="s">
        <v>133</v>
      </c>
      <c r="B29" s="361"/>
      <c r="C29" s="39" t="s">
        <v>255</v>
      </c>
      <c r="D29" s="56" t="s">
        <v>159</v>
      </c>
      <c r="E29" s="39" t="s">
        <v>160</v>
      </c>
      <c r="F29" s="39" t="s">
        <v>101</v>
      </c>
      <c r="G29" s="42">
        <v>0</v>
      </c>
      <c r="H29" s="42">
        <v>0</v>
      </c>
      <c r="I29" s="122">
        <v>3</v>
      </c>
      <c r="J29" s="50">
        <v>0</v>
      </c>
      <c r="K29" s="122">
        <v>5</v>
      </c>
      <c r="L29" s="50">
        <v>0</v>
      </c>
      <c r="M29" s="22">
        <v>3</v>
      </c>
      <c r="N29" s="23">
        <v>0</v>
      </c>
      <c r="O29" s="11">
        <f t="shared" si="2"/>
        <v>0</v>
      </c>
      <c r="P29" s="11">
        <f t="shared" si="2"/>
        <v>0</v>
      </c>
      <c r="Q29" s="12">
        <f t="shared" si="3"/>
        <v>0</v>
      </c>
      <c r="R29" s="63" t="s">
        <v>161</v>
      </c>
      <c r="S29" s="33"/>
      <c r="T29" s="19"/>
      <c r="U29" s="9">
        <f t="shared" si="0"/>
        <v>1</v>
      </c>
      <c r="V29" s="9">
        <f t="shared" si="0"/>
        <v>0</v>
      </c>
      <c r="W29" s="10">
        <f t="shared" si="1"/>
        <v>0</v>
      </c>
      <c r="X29" s="20"/>
    </row>
    <row r="30" spans="1:26" ht="30.75" thickBot="1">
      <c r="A30" s="49" t="s">
        <v>166</v>
      </c>
      <c r="B30" s="351" t="s">
        <v>256</v>
      </c>
      <c r="C30" s="354" t="s">
        <v>257</v>
      </c>
      <c r="D30" s="38" t="s">
        <v>210</v>
      </c>
      <c r="E30" s="87" t="s">
        <v>211</v>
      </c>
      <c r="F30" s="39" t="s">
        <v>99</v>
      </c>
      <c r="G30" s="43">
        <v>0.01</v>
      </c>
      <c r="H30" s="43">
        <v>0.01</v>
      </c>
      <c r="I30" s="133">
        <v>914</v>
      </c>
      <c r="J30" s="111">
        <v>7827839</v>
      </c>
      <c r="K30" s="125">
        <v>1119</v>
      </c>
      <c r="L30" s="111">
        <v>12355529</v>
      </c>
      <c r="M30" s="112">
        <v>820</v>
      </c>
      <c r="N30" s="106">
        <v>5667320</v>
      </c>
      <c r="O30" s="11">
        <f t="shared" si="2"/>
        <v>0.10284463894967177</v>
      </c>
      <c r="P30" s="11">
        <f t="shared" si="2"/>
        <v>0.27600452691988175</v>
      </c>
      <c r="Q30" s="12">
        <f t="shared" si="3"/>
        <v>10.284463894967177</v>
      </c>
      <c r="R30" s="63" t="s">
        <v>258</v>
      </c>
      <c r="S30" s="62"/>
      <c r="T30" s="84"/>
      <c r="U30" s="9">
        <f t="shared" si="0"/>
        <v>1</v>
      </c>
      <c r="V30" s="9">
        <f t="shared" si="0"/>
        <v>1</v>
      </c>
      <c r="W30" s="10">
        <f t="shared" si="1"/>
        <v>100</v>
      </c>
      <c r="X30" s="54"/>
    </row>
    <row r="31" spans="1:26" ht="30">
      <c r="A31" s="49" t="s">
        <v>166</v>
      </c>
      <c r="B31" s="352"/>
      <c r="C31" s="355"/>
      <c r="D31" s="38" t="s">
        <v>213</v>
      </c>
      <c r="E31" s="38" t="s">
        <v>142</v>
      </c>
      <c r="F31" s="39" t="s">
        <v>101</v>
      </c>
      <c r="G31" s="43">
        <v>0.01</v>
      </c>
      <c r="H31" s="43">
        <v>0.01</v>
      </c>
      <c r="I31" s="133">
        <v>0</v>
      </c>
      <c r="J31" s="109" t="s">
        <v>214</v>
      </c>
      <c r="K31" s="126" t="s">
        <v>215</v>
      </c>
      <c r="L31" s="118" t="s">
        <v>216</v>
      </c>
      <c r="M31" s="105" t="s">
        <v>217</v>
      </c>
      <c r="N31" s="101" t="s">
        <v>218</v>
      </c>
      <c r="O31" s="11">
        <f t="shared" si="2"/>
        <v>0</v>
      </c>
      <c r="P31" s="11">
        <f t="shared" si="2"/>
        <v>0</v>
      </c>
      <c r="Q31" s="12">
        <f t="shared" si="3"/>
        <v>0</v>
      </c>
      <c r="R31" s="74"/>
      <c r="S31" s="33"/>
      <c r="T31" s="19"/>
      <c r="U31" s="9">
        <f t="shared" si="0"/>
        <v>0</v>
      </c>
      <c r="V31" s="9">
        <f t="shared" si="0"/>
        <v>0</v>
      </c>
      <c r="W31" s="10">
        <f t="shared" si="1"/>
        <v>0</v>
      </c>
      <c r="X31" s="64"/>
    </row>
    <row r="32" spans="1:26" ht="78.75" customHeight="1" thickBot="1">
      <c r="A32" s="49" t="s">
        <v>166</v>
      </c>
      <c r="B32" s="353"/>
      <c r="C32" s="356"/>
      <c r="D32" s="24" t="s">
        <v>219</v>
      </c>
      <c r="E32" s="88" t="s">
        <v>220</v>
      </c>
      <c r="F32" s="24" t="s">
        <v>99</v>
      </c>
      <c r="G32" s="44">
        <v>0.01</v>
      </c>
      <c r="H32" s="44">
        <v>0.01</v>
      </c>
      <c r="I32" s="134">
        <v>156795</v>
      </c>
      <c r="J32" s="108">
        <v>129009422</v>
      </c>
      <c r="K32" s="127">
        <v>305728</v>
      </c>
      <c r="L32" s="109" t="s">
        <v>259</v>
      </c>
      <c r="M32" s="110">
        <v>152103</v>
      </c>
      <c r="N32" s="107">
        <v>125868019</v>
      </c>
      <c r="O32" s="11">
        <f t="shared" si="2"/>
        <v>2.9924423610446782E-2</v>
      </c>
      <c r="P32" s="11">
        <f>IFERROR((1-(N32/J32)),0)</f>
        <v>2.4350182733165027E-2</v>
      </c>
      <c r="Q32" s="12">
        <f t="shared" si="3"/>
        <v>2.9924423610446782</v>
      </c>
      <c r="R32" s="64" t="s">
        <v>260</v>
      </c>
      <c r="S32" s="62"/>
      <c r="T32" s="23"/>
      <c r="U32" s="9">
        <f t="shared" si="0"/>
        <v>1</v>
      </c>
      <c r="V32" s="9">
        <f t="shared" si="0"/>
        <v>1</v>
      </c>
      <c r="W32" s="10">
        <f t="shared" si="1"/>
        <v>100</v>
      </c>
      <c r="X32" s="81"/>
    </row>
    <row r="33" spans="1:24" ht="84.95" customHeight="1">
      <c r="A33" s="49" t="s">
        <v>129</v>
      </c>
      <c r="B33" s="46" t="s">
        <v>261</v>
      </c>
      <c r="C33" s="40" t="s">
        <v>131</v>
      </c>
      <c r="D33" s="40" t="s">
        <v>131</v>
      </c>
      <c r="E33" s="40" t="s">
        <v>132</v>
      </c>
      <c r="F33" s="40" t="s">
        <v>101</v>
      </c>
      <c r="G33" s="17" t="s">
        <v>262</v>
      </c>
      <c r="H33" s="17" t="s">
        <v>262</v>
      </c>
      <c r="I33" s="120">
        <v>886</v>
      </c>
      <c r="J33" s="19">
        <v>55882902341</v>
      </c>
      <c r="K33" s="120">
        <v>1034</v>
      </c>
      <c r="L33" s="19">
        <v>72310820004</v>
      </c>
      <c r="M33" s="100">
        <v>1005</v>
      </c>
      <c r="N33" s="19"/>
      <c r="O33" s="17" t="s">
        <v>262</v>
      </c>
      <c r="P33" s="17" t="s">
        <v>262</v>
      </c>
      <c r="Q33" s="17" t="s">
        <v>262</v>
      </c>
      <c r="R33" s="73"/>
      <c r="S33" s="33">
        <v>1005</v>
      </c>
      <c r="T33" s="19"/>
      <c r="U33" s="17" t="s">
        <v>262</v>
      </c>
      <c r="V33" s="17" t="s">
        <v>262</v>
      </c>
      <c r="W33" s="17" t="s">
        <v>262</v>
      </c>
      <c r="X33" s="20"/>
    </row>
    <row r="34" spans="1:24" ht="75">
      <c r="B34" s="36" t="s">
        <v>263</v>
      </c>
    </row>
    <row r="35" spans="1:24" hidden="1"/>
    <row r="36" spans="1:24" ht="77.25" customHeight="1">
      <c r="A36" s="68" t="s">
        <v>133</v>
      </c>
      <c r="B36" s="70" t="s">
        <v>155</v>
      </c>
      <c r="C36" s="70" t="s">
        <v>155</v>
      </c>
      <c r="D36" s="70" t="s">
        <v>155</v>
      </c>
      <c r="E36" s="70" t="s">
        <v>156</v>
      </c>
      <c r="F36" s="39" t="s">
        <v>101</v>
      </c>
      <c r="G36" s="21">
        <v>0</v>
      </c>
      <c r="H36" s="21">
        <v>0</v>
      </c>
      <c r="I36" s="129">
        <v>10</v>
      </c>
      <c r="J36" s="94">
        <v>20072683</v>
      </c>
      <c r="K36" s="129">
        <v>10</v>
      </c>
      <c r="L36" s="94">
        <v>135570780</v>
      </c>
      <c r="M36" s="95">
        <v>8</v>
      </c>
      <c r="N36" s="94">
        <v>41878271</v>
      </c>
      <c r="O36" s="11">
        <f t="shared" ref="O36:P41" si="4">IFERROR((1-(M36/I36)),0)</f>
        <v>0.19999999999999996</v>
      </c>
      <c r="P36" s="11">
        <f t="shared" si="4"/>
        <v>-1.0863315083489335</v>
      </c>
      <c r="Q36" s="11">
        <v>0</v>
      </c>
      <c r="R36" s="91" t="s">
        <v>157</v>
      </c>
      <c r="S36" s="66"/>
      <c r="T36" s="66"/>
      <c r="U36" s="9">
        <v>0</v>
      </c>
      <c r="V36" s="9">
        <f t="shared" ref="V36:V49" si="5">IFERROR((1-(T36/L36)),0)</f>
        <v>1</v>
      </c>
      <c r="W36" s="10">
        <f t="shared" ref="W36:W49" si="6">IFERROR((U36/H36),0)</f>
        <v>0</v>
      </c>
      <c r="X36" s="53"/>
    </row>
    <row r="37" spans="1:24" ht="66" customHeight="1">
      <c r="A37" s="68" t="s">
        <v>133</v>
      </c>
      <c r="B37" s="70" t="s">
        <v>144</v>
      </c>
      <c r="C37" s="69" t="s">
        <v>144</v>
      </c>
      <c r="D37" s="38" t="s">
        <v>144</v>
      </c>
      <c r="E37" s="39" t="s">
        <v>145</v>
      </c>
      <c r="F37" s="39" t="s">
        <v>101</v>
      </c>
      <c r="G37" s="21">
        <v>0</v>
      </c>
      <c r="H37" s="21">
        <v>0</v>
      </c>
      <c r="I37" s="129">
        <v>7</v>
      </c>
      <c r="J37" s="94">
        <v>50558355</v>
      </c>
      <c r="K37" s="130">
        <v>13</v>
      </c>
      <c r="L37" s="96">
        <v>114100786</v>
      </c>
      <c r="M37" s="22">
        <v>11</v>
      </c>
      <c r="N37" s="94">
        <v>137461684</v>
      </c>
      <c r="O37" s="11">
        <f t="shared" si="4"/>
        <v>-0.5714285714285714</v>
      </c>
      <c r="P37" s="11">
        <f t="shared" si="4"/>
        <v>-1.7188717670897322</v>
      </c>
      <c r="Q37" s="11">
        <f t="shared" ref="Q37:Q41" si="7">IFERROR((O37/H37),0)</f>
        <v>0</v>
      </c>
      <c r="R37" s="75"/>
      <c r="S37" s="66"/>
      <c r="T37" s="66"/>
      <c r="U37" s="9">
        <f>IFERROR((1-(S37/K37)),0)</f>
        <v>1</v>
      </c>
      <c r="V37" s="9">
        <f t="shared" si="5"/>
        <v>1</v>
      </c>
      <c r="W37" s="10">
        <f t="shared" si="6"/>
        <v>0</v>
      </c>
      <c r="X37" s="20"/>
    </row>
    <row r="38" spans="1:24" ht="66" customHeight="1">
      <c r="A38" s="68" t="s">
        <v>133</v>
      </c>
      <c r="B38" s="70" t="s">
        <v>147</v>
      </c>
      <c r="C38" s="69" t="s">
        <v>147</v>
      </c>
      <c r="D38" s="38" t="s">
        <v>147</v>
      </c>
      <c r="E38" s="39" t="s">
        <v>148</v>
      </c>
      <c r="F38" s="39" t="s">
        <v>101</v>
      </c>
      <c r="G38" s="21">
        <v>0</v>
      </c>
      <c r="H38" s="21">
        <v>0</v>
      </c>
      <c r="I38" s="129">
        <v>0</v>
      </c>
      <c r="J38" s="19"/>
      <c r="K38" s="131">
        <v>41</v>
      </c>
      <c r="L38" s="19">
        <v>9391140</v>
      </c>
      <c r="M38" s="22">
        <v>0</v>
      </c>
      <c r="N38" s="23">
        <v>0</v>
      </c>
      <c r="O38" s="11">
        <f>IFERROR((1-(M38/I38)),0)</f>
        <v>0</v>
      </c>
      <c r="P38" s="11">
        <f t="shared" si="4"/>
        <v>0</v>
      </c>
      <c r="Q38" s="12">
        <f t="shared" si="7"/>
        <v>0</v>
      </c>
      <c r="R38" s="76" t="s">
        <v>149</v>
      </c>
      <c r="S38" s="67"/>
      <c r="T38" s="66"/>
      <c r="U38" s="9">
        <f>IFERROR((1-(S38/K38)),0)</f>
        <v>1</v>
      </c>
      <c r="V38" s="9">
        <f t="shared" si="5"/>
        <v>1</v>
      </c>
      <c r="W38" s="10">
        <f t="shared" si="6"/>
        <v>0</v>
      </c>
      <c r="X38" s="20"/>
    </row>
    <row r="39" spans="1:24" ht="105.75" customHeight="1">
      <c r="A39" s="68" t="s">
        <v>133</v>
      </c>
      <c r="B39" s="70" t="s">
        <v>151</v>
      </c>
      <c r="C39" s="70" t="s">
        <v>151</v>
      </c>
      <c r="D39" s="38" t="s">
        <v>151</v>
      </c>
      <c r="E39" s="69" t="s">
        <v>152</v>
      </c>
      <c r="F39" s="39" t="s">
        <v>101</v>
      </c>
      <c r="G39" s="21">
        <v>0</v>
      </c>
      <c r="H39" s="21">
        <v>0</v>
      </c>
      <c r="I39" s="135">
        <v>42</v>
      </c>
      <c r="J39" s="92">
        <v>39960000</v>
      </c>
      <c r="K39" s="131">
        <v>92</v>
      </c>
      <c r="L39" s="92">
        <v>0</v>
      </c>
      <c r="M39" s="22">
        <v>33</v>
      </c>
      <c r="N39" s="23">
        <v>52000000</v>
      </c>
      <c r="O39" s="11">
        <f>IFERROR((1-(M39/I39)),0)</f>
        <v>0.2142857142857143</v>
      </c>
      <c r="P39" s="11">
        <f t="shared" si="4"/>
        <v>-0.30130130130130128</v>
      </c>
      <c r="Q39" s="12">
        <f t="shared" si="7"/>
        <v>0</v>
      </c>
      <c r="R39" s="90" t="s">
        <v>264</v>
      </c>
      <c r="S39" s="67"/>
      <c r="T39" s="67"/>
      <c r="U39" s="9">
        <f>IFERROR((1-(S39/K39)),0)</f>
        <v>1</v>
      </c>
      <c r="V39" s="9">
        <f t="shared" si="5"/>
        <v>0</v>
      </c>
      <c r="W39" s="10">
        <f t="shared" si="6"/>
        <v>0</v>
      </c>
      <c r="X39" s="20"/>
    </row>
    <row r="40" spans="1:24" ht="51" customHeight="1">
      <c r="A40" s="68" t="s">
        <v>133</v>
      </c>
      <c r="B40" s="70" t="s">
        <v>265</v>
      </c>
      <c r="C40" s="70" t="s">
        <v>265</v>
      </c>
      <c r="D40" s="70" t="s">
        <v>265</v>
      </c>
      <c r="E40" s="69" t="s">
        <v>266</v>
      </c>
      <c r="F40" s="39" t="s">
        <v>101</v>
      </c>
      <c r="G40" s="21">
        <v>0</v>
      </c>
      <c r="H40" s="21">
        <v>0</v>
      </c>
      <c r="I40" s="135">
        <v>1</v>
      </c>
      <c r="J40" s="19">
        <v>0</v>
      </c>
      <c r="K40" s="131">
        <v>1</v>
      </c>
      <c r="L40" s="50">
        <v>0</v>
      </c>
      <c r="M40" s="22">
        <v>0</v>
      </c>
      <c r="N40" s="23">
        <v>0</v>
      </c>
      <c r="O40" s="11">
        <f>IFERROR((1-(M40/I40)),0)</f>
        <v>1</v>
      </c>
      <c r="P40" s="11">
        <f t="shared" si="4"/>
        <v>0</v>
      </c>
      <c r="Q40" s="12">
        <f t="shared" si="7"/>
        <v>0</v>
      </c>
      <c r="R40" s="72"/>
      <c r="S40" s="67"/>
      <c r="T40" s="67"/>
      <c r="U40" s="9">
        <f>IFERROR((1-(S40/K40)),0)</f>
        <v>1</v>
      </c>
      <c r="V40" s="9">
        <f t="shared" si="5"/>
        <v>0</v>
      </c>
      <c r="W40" s="10">
        <f t="shared" si="6"/>
        <v>0</v>
      </c>
      <c r="X40" s="20"/>
    </row>
    <row r="41" spans="1:24" ht="66" customHeight="1">
      <c r="A41" s="68" t="s">
        <v>197</v>
      </c>
      <c r="B41" s="70" t="s">
        <v>199</v>
      </c>
      <c r="C41" s="69" t="s">
        <v>199</v>
      </c>
      <c r="D41" s="38" t="s">
        <v>199</v>
      </c>
      <c r="E41" s="39" t="s">
        <v>142</v>
      </c>
      <c r="F41" s="39" t="s">
        <v>101</v>
      </c>
      <c r="G41" s="21">
        <v>0</v>
      </c>
      <c r="H41" s="21">
        <v>0</v>
      </c>
      <c r="I41" s="136">
        <v>0</v>
      </c>
      <c r="J41" s="50">
        <v>1354608</v>
      </c>
      <c r="K41" s="132">
        <v>0</v>
      </c>
      <c r="L41" s="50">
        <v>2894446</v>
      </c>
      <c r="M41" s="22">
        <v>0</v>
      </c>
      <c r="N41" s="58">
        <v>1854505</v>
      </c>
      <c r="O41" s="11">
        <f t="shared" ref="O41:P49" si="8">IFERROR((1-(M41/I41)),0)</f>
        <v>0</v>
      </c>
      <c r="P41" s="11">
        <f t="shared" si="4"/>
        <v>-0.36903443653071588</v>
      </c>
      <c r="Q41" s="12">
        <f t="shared" si="7"/>
        <v>0</v>
      </c>
      <c r="R41" s="77"/>
      <c r="S41" s="71">
        <v>0</v>
      </c>
      <c r="T41" s="85"/>
      <c r="U41" s="9">
        <f>IFERROR((1-(S41/K41)),0)</f>
        <v>0</v>
      </c>
      <c r="V41" s="9">
        <f t="shared" si="5"/>
        <v>1</v>
      </c>
      <c r="W41" s="10">
        <f t="shared" si="6"/>
        <v>0</v>
      </c>
      <c r="X41" s="53" t="s">
        <v>201</v>
      </c>
    </row>
    <row r="42" spans="1:24" s="173" customFormat="1" ht="99" customHeight="1">
      <c r="A42" s="170" t="s">
        <v>267</v>
      </c>
      <c r="B42" s="162" t="s">
        <v>268</v>
      </c>
      <c r="C42" s="69" t="s">
        <v>269</v>
      </c>
      <c r="D42" s="38" t="s">
        <v>269</v>
      </c>
      <c r="E42" s="39" t="s">
        <v>270</v>
      </c>
      <c r="F42" s="39" t="s">
        <v>101</v>
      </c>
      <c r="G42" s="21">
        <v>0</v>
      </c>
      <c r="H42" s="21">
        <v>0</v>
      </c>
      <c r="I42" s="121">
        <v>918</v>
      </c>
      <c r="J42" s="92">
        <v>992697240</v>
      </c>
      <c r="K42" s="171">
        <f>I42+104</f>
        <v>1022</v>
      </c>
      <c r="L42" s="92">
        <v>1149161218</v>
      </c>
      <c r="M42" s="95">
        <v>1136</v>
      </c>
      <c r="N42" s="93">
        <v>1102176346</v>
      </c>
      <c r="O42" s="163">
        <f t="shared" si="8"/>
        <v>-0.23747276688453156</v>
      </c>
      <c r="P42" s="163">
        <f t="shared" si="8"/>
        <v>-0.11028448714131622</v>
      </c>
      <c r="Q42" s="164">
        <f>IFERROR((O42/H42),0)</f>
        <v>0</v>
      </c>
      <c r="R42" s="165" t="s">
        <v>271</v>
      </c>
      <c r="S42" s="95">
        <v>1136</v>
      </c>
      <c r="T42" s="93">
        <v>1102176346</v>
      </c>
      <c r="U42" s="167">
        <f>IFERROR((1-(S42/L42)),0)</f>
        <v>0.99999901145289083</v>
      </c>
      <c r="V42" s="167">
        <f t="shared" si="5"/>
        <v>4.0886231856808064E-2</v>
      </c>
      <c r="W42" s="168">
        <f t="shared" si="6"/>
        <v>0</v>
      </c>
      <c r="X42" s="172" t="s">
        <v>271</v>
      </c>
    </row>
    <row r="43" spans="1:24" s="158" customFormat="1" ht="36.75" customHeight="1">
      <c r="A43" s="140" t="s">
        <v>272</v>
      </c>
      <c r="B43" s="141" t="s">
        <v>273</v>
      </c>
      <c r="C43" s="142" t="s">
        <v>274</v>
      </c>
      <c r="D43" s="143" t="s">
        <v>275</v>
      </c>
      <c r="E43" s="144" t="s">
        <v>142</v>
      </c>
      <c r="F43" s="144" t="s">
        <v>101</v>
      </c>
      <c r="G43" s="145">
        <v>0</v>
      </c>
      <c r="H43" s="145">
        <v>0</v>
      </c>
      <c r="I43" s="146">
        <v>0</v>
      </c>
      <c r="J43" s="147">
        <v>343706291</v>
      </c>
      <c r="K43" s="146">
        <v>0</v>
      </c>
      <c r="L43" s="148">
        <v>475337898.86000001</v>
      </c>
      <c r="M43" s="149">
        <v>0</v>
      </c>
      <c r="N43" s="150">
        <v>375381860</v>
      </c>
      <c r="O43" s="151">
        <f>IFERROR((1-(M43/I43)),0)</f>
        <v>0</v>
      </c>
      <c r="P43" s="151">
        <f>IFERROR((1-(N43/J43)),0)</f>
        <v>-9.2158828131545523E-2</v>
      </c>
      <c r="Q43" s="152">
        <f>IFERROR((O43/H43),0)</f>
        <v>0</v>
      </c>
      <c r="R43" s="153"/>
      <c r="S43" s="154"/>
      <c r="T43" s="147"/>
      <c r="U43" s="155">
        <f t="shared" ref="U43:U49" si="9">IFERROR((1-(S43/K43)),0)</f>
        <v>0</v>
      </c>
      <c r="V43" s="155">
        <f t="shared" si="5"/>
        <v>1</v>
      </c>
      <c r="W43" s="156">
        <f t="shared" si="6"/>
        <v>0</v>
      </c>
      <c r="X43" s="157"/>
    </row>
    <row r="44" spans="1:24" s="158" customFormat="1" ht="36.75" customHeight="1">
      <c r="A44" s="140" t="s">
        <v>272</v>
      </c>
      <c r="B44" s="141" t="s">
        <v>273</v>
      </c>
      <c r="C44" s="142" t="s">
        <v>276</v>
      </c>
      <c r="D44" s="143" t="s">
        <v>276</v>
      </c>
      <c r="E44" s="144" t="s">
        <v>142</v>
      </c>
      <c r="F44" s="144" t="s">
        <v>101</v>
      </c>
      <c r="G44" s="145">
        <v>0</v>
      </c>
      <c r="H44" s="145">
        <v>0</v>
      </c>
      <c r="I44" s="146">
        <v>0</v>
      </c>
      <c r="J44" s="147">
        <v>84826424</v>
      </c>
      <c r="K44" s="146">
        <v>0</v>
      </c>
      <c r="L44" s="147">
        <v>127239636</v>
      </c>
      <c r="M44" s="149">
        <v>0</v>
      </c>
      <c r="N44" s="150">
        <v>96950725</v>
      </c>
      <c r="O44" s="151">
        <f t="shared" si="8"/>
        <v>0</v>
      </c>
      <c r="P44" s="151">
        <f t="shared" si="8"/>
        <v>-0.14293070989294554</v>
      </c>
      <c r="Q44" s="152">
        <f t="shared" ref="Q44:Q47" si="10">IFERROR((O44/H44),0)</f>
        <v>0</v>
      </c>
      <c r="R44" s="153"/>
      <c r="S44" s="154"/>
      <c r="T44" s="147"/>
      <c r="U44" s="155">
        <f t="shared" si="9"/>
        <v>0</v>
      </c>
      <c r="V44" s="155">
        <f t="shared" si="5"/>
        <v>1</v>
      </c>
      <c r="W44" s="156">
        <f t="shared" si="6"/>
        <v>0</v>
      </c>
      <c r="X44" s="157"/>
    </row>
    <row r="45" spans="1:24" s="158" customFormat="1" ht="45">
      <c r="A45" s="140" t="s">
        <v>272</v>
      </c>
      <c r="B45" s="141" t="s">
        <v>273</v>
      </c>
      <c r="C45" s="142" t="s">
        <v>277</v>
      </c>
      <c r="D45" s="143" t="s">
        <v>277</v>
      </c>
      <c r="E45" s="144" t="s">
        <v>142</v>
      </c>
      <c r="F45" s="144" t="s">
        <v>101</v>
      </c>
      <c r="G45" s="145">
        <v>0</v>
      </c>
      <c r="H45" s="145">
        <v>0</v>
      </c>
      <c r="I45" s="146">
        <v>0</v>
      </c>
      <c r="J45" s="147">
        <v>1318316367</v>
      </c>
      <c r="K45" s="146">
        <v>0</v>
      </c>
      <c r="L45" s="147">
        <v>1767405424</v>
      </c>
      <c r="M45" s="149">
        <v>0</v>
      </c>
      <c r="N45" s="150">
        <v>1040082587</v>
      </c>
      <c r="O45" s="151">
        <f t="shared" si="8"/>
        <v>0</v>
      </c>
      <c r="P45" s="151">
        <f t="shared" si="8"/>
        <v>0.21105235963440028</v>
      </c>
      <c r="Q45" s="152">
        <f t="shared" si="10"/>
        <v>0</v>
      </c>
      <c r="R45" s="159" t="s">
        <v>204</v>
      </c>
      <c r="S45" s="154"/>
      <c r="T45" s="147"/>
      <c r="U45" s="155">
        <f t="shared" si="9"/>
        <v>0</v>
      </c>
      <c r="V45" s="155">
        <f t="shared" si="5"/>
        <v>1</v>
      </c>
      <c r="W45" s="156">
        <f t="shared" si="6"/>
        <v>0</v>
      </c>
      <c r="X45" s="157"/>
    </row>
    <row r="46" spans="1:24" s="158" customFormat="1" ht="36.75" customHeight="1">
      <c r="A46" s="140" t="s">
        <v>272</v>
      </c>
      <c r="B46" s="141" t="s">
        <v>273</v>
      </c>
      <c r="C46" s="142" t="s">
        <v>278</v>
      </c>
      <c r="D46" s="142" t="s">
        <v>278</v>
      </c>
      <c r="E46" s="144" t="s">
        <v>279</v>
      </c>
      <c r="F46" s="144" t="s">
        <v>101</v>
      </c>
      <c r="G46" s="145">
        <v>0</v>
      </c>
      <c r="H46" s="145">
        <v>0</v>
      </c>
      <c r="I46" s="146">
        <v>3</v>
      </c>
      <c r="J46" s="147">
        <v>1688970368</v>
      </c>
      <c r="K46" s="146">
        <v>3</v>
      </c>
      <c r="L46" s="147">
        <v>2533455552</v>
      </c>
      <c r="M46" s="160">
        <v>3</v>
      </c>
      <c r="N46" s="150">
        <v>1688970368</v>
      </c>
      <c r="O46" s="151">
        <f t="shared" si="8"/>
        <v>0</v>
      </c>
      <c r="P46" s="151">
        <f t="shared" si="8"/>
        <v>0</v>
      </c>
      <c r="Q46" s="152">
        <f t="shared" si="10"/>
        <v>0</v>
      </c>
      <c r="R46" s="153"/>
      <c r="S46" s="154"/>
      <c r="T46" s="147"/>
      <c r="U46" s="155">
        <f t="shared" si="9"/>
        <v>1</v>
      </c>
      <c r="V46" s="155">
        <f t="shared" si="5"/>
        <v>1</v>
      </c>
      <c r="W46" s="156">
        <f t="shared" si="6"/>
        <v>0</v>
      </c>
      <c r="X46" s="157"/>
    </row>
    <row r="47" spans="1:24" s="158" customFormat="1" ht="36.75" customHeight="1">
      <c r="A47" s="140" t="s">
        <v>272</v>
      </c>
      <c r="B47" s="141" t="s">
        <v>273</v>
      </c>
      <c r="C47" s="142" t="s">
        <v>280</v>
      </c>
      <c r="D47" s="142" t="s">
        <v>280</v>
      </c>
      <c r="E47" s="144" t="s">
        <v>142</v>
      </c>
      <c r="F47" s="144" t="s">
        <v>101</v>
      </c>
      <c r="G47" s="145">
        <v>0</v>
      </c>
      <c r="H47" s="145">
        <v>0</v>
      </c>
      <c r="I47" s="146">
        <v>0</v>
      </c>
      <c r="J47" s="147">
        <v>70129460</v>
      </c>
      <c r="K47" s="146">
        <v>0</v>
      </c>
      <c r="L47" s="147">
        <v>83519168</v>
      </c>
      <c r="M47" s="149">
        <v>0</v>
      </c>
      <c r="N47" s="150">
        <v>132095831</v>
      </c>
      <c r="O47" s="151">
        <f t="shared" si="8"/>
        <v>0</v>
      </c>
      <c r="P47" s="151">
        <f>IFERROR((1-(N47/J47)),0)</f>
        <v>-0.88359971686649241</v>
      </c>
      <c r="Q47" s="152">
        <f t="shared" si="10"/>
        <v>0</v>
      </c>
      <c r="R47" s="153"/>
      <c r="S47" s="154"/>
      <c r="T47" s="147"/>
      <c r="U47" s="155">
        <f t="shared" si="9"/>
        <v>0</v>
      </c>
      <c r="V47" s="155">
        <f t="shared" si="5"/>
        <v>1</v>
      </c>
      <c r="W47" s="156">
        <f t="shared" si="6"/>
        <v>0</v>
      </c>
      <c r="X47" s="157"/>
    </row>
    <row r="48" spans="1:24" s="158" customFormat="1" ht="45">
      <c r="A48" s="161"/>
      <c r="B48" s="162" t="s">
        <v>273</v>
      </c>
      <c r="C48" s="69" t="s">
        <v>203</v>
      </c>
      <c r="D48" s="69" t="s">
        <v>203</v>
      </c>
      <c r="E48" s="39" t="s">
        <v>142</v>
      </c>
      <c r="F48" s="39" t="s">
        <v>101</v>
      </c>
      <c r="G48" s="21">
        <v>0</v>
      </c>
      <c r="H48" s="21">
        <v>0</v>
      </c>
      <c r="I48" s="121">
        <v>0</v>
      </c>
      <c r="J48" s="92">
        <v>0</v>
      </c>
      <c r="K48" s="121">
        <v>0</v>
      </c>
      <c r="L48" s="92">
        <v>0</v>
      </c>
      <c r="M48" s="29">
        <v>0</v>
      </c>
      <c r="N48" s="93">
        <v>308460143</v>
      </c>
      <c r="O48" s="163">
        <f t="shared" si="8"/>
        <v>0</v>
      </c>
      <c r="P48" s="163">
        <f t="shared" si="8"/>
        <v>0</v>
      </c>
      <c r="Q48" s="164">
        <f>IFERROR((O48/H48),0)</f>
        <v>0</v>
      </c>
      <c r="R48" s="165" t="s">
        <v>204</v>
      </c>
      <c r="S48" s="166"/>
      <c r="T48" s="92"/>
      <c r="U48" s="167">
        <f t="shared" si="9"/>
        <v>0</v>
      </c>
      <c r="V48" s="167">
        <f t="shared" si="5"/>
        <v>0</v>
      </c>
      <c r="W48" s="168">
        <f t="shared" si="6"/>
        <v>0</v>
      </c>
      <c r="X48" s="169"/>
    </row>
    <row r="49" spans="1:24" s="173" customFormat="1" ht="30">
      <c r="A49" s="174"/>
      <c r="B49" s="162" t="s">
        <v>273</v>
      </c>
      <c r="C49" s="69" t="s">
        <v>281</v>
      </c>
      <c r="D49" s="69" t="s">
        <v>281</v>
      </c>
      <c r="E49" s="39" t="s">
        <v>142</v>
      </c>
      <c r="F49" s="39" t="s">
        <v>101</v>
      </c>
      <c r="G49" s="21">
        <v>0</v>
      </c>
      <c r="H49" s="21">
        <v>0</v>
      </c>
      <c r="I49" s="121">
        <v>0</v>
      </c>
      <c r="J49" s="92">
        <v>0</v>
      </c>
      <c r="K49" s="121">
        <v>0</v>
      </c>
      <c r="L49" s="92">
        <v>0</v>
      </c>
      <c r="M49" s="29">
        <v>0</v>
      </c>
      <c r="N49" s="93">
        <v>0</v>
      </c>
      <c r="O49" s="163">
        <f t="shared" si="8"/>
        <v>0</v>
      </c>
      <c r="P49" s="163">
        <f t="shared" si="8"/>
        <v>0</v>
      </c>
      <c r="Q49" s="164">
        <f>IFERROR((O49/H49),0)</f>
        <v>0</v>
      </c>
      <c r="R49" s="165"/>
      <c r="S49" s="166"/>
      <c r="T49" s="92"/>
      <c r="U49" s="167">
        <f t="shared" si="9"/>
        <v>0</v>
      </c>
      <c r="V49" s="167">
        <f t="shared" si="5"/>
        <v>0</v>
      </c>
      <c r="W49" s="168">
        <f t="shared" si="6"/>
        <v>0</v>
      </c>
      <c r="X49" s="169"/>
    </row>
    <row r="51" spans="1:24" ht="3" customHeight="1"/>
    <row r="53" spans="1:24">
      <c r="V53" s="34"/>
    </row>
    <row r="54" spans="1:24">
      <c r="T54" s="80"/>
      <c r="U54" s="80"/>
      <c r="V54" s="34"/>
    </row>
    <row r="55" spans="1:24">
      <c r="T55" s="79"/>
      <c r="V55" s="34"/>
    </row>
    <row r="56" spans="1:24">
      <c r="V56" s="34"/>
    </row>
    <row r="57" spans="1:24">
      <c r="V57" s="34"/>
    </row>
    <row r="58" spans="1:24">
      <c r="V58" s="34"/>
    </row>
    <row r="59" spans="1:24">
      <c r="V59" s="34"/>
    </row>
    <row r="60" spans="1:24">
      <c r="V60" s="34"/>
    </row>
    <row r="61" spans="1:24">
      <c r="V61" s="34"/>
    </row>
    <row r="62" spans="1:24">
      <c r="V62" s="34"/>
    </row>
    <row r="63" spans="1:24">
      <c r="V63" s="34"/>
    </row>
    <row r="64" spans="1:24">
      <c r="V64" s="34"/>
    </row>
    <row r="65" spans="22:22">
      <c r="V65" s="34"/>
    </row>
    <row r="66" spans="22:22">
      <c r="V66" s="34"/>
    </row>
  </sheetData>
  <autoFilter ref="A11:X34" xr:uid="{197785CA-F3C0-465C-8C48-C3FC19B7FDE1}">
    <filterColumn colId="1" showButton="0"/>
  </autoFilter>
  <mergeCells count="44">
    <mergeCell ref="B30:B32"/>
    <mergeCell ref="C30:C32"/>
    <mergeCell ref="S10:X10"/>
    <mergeCell ref="B12:B13"/>
    <mergeCell ref="B14:B15"/>
    <mergeCell ref="C14:C15"/>
    <mergeCell ref="B16:B29"/>
    <mergeCell ref="C16:C18"/>
    <mergeCell ref="C19:C22"/>
    <mergeCell ref="C23:C24"/>
    <mergeCell ref="C25:C26"/>
    <mergeCell ref="C27:C28"/>
    <mergeCell ref="I10:I11"/>
    <mergeCell ref="J10:J11"/>
    <mergeCell ref="K10:K11"/>
    <mergeCell ref="L10:L11"/>
    <mergeCell ref="M10:R10"/>
    <mergeCell ref="B6:X6"/>
    <mergeCell ref="B7:H7"/>
    <mergeCell ref="M7:X7"/>
    <mergeCell ref="B8:C11"/>
    <mergeCell ref="D8:D11"/>
    <mergeCell ref="E8:E11"/>
    <mergeCell ref="F8:F11"/>
    <mergeCell ref="G8:G11"/>
    <mergeCell ref="H8:H11"/>
    <mergeCell ref="I8:J9"/>
    <mergeCell ref="K8:L9"/>
    <mergeCell ref="M8:P8"/>
    <mergeCell ref="S8:X8"/>
    <mergeCell ref="M9:R9"/>
    <mergeCell ref="S9:X9"/>
    <mergeCell ref="C4:H4"/>
    <mergeCell ref="I4:J4"/>
    <mergeCell ref="K4:X4"/>
    <mergeCell ref="C5:H5"/>
    <mergeCell ref="I5:J5"/>
    <mergeCell ref="K5:X5"/>
    <mergeCell ref="D1:X1"/>
    <mergeCell ref="C2:H2"/>
    <mergeCell ref="I2:J2"/>
    <mergeCell ref="K2:X2"/>
    <mergeCell ref="C3:H3"/>
    <mergeCell ref="K3:X3"/>
  </mergeCells>
  <dataValidations count="16">
    <dataValidation allowBlank="1" showInputMessage="1" showErrorMessage="1" prompt="Escribir la otra entidad que no se encuentra en la lista desplegable" sqref="K3:X3" xr:uid="{910A7F99-69F0-4EB2-872F-B68D5D13F670}"/>
    <dataValidation type="list" allowBlank="1" showInputMessage="1" showErrorMessage="1" sqref="X2" xr:uid="{8C3C21A4-3F04-4D1D-9DA6-791FF2AED6AB}">
      <formula1>INDIRECT(R2)</formula1>
    </dataValidation>
    <dataValidation type="list" allowBlank="1" showInputMessage="1" showErrorMessage="1" sqref="R2:W2" xr:uid="{6A8E628A-A3FC-4FCF-9DED-1CDE7A85C8B2}">
      <formula1>INDIRECT(K2)</formula1>
    </dataValidation>
    <dataValidation type="list" allowBlank="1" showInputMessage="1" showErrorMessage="1" sqref="K2:Q2" xr:uid="{DF85F8CE-8CEE-42F2-B180-27382E6A6EAD}">
      <formula1>INDIRECT(C2)</formula1>
    </dataValidation>
    <dataValidation allowBlank="1" showInputMessage="1" showErrorMessage="1" prompt="Defina la referencia que se usará  para medir el rubro o componente. Ejem. Metro cúbico, personas, horas, entre otros." sqref="E8:E11" xr:uid="{E2B8E6A6-71F5-4867-80C3-DBAF38648241}"/>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F8:F11" xr:uid="{3F441451-381E-4EFC-8026-E15A5B822265}"/>
    <dataValidation allowBlank="1" showInputMessage="1" showErrorMessage="1" prompt="Si en la celda &quot;E&quot;, selecionó SI, defina una meta en porcentaje para mantener o reducir el gasto en la vigencia. (En giros presupuestales)" sqref="G8:G11" xr:uid="{858BEC96-CD7E-4351-9918-D4F95FE57E45}"/>
    <dataValidation allowBlank="1" showInputMessage="1" showErrorMessage="1" prompt="Si en la celda &quot;E&quot;, selecionó SI, defina una meta en porcentaje para mantener o reducir el gasto en la vigencia. (En unidad de medida)" sqref="H8:H11" xr:uid="{2A24C119-4DCE-4D86-BA52-E199B7EC1C3D}"/>
    <dataValidation allowBlank="1" showInputMessage="1" showErrorMessage="1" prompt="Relacione el dato de consumo asociado al rubro, componente y unidad de medida reportado en el  mismo periodo del año anterior_x000a_" sqref="I10:I11 K10:K11" xr:uid="{2084A98C-BE0C-4CC3-A369-8959CB4ADBF0}"/>
    <dataValidation allowBlank="1" showInputMessage="1" showErrorMessage="1" prompt="Relacione los giros realizados  en el  mismo periodo del año anterior, relacionados con el rubro y el componente. Valores en pesos." sqref="L10:L11" xr:uid="{95749642-085B-44F2-9208-EED4679632EA}"/>
    <dataValidation allowBlank="1" showInputMessage="1" showErrorMessage="1" prompt="Relacione el dato de consumo asociado al rubro, componente y unidad de medida en el periodo de reporte._x000a_" sqref="M11 S11" xr:uid="{B32FB8C3-EC7C-4542-936B-ADEDA107D4F2}"/>
    <dataValidation allowBlank="1" showInputMessage="1" showErrorMessage="1" prompt="Relacione los giros realizados  en el  periodo de reporte para el rubro y el componente. Valores en pesos." sqref="N11" xr:uid="{E7CF8789-4FE7-41FA-B61A-A42B36A48384}"/>
    <dataValidation allowBlank="1" showInputMessage="1" showErrorMessage="1" prompt="Relacione los giros realizados  en el  periodo de reporte para el rubro y el componente. Valores en pesos._x000a_" sqref="T11" xr:uid="{0505943C-98BB-4F7C-91A6-E054D1DEDE83}"/>
    <dataValidation allowBlank="1" showInputMessage="1" showErrorMessage="1" prompt="Escribir el otro sector que no se encuentra en la lista desplegable" sqref="C3:H3" xr:uid="{7E93AC62-4133-4108-97F0-5E95221A612A}"/>
    <dataValidation allowBlank="1" showInputMessage="1" showErrorMessage="1" prompt="Relacione los giros realizados  en el  mismo periodo del año anterior, relacionados con el rubro y el componente. valores en pesos." sqref="J10:J11" xr:uid="{8D32B3ED-BA50-4BDA-932C-7FB8533BD1E1}"/>
    <dataValidation allowBlank="1" showInputMessage="1" showErrorMessage="1" prompt="Solo aplica para gastos de funcionamiento." sqref="B8:C11" xr:uid="{3523BA1B-2381-4F4B-978C-59AE4D73951B}"/>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D302E4C6-004B-4838-AEFC-00F1A099A50D}">
          <x14:formula1>
            <xm:f>datos!$E$12:$E$13</xm:f>
          </x14:formula1>
          <xm:sqref>C5</xm:sqref>
        </x14:dataValidation>
        <x14:dataValidation type="list" allowBlank="1" showInputMessage="1" showErrorMessage="1" xr:uid="{E2E34967-C685-40A7-8390-A1B1D1B2801F}">
          <x14:formula1>
            <xm:f>datos!$E$27:$E$29</xm:f>
          </x14:formula1>
          <xm:sqref>K4</xm:sqref>
        </x14:dataValidation>
        <x14:dataValidation type="list" allowBlank="1" showInputMessage="1" showErrorMessage="1" xr:uid="{6514E81D-0441-4862-BDEA-9F2FA563C462}">
          <x14:formula1>
            <xm:f>datos!$D$27:$D$31</xm:f>
          </x14:formula1>
          <xm:sqref>C4</xm:sqref>
        </x14:dataValidation>
        <x14:dataValidation type="list" allowBlank="1" showInputMessage="1" showErrorMessage="1" xr:uid="{736463E0-9B99-4B7B-91CB-813D4E3D346D}">
          <x14:formula1>
            <xm:f>datos!$E$18:$E$20</xm:f>
          </x14:formula1>
          <xm:sqref>K5</xm:sqref>
        </x14:dataValidation>
        <x14:dataValidation type="list" showInputMessage="1" showErrorMessage="1" xr:uid="{98BCB9F5-5449-4582-9F4F-A94E9B527378}">
          <x14:formula1>
            <xm:f>datos!$D$2:$T$2</xm:f>
          </x14:formula1>
          <xm:sqref>C2:H2</xm:sqref>
        </x14:dataValidation>
        <x14:dataValidation type="list" allowBlank="1" showInputMessage="1" showErrorMessage="1" xr:uid="{6F8A82C8-4D4C-4455-9CF5-018EA77D7D2E}">
          <x14:formula1>
            <xm:f>datos!$F$27:$F$28</xm:f>
          </x14:formula1>
          <xm:sqref>F12:F33 F36:F49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59F0-9D20-471F-BAB6-672A7694357C}">
  <sheetPr codeName="Hoja4"/>
  <dimension ref="A1"/>
  <sheetViews>
    <sheetView zoomScale="85" zoomScaleNormal="85" workbookViewId="0">
      <selection activeCell="I22" sqref="I22"/>
    </sheetView>
  </sheetViews>
  <sheetFormatPr defaultColWidth="11.4257812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HP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Oscar Alfredo Cleves Carreño</cp:lastModifiedBy>
  <cp:revision/>
  <dcterms:created xsi:type="dcterms:W3CDTF">2021-10-14T18:59:05Z</dcterms:created>
  <dcterms:modified xsi:type="dcterms:W3CDTF">2025-01-07T14:03:45Z</dcterms:modified>
  <cp:category/>
  <cp:contentStatus/>
</cp:coreProperties>
</file>