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mc:AlternateContent xmlns:mc="http://schemas.openxmlformats.org/markup-compatibility/2006">
    <mc:Choice Requires="x15">
      <x15ac:absPath xmlns:x15ac="http://schemas.microsoft.com/office/spreadsheetml/2010/11/ac" url="https://sdht-my.sharepoint.com/personal/gheiner_cardenas_habitatbogota_gov_co/Documents/PLAN AUSTERIDAD DEC_492-2019/2022/I SEMESTRE/"/>
    </mc:Choice>
  </mc:AlternateContent>
  <xr:revisionPtr revIDLastSave="133" documentId="8_{D4F4EC68-B936-40BB-8D30-542C974F44B9}" xr6:coauthVersionLast="47" xr6:coauthVersionMax="47" xr10:uidLastSave="{37ED1522-7BCC-C848-9FDF-7D3143566CFE}"/>
  <bookViews>
    <workbookView xWindow="3380" yWindow="820" windowWidth="23460" windowHeight="17340" activeTab="1" xr2:uid="{00000000-000D-0000-FFFF-FFFF00000000}"/>
  </bookViews>
  <sheets>
    <sheet name="datos" sheetId="2" r:id="rId1"/>
    <sheet name="CVP" sheetId="3" r:id="rId2"/>
    <sheet name="EAAB" sheetId="9" r:id="rId3"/>
    <sheet name="ERU" sheetId="5" r:id="rId4"/>
    <sheet name="UAESP" sheetId="7" r:id="rId5"/>
    <sheet name="SDHT" sheetId="8" r:id="rId6"/>
  </sheets>
  <definedNames>
    <definedName name="_xlnm._FilterDatabase" localSheetId="2" hidden="1">EAAB!$B$11:$Z$34</definedName>
    <definedName name="_xlnm._FilterDatabase" localSheetId="5" hidden="1">SDHT!$A$11:$Y$34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33" i="7" l="1"/>
  <c r="X33" i="7" s="1"/>
  <c r="U33" i="7"/>
  <c r="W33" i="7" s="1"/>
  <c r="P33" i="7"/>
  <c r="O33" i="7"/>
  <c r="Q33" i="7" s="1"/>
  <c r="N33" i="7"/>
  <c r="W32" i="9"/>
  <c r="Y32" i="9" s="1"/>
  <c r="V32" i="9"/>
  <c r="X32" i="9" s="1"/>
  <c r="P32" i="9"/>
  <c r="R32" i="9" s="1"/>
  <c r="O32" i="9"/>
  <c r="Q32" i="9" s="1"/>
  <c r="W31" i="9"/>
  <c r="Y31" i="9" s="1"/>
  <c r="V31" i="9"/>
  <c r="X31" i="9" s="1"/>
  <c r="P31" i="9"/>
  <c r="R31" i="9" s="1"/>
  <c r="O31" i="9"/>
  <c r="Q31" i="9" s="1"/>
  <c r="W30" i="9"/>
  <c r="Y30" i="9" s="1"/>
  <c r="V30" i="9"/>
  <c r="X30" i="9" s="1"/>
  <c r="P30" i="9"/>
  <c r="R30" i="9" s="1"/>
  <c r="O30" i="9"/>
  <c r="Q30" i="9" s="1"/>
  <c r="W29" i="9"/>
  <c r="Y29" i="9" s="1"/>
  <c r="V29" i="9"/>
  <c r="X29" i="9" s="1"/>
  <c r="P29" i="9"/>
  <c r="R29" i="9" s="1"/>
  <c r="O29" i="9"/>
  <c r="Q29" i="9" s="1"/>
  <c r="W28" i="9"/>
  <c r="Y28" i="9" s="1"/>
  <c r="V28" i="9"/>
  <c r="X28" i="9" s="1"/>
  <c r="P28" i="9"/>
  <c r="R28" i="9" s="1"/>
  <c r="O28" i="9"/>
  <c r="Q28" i="9" s="1"/>
  <c r="W27" i="9"/>
  <c r="Y27" i="9" s="1"/>
  <c r="V27" i="9"/>
  <c r="X27" i="9" s="1"/>
  <c r="P27" i="9"/>
  <c r="R27" i="9" s="1"/>
  <c r="O27" i="9"/>
  <c r="Q27" i="9" s="1"/>
  <c r="W26" i="9"/>
  <c r="Y26" i="9" s="1"/>
  <c r="V26" i="9"/>
  <c r="X26" i="9" s="1"/>
  <c r="P26" i="9"/>
  <c r="R26" i="9" s="1"/>
  <c r="O26" i="9"/>
  <c r="Q26" i="9" s="1"/>
  <c r="W25" i="9"/>
  <c r="Y25" i="9" s="1"/>
  <c r="V25" i="9"/>
  <c r="X25" i="9" s="1"/>
  <c r="R25" i="9"/>
  <c r="P25" i="9"/>
  <c r="O25" i="9"/>
  <c r="Q25" i="9" s="1"/>
  <c r="W24" i="9"/>
  <c r="Y24" i="9" s="1"/>
  <c r="V24" i="9"/>
  <c r="X24" i="9" s="1"/>
  <c r="P24" i="9"/>
  <c r="R24" i="9" s="1"/>
  <c r="O24" i="9"/>
  <c r="Q24" i="9" s="1"/>
  <c r="W23" i="9"/>
  <c r="Y23" i="9" s="1"/>
  <c r="V23" i="9"/>
  <c r="X23" i="9" s="1"/>
  <c r="P23" i="9"/>
  <c r="R23" i="9" s="1"/>
  <c r="O23" i="9"/>
  <c r="Q23" i="9" s="1"/>
  <c r="W22" i="9"/>
  <c r="Y22" i="9" s="1"/>
  <c r="V22" i="9"/>
  <c r="X22" i="9" s="1"/>
  <c r="P22" i="9"/>
  <c r="R22" i="9" s="1"/>
  <c r="O22" i="9"/>
  <c r="Q22" i="9" s="1"/>
  <c r="W21" i="9"/>
  <c r="Y21" i="9" s="1"/>
  <c r="V21" i="9"/>
  <c r="X21" i="9" s="1"/>
  <c r="R21" i="9"/>
  <c r="P21" i="9"/>
  <c r="O21" i="9"/>
  <c r="Q21" i="9" s="1"/>
  <c r="W20" i="9"/>
  <c r="Y20" i="9" s="1"/>
  <c r="V20" i="9"/>
  <c r="X20" i="9" s="1"/>
  <c r="P20" i="9"/>
  <c r="R20" i="9" s="1"/>
  <c r="O20" i="9"/>
  <c r="Q20" i="9" s="1"/>
  <c r="W19" i="9"/>
  <c r="Y19" i="9" s="1"/>
  <c r="V19" i="9"/>
  <c r="X19" i="9" s="1"/>
  <c r="P19" i="9"/>
  <c r="R19" i="9" s="1"/>
  <c r="O19" i="9"/>
  <c r="Q19" i="9" s="1"/>
  <c r="W18" i="9"/>
  <c r="Y18" i="9" s="1"/>
  <c r="V18" i="9"/>
  <c r="X18" i="9" s="1"/>
  <c r="P18" i="9"/>
  <c r="R18" i="9" s="1"/>
  <c r="O18" i="9"/>
  <c r="Q18" i="9" s="1"/>
  <c r="W17" i="9"/>
  <c r="Y17" i="9" s="1"/>
  <c r="V17" i="9"/>
  <c r="X17" i="9" s="1"/>
  <c r="R17" i="9"/>
  <c r="P17" i="9"/>
  <c r="O17" i="9"/>
  <c r="Q17" i="9" s="1"/>
  <c r="W16" i="9"/>
  <c r="Y16" i="9" s="1"/>
  <c r="V16" i="9"/>
  <c r="X16" i="9" s="1"/>
  <c r="P16" i="9"/>
  <c r="R16" i="9" s="1"/>
  <c r="O16" i="9"/>
  <c r="Q16" i="9" s="1"/>
  <c r="W15" i="9"/>
  <c r="Y15" i="9" s="1"/>
  <c r="V15" i="9"/>
  <c r="X15" i="9" s="1"/>
  <c r="P15" i="9"/>
  <c r="R15" i="9" s="1"/>
  <c r="O15" i="9"/>
  <c r="Q15" i="9" s="1"/>
  <c r="W14" i="9"/>
  <c r="Y14" i="9" s="1"/>
  <c r="V14" i="9"/>
  <c r="X14" i="9" s="1"/>
  <c r="P14" i="9"/>
  <c r="R14" i="9" s="1"/>
  <c r="O14" i="9"/>
  <c r="Q14" i="9" s="1"/>
  <c r="W13" i="9"/>
  <c r="Y13" i="9" s="1"/>
  <c r="V13" i="9"/>
  <c r="X13" i="9" s="1"/>
  <c r="R13" i="9"/>
  <c r="P13" i="9"/>
  <c r="O13" i="9"/>
  <c r="Q13" i="9" s="1"/>
  <c r="W12" i="9"/>
  <c r="Y12" i="9" s="1"/>
  <c r="V12" i="9"/>
  <c r="X12" i="9" s="1"/>
  <c r="P12" i="9"/>
  <c r="R12" i="9" s="1"/>
  <c r="O12" i="9"/>
  <c r="Q12" i="9" s="1"/>
  <c r="V48" i="8" l="1"/>
  <c r="X48" i="8" s="1"/>
  <c r="U48" i="8"/>
  <c r="W48" i="8" s="1"/>
  <c r="O48" i="8"/>
  <c r="Q48" i="8" s="1"/>
  <c r="N48" i="8"/>
  <c r="P48" i="8" s="1"/>
  <c r="V47" i="8"/>
  <c r="X47" i="8" s="1"/>
  <c r="U47" i="8"/>
  <c r="W47" i="8" s="1"/>
  <c r="O47" i="8"/>
  <c r="Q47" i="8" s="1"/>
  <c r="N47" i="8"/>
  <c r="P47" i="8" s="1"/>
  <c r="V46" i="8"/>
  <c r="X46" i="8" s="1"/>
  <c r="U46" i="8"/>
  <c r="W46" i="8" s="1"/>
  <c r="O46" i="8"/>
  <c r="Q46" i="8" s="1"/>
  <c r="N46" i="8"/>
  <c r="P46" i="8" s="1"/>
  <c r="V45" i="8"/>
  <c r="X45" i="8" s="1"/>
  <c r="U45" i="8"/>
  <c r="W45" i="8" s="1"/>
  <c r="O45" i="8"/>
  <c r="Q45" i="8" s="1"/>
  <c r="N45" i="8"/>
  <c r="P45" i="8" s="1"/>
  <c r="V44" i="8"/>
  <c r="X44" i="8" s="1"/>
  <c r="U44" i="8"/>
  <c r="W44" i="8" s="1"/>
  <c r="O44" i="8"/>
  <c r="Q44" i="8" s="1"/>
  <c r="N44" i="8"/>
  <c r="P44" i="8" s="1"/>
  <c r="U43" i="8"/>
  <c r="W43" i="8" s="1"/>
  <c r="O43" i="8"/>
  <c r="Q43" i="8" s="1"/>
  <c r="N43" i="8"/>
  <c r="P43" i="8" s="1"/>
  <c r="K43" i="8"/>
  <c r="V43" i="8" s="1"/>
  <c r="X43" i="8" s="1"/>
  <c r="V42" i="8"/>
  <c r="X42" i="8" s="1"/>
  <c r="M42" i="8"/>
  <c r="O42" i="8" s="1"/>
  <c r="Q42" i="8" s="1"/>
  <c r="L42" i="8"/>
  <c r="N42" i="8" s="1"/>
  <c r="P42" i="8" s="1"/>
  <c r="K42" i="8"/>
  <c r="U42" i="8" s="1"/>
  <c r="W42" i="8" s="1"/>
  <c r="J42" i="8"/>
  <c r="W41" i="8"/>
  <c r="V41" i="8"/>
  <c r="X41" i="8" s="1"/>
  <c r="U41" i="8"/>
  <c r="P41" i="8"/>
  <c r="O41" i="8"/>
  <c r="Q41" i="8" s="1"/>
  <c r="N41" i="8"/>
  <c r="V40" i="8"/>
  <c r="X40" i="8" s="1"/>
  <c r="U40" i="8"/>
  <c r="W40" i="8" s="1"/>
  <c r="O40" i="8"/>
  <c r="Q40" i="8" s="1"/>
  <c r="N40" i="8"/>
  <c r="P40" i="8" s="1"/>
  <c r="W39" i="8"/>
  <c r="V39" i="8"/>
  <c r="X39" i="8" s="1"/>
  <c r="U39" i="8"/>
  <c r="P39" i="8"/>
  <c r="O39" i="8"/>
  <c r="Q39" i="8" s="1"/>
  <c r="N39" i="8"/>
  <c r="V38" i="8"/>
  <c r="X38" i="8" s="1"/>
  <c r="U38" i="8"/>
  <c r="W38" i="8" s="1"/>
  <c r="O38" i="8"/>
  <c r="Q38" i="8" s="1"/>
  <c r="N38" i="8"/>
  <c r="P38" i="8" s="1"/>
  <c r="W37" i="8"/>
  <c r="V37" i="8"/>
  <c r="X37" i="8" s="1"/>
  <c r="U37" i="8"/>
  <c r="P37" i="8"/>
  <c r="O37" i="8"/>
  <c r="Q37" i="8" s="1"/>
  <c r="N37" i="8"/>
  <c r="V36" i="8"/>
  <c r="X36" i="8" s="1"/>
  <c r="U36" i="8"/>
  <c r="W36" i="8" s="1"/>
  <c r="O36" i="8"/>
  <c r="Q36" i="8" s="1"/>
  <c r="N36" i="8"/>
  <c r="P36" i="8" s="1"/>
  <c r="W32" i="8"/>
  <c r="V32" i="8"/>
  <c r="X32" i="8" s="1"/>
  <c r="U32" i="8"/>
  <c r="P32" i="8"/>
  <c r="O32" i="8"/>
  <c r="Q32" i="8" s="1"/>
  <c r="N32" i="8"/>
  <c r="V31" i="8"/>
  <c r="X31" i="8" s="1"/>
  <c r="U31" i="8"/>
  <c r="W31" i="8" s="1"/>
  <c r="O31" i="8"/>
  <c r="Q31" i="8" s="1"/>
  <c r="N31" i="8"/>
  <c r="P31" i="8" s="1"/>
  <c r="W30" i="8"/>
  <c r="V30" i="8"/>
  <c r="X30" i="8" s="1"/>
  <c r="U30" i="8"/>
  <c r="P30" i="8"/>
  <c r="O30" i="8"/>
  <c r="Q30" i="8" s="1"/>
  <c r="N30" i="8"/>
  <c r="V29" i="8"/>
  <c r="X29" i="8" s="1"/>
  <c r="U29" i="8"/>
  <c r="W29" i="8" s="1"/>
  <c r="O29" i="8"/>
  <c r="Q29" i="8" s="1"/>
  <c r="N29" i="8"/>
  <c r="P29" i="8" s="1"/>
  <c r="W28" i="8"/>
  <c r="V28" i="8"/>
  <c r="X28" i="8" s="1"/>
  <c r="U28" i="8"/>
  <c r="P28" i="8"/>
  <c r="O28" i="8"/>
  <c r="Q28" i="8" s="1"/>
  <c r="N28" i="8"/>
  <c r="V27" i="8"/>
  <c r="X27" i="8" s="1"/>
  <c r="U27" i="8"/>
  <c r="W27" i="8" s="1"/>
  <c r="O27" i="8"/>
  <c r="Q27" i="8" s="1"/>
  <c r="N27" i="8"/>
  <c r="P27" i="8" s="1"/>
  <c r="W26" i="8"/>
  <c r="V26" i="8"/>
  <c r="X26" i="8" s="1"/>
  <c r="U26" i="8"/>
  <c r="P26" i="8"/>
  <c r="O26" i="8"/>
  <c r="Q26" i="8" s="1"/>
  <c r="N26" i="8"/>
  <c r="V25" i="8"/>
  <c r="X25" i="8" s="1"/>
  <c r="U25" i="8"/>
  <c r="W25" i="8" s="1"/>
  <c r="O25" i="8"/>
  <c r="Q25" i="8" s="1"/>
  <c r="N25" i="8"/>
  <c r="P25" i="8" s="1"/>
  <c r="V24" i="8"/>
  <c r="X24" i="8" s="1"/>
  <c r="U24" i="8"/>
  <c r="W24" i="8" s="1"/>
  <c r="P24" i="8"/>
  <c r="O24" i="8"/>
  <c r="Q24" i="8" s="1"/>
  <c r="N24" i="8"/>
  <c r="W23" i="8"/>
  <c r="V23" i="8"/>
  <c r="X23" i="8" s="1"/>
  <c r="U23" i="8"/>
  <c r="O23" i="8"/>
  <c r="Q23" i="8" s="1"/>
  <c r="N23" i="8"/>
  <c r="P23" i="8" s="1"/>
  <c r="V22" i="8"/>
  <c r="X22" i="8" s="1"/>
  <c r="U22" i="8"/>
  <c r="W22" i="8" s="1"/>
  <c r="P22" i="8"/>
  <c r="O22" i="8"/>
  <c r="Q22" i="8" s="1"/>
  <c r="N22" i="8"/>
  <c r="W21" i="8"/>
  <c r="V21" i="8"/>
  <c r="X21" i="8" s="1"/>
  <c r="U21" i="8"/>
  <c r="O21" i="8"/>
  <c r="Q21" i="8" s="1"/>
  <c r="N21" i="8"/>
  <c r="P21" i="8" s="1"/>
  <c r="V20" i="8"/>
  <c r="X20" i="8" s="1"/>
  <c r="U20" i="8"/>
  <c r="W20" i="8" s="1"/>
  <c r="P20" i="8"/>
  <c r="O20" i="8"/>
  <c r="Q20" i="8" s="1"/>
  <c r="N20" i="8"/>
  <c r="W19" i="8"/>
  <c r="V19" i="8"/>
  <c r="X19" i="8" s="1"/>
  <c r="U19" i="8"/>
  <c r="O19" i="8"/>
  <c r="Q19" i="8" s="1"/>
  <c r="N19" i="8"/>
  <c r="P19" i="8" s="1"/>
  <c r="V18" i="8"/>
  <c r="X18" i="8" s="1"/>
  <c r="U18" i="8"/>
  <c r="W18" i="8" s="1"/>
  <c r="P18" i="8"/>
  <c r="O18" i="8"/>
  <c r="Q18" i="8" s="1"/>
  <c r="N18" i="8"/>
  <c r="W17" i="8"/>
  <c r="V17" i="8"/>
  <c r="X17" i="8" s="1"/>
  <c r="U17" i="8"/>
  <c r="O17" i="8"/>
  <c r="Q17" i="8" s="1"/>
  <c r="N17" i="8"/>
  <c r="P17" i="8" s="1"/>
  <c r="V16" i="8"/>
  <c r="X16" i="8" s="1"/>
  <c r="U16" i="8"/>
  <c r="W16" i="8" s="1"/>
  <c r="P16" i="8"/>
  <c r="O16" i="8"/>
  <c r="Q16" i="8" s="1"/>
  <c r="N16" i="8"/>
  <c r="W15" i="8"/>
  <c r="V15" i="8"/>
  <c r="X15" i="8" s="1"/>
  <c r="U15" i="8"/>
  <c r="O15" i="8"/>
  <c r="Q15" i="8" s="1"/>
  <c r="N15" i="8"/>
  <c r="P15" i="8" s="1"/>
  <c r="V14" i="8"/>
  <c r="X14" i="8" s="1"/>
  <c r="U14" i="8"/>
  <c r="W14" i="8" s="1"/>
  <c r="P14" i="8"/>
  <c r="O14" i="8"/>
  <c r="Q14" i="8" s="1"/>
  <c r="N14" i="8"/>
  <c r="W13" i="8"/>
  <c r="V13" i="8"/>
  <c r="X13" i="8" s="1"/>
  <c r="U13" i="8"/>
  <c r="O13" i="8"/>
  <c r="Q13" i="8" s="1"/>
  <c r="N13" i="8"/>
  <c r="P13" i="8" s="1"/>
  <c r="V12" i="8"/>
  <c r="X12" i="8" s="1"/>
  <c r="U12" i="8"/>
  <c r="W12" i="8" s="1"/>
  <c r="P12" i="8"/>
  <c r="O12" i="8"/>
  <c r="Q12" i="8" s="1"/>
  <c r="N12" i="8"/>
  <c r="V32" i="7" l="1"/>
  <c r="X32" i="7" s="1"/>
  <c r="U32" i="7"/>
  <c r="W32" i="7" s="1"/>
  <c r="O32" i="7"/>
  <c r="Q32" i="7" s="1"/>
  <c r="N32" i="7"/>
  <c r="P32" i="7" s="1"/>
  <c r="V31" i="7"/>
  <c r="X31" i="7" s="1"/>
  <c r="U31" i="7"/>
  <c r="W31" i="7" s="1"/>
  <c r="O31" i="7"/>
  <c r="Q31" i="7" s="1"/>
  <c r="N31" i="7"/>
  <c r="P31" i="7" s="1"/>
  <c r="V30" i="7"/>
  <c r="X30" i="7" s="1"/>
  <c r="U30" i="7"/>
  <c r="W30" i="7" s="1"/>
  <c r="O30" i="7"/>
  <c r="Q30" i="7" s="1"/>
  <c r="N30" i="7"/>
  <c r="P30" i="7" s="1"/>
  <c r="V29" i="7"/>
  <c r="X29" i="7" s="1"/>
  <c r="U29" i="7"/>
  <c r="W29" i="7" s="1"/>
  <c r="O29" i="7"/>
  <c r="Q29" i="7" s="1"/>
  <c r="N29" i="7"/>
  <c r="P29" i="7" s="1"/>
  <c r="V28" i="7"/>
  <c r="X28" i="7" s="1"/>
  <c r="U28" i="7"/>
  <c r="W28" i="7" s="1"/>
  <c r="O28" i="7"/>
  <c r="Q28" i="7" s="1"/>
  <c r="N28" i="7"/>
  <c r="P28" i="7" s="1"/>
  <c r="V27" i="7"/>
  <c r="X27" i="7" s="1"/>
  <c r="U27" i="7"/>
  <c r="W27" i="7" s="1"/>
  <c r="O27" i="7"/>
  <c r="Q27" i="7" s="1"/>
  <c r="N27" i="7"/>
  <c r="P27" i="7" s="1"/>
  <c r="V26" i="7"/>
  <c r="X26" i="7" s="1"/>
  <c r="U26" i="7"/>
  <c r="W26" i="7" s="1"/>
  <c r="O26" i="7"/>
  <c r="Q26" i="7" s="1"/>
  <c r="N26" i="7"/>
  <c r="P26" i="7" s="1"/>
  <c r="V25" i="7"/>
  <c r="X25" i="7" s="1"/>
  <c r="U25" i="7"/>
  <c r="W25" i="7" s="1"/>
  <c r="O25" i="7"/>
  <c r="Q25" i="7" s="1"/>
  <c r="N25" i="7"/>
  <c r="P25" i="7" s="1"/>
  <c r="V24" i="7"/>
  <c r="X24" i="7" s="1"/>
  <c r="U24" i="7"/>
  <c r="W24" i="7" s="1"/>
  <c r="O24" i="7"/>
  <c r="Q24" i="7" s="1"/>
  <c r="N24" i="7"/>
  <c r="P24" i="7" s="1"/>
  <c r="V23" i="7"/>
  <c r="X23" i="7" s="1"/>
  <c r="U23" i="7"/>
  <c r="W23" i="7" s="1"/>
  <c r="O23" i="7"/>
  <c r="Q23" i="7" s="1"/>
  <c r="N23" i="7"/>
  <c r="P23" i="7" s="1"/>
  <c r="V22" i="7"/>
  <c r="X22" i="7" s="1"/>
  <c r="U22" i="7"/>
  <c r="W22" i="7" s="1"/>
  <c r="O22" i="7"/>
  <c r="Q22" i="7" s="1"/>
  <c r="N22" i="7"/>
  <c r="P22" i="7" s="1"/>
  <c r="V21" i="7"/>
  <c r="X21" i="7" s="1"/>
  <c r="U21" i="7"/>
  <c r="W21" i="7" s="1"/>
  <c r="O21" i="7"/>
  <c r="Q21" i="7" s="1"/>
  <c r="N21" i="7"/>
  <c r="P21" i="7" s="1"/>
  <c r="V20" i="7"/>
  <c r="X20" i="7" s="1"/>
  <c r="U20" i="7"/>
  <c r="W20" i="7" s="1"/>
  <c r="O20" i="7"/>
  <c r="Q20" i="7" s="1"/>
  <c r="N20" i="7"/>
  <c r="P20" i="7" s="1"/>
  <c r="V19" i="7"/>
  <c r="X19" i="7" s="1"/>
  <c r="U19" i="7"/>
  <c r="W19" i="7" s="1"/>
  <c r="O19" i="7"/>
  <c r="Q19" i="7" s="1"/>
  <c r="N19" i="7"/>
  <c r="P19" i="7" s="1"/>
  <c r="V18" i="7"/>
  <c r="X18" i="7" s="1"/>
  <c r="U18" i="7"/>
  <c r="W18" i="7" s="1"/>
  <c r="O18" i="7"/>
  <c r="Q18" i="7" s="1"/>
  <c r="N18" i="7"/>
  <c r="P18" i="7" s="1"/>
  <c r="V17" i="7"/>
  <c r="X17" i="7" s="1"/>
  <c r="U17" i="7"/>
  <c r="W17" i="7" s="1"/>
  <c r="O17" i="7"/>
  <c r="Q17" i="7" s="1"/>
  <c r="N17" i="7"/>
  <c r="P17" i="7" s="1"/>
  <c r="V16" i="7"/>
  <c r="X16" i="7" s="1"/>
  <c r="U16" i="7"/>
  <c r="W16" i="7" s="1"/>
  <c r="O16" i="7"/>
  <c r="Q16" i="7" s="1"/>
  <c r="N16" i="7"/>
  <c r="P16" i="7" s="1"/>
  <c r="V15" i="7"/>
  <c r="X15" i="7" s="1"/>
  <c r="U15" i="7"/>
  <c r="W15" i="7" s="1"/>
  <c r="O15" i="7"/>
  <c r="Q15" i="7" s="1"/>
  <c r="N15" i="7"/>
  <c r="P15" i="7" s="1"/>
  <c r="V14" i="7"/>
  <c r="X14" i="7" s="1"/>
  <c r="U14" i="7"/>
  <c r="W14" i="7" s="1"/>
  <c r="O14" i="7"/>
  <c r="Q14" i="7" s="1"/>
  <c r="N14" i="7"/>
  <c r="P14" i="7" s="1"/>
  <c r="V13" i="7"/>
  <c r="X13" i="7" s="1"/>
  <c r="U13" i="7"/>
  <c r="W13" i="7" s="1"/>
  <c r="O13" i="7"/>
  <c r="Q13" i="7" s="1"/>
  <c r="N13" i="7"/>
  <c r="P13" i="7" s="1"/>
  <c r="V12" i="7"/>
  <c r="X12" i="7" s="1"/>
  <c r="U12" i="7"/>
  <c r="W12" i="7" s="1"/>
  <c r="O12" i="7"/>
  <c r="Q12" i="7" s="1"/>
  <c r="N12" i="7"/>
  <c r="P12" i="7" s="1"/>
  <c r="U13" i="3"/>
  <c r="W13" i="3" s="1"/>
  <c r="V13" i="3"/>
  <c r="X13" i="3" s="1"/>
  <c r="U14" i="3"/>
  <c r="W14" i="3" s="1"/>
  <c r="V14" i="3"/>
  <c r="X14" i="3" s="1"/>
  <c r="U15" i="3"/>
  <c r="W15" i="3" s="1"/>
  <c r="V15" i="3"/>
  <c r="X15" i="3" s="1"/>
  <c r="U16" i="3"/>
  <c r="W16" i="3" s="1"/>
  <c r="V16" i="3"/>
  <c r="X16" i="3" s="1"/>
  <c r="U17" i="3"/>
  <c r="W17" i="3" s="1"/>
  <c r="V17" i="3"/>
  <c r="X17" i="3" s="1"/>
  <c r="U18" i="3"/>
  <c r="W18" i="3" s="1"/>
  <c r="V18" i="3"/>
  <c r="X18" i="3" s="1"/>
  <c r="U19" i="3"/>
  <c r="W19" i="3" s="1"/>
  <c r="V19" i="3"/>
  <c r="X19" i="3" s="1"/>
  <c r="U20" i="3"/>
  <c r="W20" i="3" s="1"/>
  <c r="V20" i="3"/>
  <c r="X20" i="3" s="1"/>
  <c r="U21" i="3"/>
  <c r="W21" i="3" s="1"/>
  <c r="V21" i="3"/>
  <c r="X21" i="3" s="1"/>
  <c r="U22" i="3"/>
  <c r="V22" i="3"/>
  <c r="X22" i="3" s="1"/>
  <c r="W22" i="3"/>
  <c r="U23" i="3"/>
  <c r="W23" i="3" s="1"/>
  <c r="V23" i="3"/>
  <c r="X23" i="3" s="1"/>
  <c r="U24" i="3"/>
  <c r="W24" i="3" s="1"/>
  <c r="V24" i="3"/>
  <c r="X24" i="3" s="1"/>
  <c r="U25" i="3"/>
  <c r="W25" i="3" s="1"/>
  <c r="V25" i="3"/>
  <c r="X25" i="3" s="1"/>
  <c r="U26" i="3"/>
  <c r="W26" i="3" s="1"/>
  <c r="V26" i="3"/>
  <c r="X26" i="3" s="1"/>
  <c r="U27" i="3"/>
  <c r="W27" i="3" s="1"/>
  <c r="V27" i="3"/>
  <c r="X27" i="3"/>
  <c r="U28" i="3"/>
  <c r="W28" i="3" s="1"/>
  <c r="V28" i="3"/>
  <c r="X28" i="3" s="1"/>
  <c r="U29" i="3"/>
  <c r="W29" i="3" s="1"/>
  <c r="V29" i="3"/>
  <c r="X29" i="3" s="1"/>
  <c r="U30" i="3"/>
  <c r="W30" i="3" s="1"/>
  <c r="V30" i="3"/>
  <c r="X30" i="3" s="1"/>
  <c r="U31" i="3"/>
  <c r="W31" i="3" s="1"/>
  <c r="V31" i="3"/>
  <c r="X31" i="3" s="1"/>
  <c r="U32" i="3"/>
  <c r="W32" i="3" s="1"/>
  <c r="V32" i="3"/>
  <c r="X32" i="3" s="1"/>
  <c r="N13" i="3"/>
  <c r="P13" i="3" s="1"/>
  <c r="O13" i="3"/>
  <c r="Q13" i="3" s="1"/>
  <c r="N14" i="3"/>
  <c r="P14" i="3" s="1"/>
  <c r="O14" i="3"/>
  <c r="Q14" i="3" s="1"/>
  <c r="N15" i="3"/>
  <c r="P15" i="3" s="1"/>
  <c r="O15" i="3"/>
  <c r="Q15" i="3" s="1"/>
  <c r="N16" i="3"/>
  <c r="O16" i="3"/>
  <c r="Q16" i="3" s="1"/>
  <c r="P16" i="3"/>
  <c r="N17" i="3"/>
  <c r="P17" i="3" s="1"/>
  <c r="O17" i="3"/>
  <c r="Q17" i="3" s="1"/>
  <c r="N18" i="3"/>
  <c r="P18" i="3" s="1"/>
  <c r="O18" i="3"/>
  <c r="Q18" i="3" s="1"/>
  <c r="N19" i="3"/>
  <c r="P19" i="3" s="1"/>
  <c r="O19" i="3"/>
  <c r="Q19" i="3" s="1"/>
  <c r="N20" i="3"/>
  <c r="P20" i="3" s="1"/>
  <c r="O20" i="3"/>
  <c r="Q20" i="3" s="1"/>
  <c r="N21" i="3"/>
  <c r="P21" i="3" s="1"/>
  <c r="O21" i="3"/>
  <c r="Q21" i="3" s="1"/>
  <c r="N22" i="3"/>
  <c r="P22" i="3" s="1"/>
  <c r="O22" i="3"/>
  <c r="Q22" i="3" s="1"/>
  <c r="N23" i="3"/>
  <c r="P23" i="3" s="1"/>
  <c r="O23" i="3"/>
  <c r="Q23" i="3"/>
  <c r="N24" i="3"/>
  <c r="P24" i="3" s="1"/>
  <c r="O24" i="3"/>
  <c r="Q24" i="3" s="1"/>
  <c r="N25" i="3"/>
  <c r="P25" i="3" s="1"/>
  <c r="O25" i="3"/>
  <c r="Q25" i="3" s="1"/>
  <c r="N26" i="3"/>
  <c r="P26" i="3" s="1"/>
  <c r="O26" i="3"/>
  <c r="Q26" i="3" s="1"/>
  <c r="N27" i="3"/>
  <c r="P27" i="3" s="1"/>
  <c r="O27" i="3"/>
  <c r="Q27" i="3"/>
  <c r="N28" i="3"/>
  <c r="O28" i="3"/>
  <c r="Q28" i="3" s="1"/>
  <c r="P28" i="3"/>
  <c r="N29" i="3"/>
  <c r="P29" i="3" s="1"/>
  <c r="O29" i="3"/>
  <c r="Q29" i="3" s="1"/>
  <c r="N30" i="3"/>
  <c r="P30" i="3" s="1"/>
  <c r="O30" i="3"/>
  <c r="Q30" i="3" s="1"/>
  <c r="N31" i="3"/>
  <c r="P31" i="3" s="1"/>
  <c r="O31" i="3"/>
  <c r="Q31" i="3" s="1"/>
  <c r="N32" i="3"/>
  <c r="P32" i="3" s="1"/>
  <c r="O32" i="3"/>
  <c r="Q32"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64FC99B7-E33F-4CA1-8105-4CF9CB0045E6}">
      <text>
        <r>
          <rPr>
            <b/>
            <sz val="9"/>
            <color rgb="FF000000"/>
            <rFont val="Tahoma"/>
            <family val="2"/>
          </rPr>
          <t xml:space="preserve">Tener </t>
        </r>
      </text>
    </comment>
    <comment ref="I10" authorId="0" shapeId="0" xr:uid="{6A374C71-5388-4077-9A08-1D83A74061ED}">
      <text>
        <r>
          <rPr>
            <b/>
            <sz val="9"/>
            <color rgb="FF000000"/>
            <rFont val="Tahoma"/>
            <family val="2"/>
          </rPr>
          <t xml:space="preserve">Diligencie, Valores en pesos corrientes 
</t>
        </r>
      </text>
    </comment>
    <comment ref="K10" authorId="0" shapeId="0" xr:uid="{7E09FFB4-48D0-45A1-BFC5-00F561B8ADF9}">
      <text>
        <r>
          <rPr>
            <b/>
            <sz val="9"/>
            <color rgb="FF000000"/>
            <rFont val="Tahoma"/>
            <family val="2"/>
          </rPr>
          <t>Diligencie este campo en pesos corrientes</t>
        </r>
      </text>
    </comment>
    <comment ref="D12" authorId="0" shapeId="0" xr:uid="{2F4126B7-6EA7-4955-A8EF-BE9FDED4148B}">
      <text>
        <r>
          <rPr>
            <b/>
            <sz val="9"/>
            <color indexed="81"/>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751618E1-383F-714D-857C-8A9674B764C3}">
      <text>
        <r>
          <rPr>
            <b/>
            <sz val="9"/>
            <color indexed="81"/>
            <rFont val="Tahoma"/>
            <family val="2"/>
          </rPr>
          <t xml:space="preserve">Tener </t>
        </r>
      </text>
    </comment>
    <comment ref="J10" authorId="0" shapeId="0" xr:uid="{6AD13067-D4F3-0B4F-87D7-A729EC96B64B}">
      <text>
        <r>
          <rPr>
            <b/>
            <sz val="9"/>
            <color indexed="81"/>
            <rFont val="Tahoma"/>
            <family val="2"/>
          </rPr>
          <t xml:space="preserve">Diligencie, Valores en pesos corrientes 
</t>
        </r>
      </text>
    </comment>
    <comment ref="L10" authorId="0" shapeId="0" xr:uid="{FFA6DB76-7BAA-184A-9FB2-30586A2AB4DE}">
      <text>
        <r>
          <rPr>
            <b/>
            <sz val="9"/>
            <color rgb="FF000000"/>
            <rFont val="Tahoma"/>
            <family val="2"/>
          </rPr>
          <t>Diligencie este campo en pesos corrientes</t>
        </r>
      </text>
    </comment>
    <comment ref="E12" authorId="0" shapeId="0" xr:uid="{C334C2D7-D891-8E43-829E-8EC3367773E3}">
      <text>
        <r>
          <rPr>
            <b/>
            <sz val="9"/>
            <color indexed="81"/>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2F6FFA39-D694-4B1B-9C5F-51E90A5D01E3}">
      <text>
        <r>
          <rPr>
            <b/>
            <sz val="9"/>
            <color rgb="FF000000"/>
            <rFont val="Tahoma"/>
            <family val="2"/>
          </rPr>
          <t xml:space="preserve">Tener </t>
        </r>
      </text>
    </comment>
    <comment ref="I10" authorId="0" shapeId="0" xr:uid="{7B09CE88-A152-4035-942E-B637EDC4867D}">
      <text>
        <r>
          <rPr>
            <b/>
            <sz val="9"/>
            <color indexed="81"/>
            <rFont val="Tahoma"/>
            <family val="2"/>
          </rPr>
          <t xml:space="preserve">Diligencie, Valores en pesos corrientes 
</t>
        </r>
      </text>
    </comment>
    <comment ref="K10" authorId="0" shapeId="0" xr:uid="{CA22DC13-696E-407C-BCC7-C8F179C6A20B}">
      <text>
        <r>
          <rPr>
            <b/>
            <sz val="9"/>
            <color indexed="81"/>
            <rFont val="Tahoma"/>
            <family val="2"/>
          </rPr>
          <t>Diligencie este campo en pesos corrientes</t>
        </r>
      </text>
    </comment>
    <comment ref="D12" authorId="0" shapeId="0" xr:uid="{79F43284-55A1-4595-977B-F5B5F5043989}">
      <text>
        <r>
          <rPr>
            <b/>
            <sz val="9"/>
            <color indexed="81"/>
            <rFont val="Tahoma"/>
            <family val="2"/>
          </rPr>
          <t xml:space="preserve">Ej: Las entidades deben diligenciar es por el numero de personas que estuvieron en la período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A7580C44-CBA2-40CF-A947-CBC293BCD25C}">
      <text>
        <r>
          <rPr>
            <b/>
            <sz val="9"/>
            <color indexed="81"/>
            <rFont val="Tahoma"/>
            <family val="2"/>
          </rPr>
          <t xml:space="preserve">Tener </t>
        </r>
      </text>
    </comment>
    <comment ref="I10" authorId="0" shapeId="0" xr:uid="{01AD07CA-0CC5-4BEE-B3C9-CB4EA1DFA31E}">
      <text>
        <r>
          <rPr>
            <b/>
            <sz val="9"/>
            <color indexed="81"/>
            <rFont val="Tahoma"/>
            <family val="2"/>
          </rPr>
          <t xml:space="preserve">Diligencie, Valores en pesos corrientes 
</t>
        </r>
      </text>
    </comment>
    <comment ref="K10" authorId="0" shapeId="0" xr:uid="{67ECB2A6-11A1-45F8-AC88-129E5D1AFE22}">
      <text>
        <r>
          <rPr>
            <b/>
            <sz val="9"/>
            <color indexed="81"/>
            <rFont val="Tahoma"/>
            <family val="2"/>
          </rPr>
          <t>Diligencie este campo en pesos corrientes</t>
        </r>
      </text>
    </comment>
    <comment ref="D12" authorId="0" shapeId="0" xr:uid="{2E6B5BDF-432E-4F74-92FF-6B853E71B0B1}">
      <text>
        <r>
          <rPr>
            <b/>
            <sz val="9"/>
            <color indexed="81"/>
            <rFont val="Tahoma"/>
            <family val="2"/>
          </rPr>
          <t xml:space="preserve">Ej: Las entidades deben diligenciar es por el numero de personas que estuvieron en la período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D8594912-9AA3-184A-AB02-EA02F25B6266}">
      <text>
        <r>
          <rPr>
            <b/>
            <sz val="9"/>
            <color indexed="81"/>
            <rFont val="Tahoma"/>
            <family val="2"/>
          </rPr>
          <t xml:space="preserve">Tener </t>
        </r>
      </text>
    </comment>
    <comment ref="I10" authorId="0" shapeId="0" xr:uid="{2C5F87F5-8C77-EA4B-9464-4F23815FA0FF}">
      <text>
        <r>
          <rPr>
            <b/>
            <sz val="9"/>
            <color indexed="81"/>
            <rFont val="Tahoma"/>
            <family val="2"/>
          </rPr>
          <t xml:space="preserve">Diligencie, Valores en pesos corrientes 
</t>
        </r>
      </text>
    </comment>
    <comment ref="K10" authorId="0" shapeId="0" xr:uid="{6C6F2EA2-D8F6-214A-A995-91F275BB1E98}">
      <text>
        <r>
          <rPr>
            <b/>
            <sz val="9"/>
            <color indexed="81"/>
            <rFont val="Tahoma"/>
            <family val="2"/>
          </rPr>
          <t>Diligencie este campo en pesos corrientes</t>
        </r>
      </text>
    </comment>
    <comment ref="D12" authorId="0" shapeId="0" xr:uid="{2C867919-D94A-6F40-B02D-D2B1BAE88A40}">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<sst xmlns="http://schemas.openxmlformats.org/spreadsheetml/2006/main" count="1487" uniqueCount="326">
  <si>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</si>
  <si>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</si>
  <si>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</si>
  <si>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</si>
  <si>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</si>
  <si>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</si>
  <si>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</si>
  <si>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</si>
  <si>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</si>
  <si>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</si>
  <si>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</si>
  <si>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</si>
  <si>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</si>
  <si>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</si>
  <si>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</si>
  <si>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</si>
  <si>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</si>
  <si>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</si>
  <si>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</si>
  <si>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</si>
  <si>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</si>
  <si>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</si>
  <si>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</si>
  <si>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</si>
  <si>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</si>
  <si>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</si>
  <si>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</si>
  <si>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</si>
  <si>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</si>
  <si>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</si>
  <si>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</si>
  <si>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</si>
  <si>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</si>
  <si>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</si>
  <si>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</si>
  <si>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</si>
  <si>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</si>
  <si>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</si>
  <si>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</si>
  <si>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</si>
  <si>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</si>
  <si>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</si>
  <si>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</si>
  <si>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</si>
  <si>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</si>
  <si>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</si>
  <si>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</si>
  <si>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</si>
  <si>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</si>
  <si>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</si>
  <si>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</si>
  <si>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</si>
  <si>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</si>
  <si>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</si>
  <si>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</si>
  <si>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</si>
  <si>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</si>
  <si>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</si>
  <si>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</si>
  <si>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</si>
  <si>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</si>
  <si>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</si>
  <si>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</si>
  <si>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</si>
  <si>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</si>
  <si>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</si>
  <si>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</si>
  <si>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</si>
  <si>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</si>
  <si>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</si>
  <si>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</si>
  <si>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</si>
  <si>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</si>
  <si>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</si>
  <si>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</si>
  <si>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</si>
  <si>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</si>
  <si>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</si>
  <si>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</si>
  <si>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</si>
  <si>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</si>
  <si>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</si>
  <si>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</si>
  <si>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</si>
  <si>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</si>
  <si>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</si>
  <si>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</si>
  <si>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</si>
  <si>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</si>
  <si>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</si>
  <si>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</si>
  <si>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</si>
  <si>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</si>
  <si>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</si>
  <si>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</si>
  <si>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</si>
  <si>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</si>
  <si>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</si>
  <si>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</si>
  <si>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</si>
  <si>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</si>
  <si>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</si>
  <si>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</si>
  <si>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</si>
  <si>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SECTOR ADMINISTRATIVO</t>
  </si>
  <si>
    <t>ENTIDAD</t>
  </si>
  <si>
    <t>OTROS SECTORES</t>
  </si>
  <si>
    <t> </t>
  </si>
  <si>
    <t xml:space="preserve"> OTRAS ENTIDADES </t>
  </si>
  <si>
    <t>VIGENCIA DEL REPORTE</t>
  </si>
  <si>
    <t xml:space="preserve">PERIODO A REPORTAR </t>
  </si>
  <si>
    <t>Nota:  Los valores deben ser registrados en pesos</t>
  </si>
  <si>
    <t>FORMULACIÓN</t>
  </si>
  <si>
    <t>SEGUIMIENTO</t>
  </si>
  <si>
    <t>GASTOS CONTEMPLADOS EN EL DECRETO 492 DE 2019</t>
  </si>
  <si>
    <t>COMPONENTES</t>
  </si>
  <si>
    <t>UNIDAD DE MEDIDA</t>
  </si>
  <si>
    <t>¿EL GASTO / COMPONENTE SE PRIORIZA COMO GASTO ELEGIBLE PARA LA VIGENCIA?</t>
  </si>
  <si>
    <t>META
(EN % DE REDUCCIÓN DE RECURSOS)</t>
  </si>
  <si>
    <t>META
(EN % DE REDUCCIÓN DE LA UNIDAD DE MEDIDA)</t>
  </si>
  <si>
    <t>LINEA BASE DEL 1 DE ENERO AL 30 DE JUNIO</t>
  </si>
  <si>
    <t>LINEA BASE DEL 1 DE ENERO AL 31 DE DICIEMBRE</t>
  </si>
  <si>
    <t>SEGUIMIENTO DEL 1 DE ENERO AL 30 DE JUNIO</t>
  </si>
  <si>
    <t>SEGUIMIENTO DEL 1 DE ENERO AL 31 DE DICIEMBRE</t>
  </si>
  <si>
    <t>CANTIDAD UNIDAD DE MEDIDA</t>
  </si>
  <si>
    <t>GIROS</t>
  </si>
  <si>
    <t>Ejecución</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</si>
  <si>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</si>
  <si>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</si>
  <si>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</si>
  <si>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</si>
  <si>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</si>
  <si>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INDICADOR DE CUMPLIMIENTO EN GIROS
(INDICADOR DE AUSTERIDAD/META)</t>
  </si>
  <si>
    <t>OBSERVACIONES
(comentarios que aclaren los resultados)</t>
  </si>
  <si>
    <t>Contratos de prestación de servicios y administración de personal FUNCIONAMIENTO</t>
  </si>
  <si>
    <t>Contratos de prestación de servicios profesionales y de apoyo a la gestión</t>
  </si>
  <si>
    <t>Número de personas contratadas (Sin incluir Cesiones).</t>
  </si>
  <si>
    <t>No aplica.</t>
  </si>
  <si>
    <t xml:space="preserve"> $         871.370.846</t>
  </si>
  <si>
    <t xml:space="preserve"> $                949.863.709</t>
  </si>
  <si>
    <t xml:space="preserve"> $                639.422.631</t>
  </si>
  <si>
    <t>Horas extras, dominicales y festivos</t>
  </si>
  <si>
    <t>Horas extras diurnas, nocturnas, dominicales y festivas</t>
  </si>
  <si>
    <t>Número de horas liquidadas y pagadas.</t>
  </si>
  <si>
    <t xml:space="preserve"> $              4.940.905</t>
  </si>
  <si>
    <t xml:space="preserve"> $                    1.025.374</t>
  </si>
  <si>
    <t xml:space="preserve">                             -  </t>
  </si>
  <si>
    <t xml:space="preserve"> $                                      -</t>
  </si>
  <si>
    <t>Viáticos y Gastos de Viaje</t>
  </si>
  <si>
    <t>Viáticos y gastos de viaje</t>
  </si>
  <si>
    <t>Tiquetes</t>
  </si>
  <si>
    <t>Cantidad de Tiquetes expedidos y utilizados.</t>
  </si>
  <si>
    <t xml:space="preserve">                                 -  </t>
  </si>
  <si>
    <t xml:space="preserve"> $                               -</t>
  </si>
  <si>
    <t>Gastos de viajes y viáticos</t>
  </si>
  <si>
    <t>No Aplica</t>
  </si>
  <si>
    <t>Administración de Servicios</t>
  </si>
  <si>
    <t>Telefonía celular</t>
  </si>
  <si>
    <t xml:space="preserve">Planes de telefonía móvil </t>
  </si>
  <si>
    <t>Número de líneas activas.</t>
  </si>
  <si>
    <t xml:space="preserve"> $              3.098.719</t>
  </si>
  <si>
    <t xml:space="preserve"> $                    2.921.640</t>
  </si>
  <si>
    <t xml:space="preserve"> $                    2.831.418</t>
  </si>
  <si>
    <t>Equipos Celular</t>
  </si>
  <si>
    <t>Número de Equipos Adquiridos.</t>
  </si>
  <si>
    <t xml:space="preserve"> $              3.747.626</t>
  </si>
  <si>
    <t>Telefonía fija</t>
  </si>
  <si>
    <t>Líneas de telefonía fija</t>
  </si>
  <si>
    <t xml:space="preserve"> $            35.685.310</t>
  </si>
  <si>
    <t xml:space="preserve"> $                  35.677.990</t>
  </si>
  <si>
    <t xml:space="preserve"> $                  35.841.260</t>
  </si>
  <si>
    <t>Vehículos oficiales</t>
  </si>
  <si>
    <t>Servicio contratado de alquiler de vehículos</t>
  </si>
  <si>
    <t>Parque automotor</t>
  </si>
  <si>
    <t>Número de vehículos que componen el parque automotor.</t>
  </si>
  <si>
    <t>Mantenimiento preventivo de vehículos</t>
  </si>
  <si>
    <t>Combustible</t>
  </si>
  <si>
    <t xml:space="preserve">Número de Galones de Combustible consumidos. </t>
  </si>
  <si>
    <t xml:space="preserve"> $              1.350.650</t>
  </si>
  <si>
    <t xml:space="preserve"> $                    1.906.997</t>
  </si>
  <si>
    <t>Fotocopiado, multicopiado e impresión</t>
  </si>
  <si>
    <t xml:space="preserve">Impresión </t>
  </si>
  <si>
    <t>Número de folios impresos.</t>
  </si>
  <si>
    <t>Fotocopiado</t>
  </si>
  <si>
    <t xml:space="preserve">Número de fotocopias tomadas. </t>
  </si>
  <si>
    <t>Edición, impresión, reproducción, publicación de avisos (publicidad)</t>
  </si>
  <si>
    <t>Edición, impresión, reproducción o publicación de avisos, informes, folletos o textos institucionales, piezas de comunicación, tales como avisos, folletos, cuadernillos, entre otros</t>
  </si>
  <si>
    <t>Contratos de publicidad y/o propaganda personalizada (agendas, almanaques, libretas, pocillos, vasos, esferos, regalos corporativos, souvenir o recuerdos</t>
  </si>
  <si>
    <t>Suscripciones (periódicos y revistas, publicaciones y bases de datos)</t>
  </si>
  <si>
    <t>Suscripción física</t>
  </si>
  <si>
    <t xml:space="preserve">Cantidad de suscripciones contratadas en la vigencia. </t>
  </si>
  <si>
    <t>Suscripción electrónica</t>
  </si>
  <si>
    <t>Eventos y conmemoraciones</t>
  </si>
  <si>
    <t xml:space="preserve">Actividades definidas en los planes y programas de bienestar e incentivos para servidores públicos o actos protocolarios que deben atenderse misionalmente. </t>
  </si>
  <si>
    <t xml:space="preserve">Cantidad de Actividades y/o eventos realizados. </t>
  </si>
  <si>
    <t>Control del Consumo de los Recursos Naturales y Sostenibilidad Ambiental</t>
  </si>
  <si>
    <t>Servicios públicos</t>
  </si>
  <si>
    <t>Agua</t>
  </si>
  <si>
    <t>Metros Cubicos facturados en el periodo</t>
  </si>
  <si>
    <t>$ 9.146.380</t>
  </si>
  <si>
    <t>$ 6.710.590</t>
  </si>
  <si>
    <t>$ 6.947.496</t>
  </si>
  <si>
    <t xml:space="preserve">Gas </t>
  </si>
  <si>
    <t>Energía</t>
  </si>
  <si>
    <t xml:space="preserve">Kilovatios por hora facturados en el periodo. </t>
  </si>
  <si>
    <t>$ 84.084.020</t>
  </si>
  <si>
    <t>$ 95.536.040</t>
  </si>
  <si>
    <t>$ 106.780.230</t>
  </si>
  <si>
    <t>Contratos de prestación de servicios y administración de personal INVERSIÓN*</t>
  </si>
  <si>
    <t>$ 5.130.676.571</t>
  </si>
  <si>
    <t>$ 14.590.886.491</t>
  </si>
  <si>
    <t xml:space="preserve"> $            8.670.790.912</t>
  </si>
  <si>
    <t xml:space="preserve">No Aplica </t>
  </si>
  <si>
    <t xml:space="preserve">* Esta informacion de Inversion solo sera remitida a la Secretaria Distrital de Hacienda, para analisis interno de la DDP </t>
  </si>
  <si>
    <t>OTRAS ENTIDADES</t>
  </si>
  <si>
    <t>LINEA BASE DEL 1 DE ENERO AL 30 DE JUNIO 2021</t>
  </si>
  <si>
    <t>LINEA BASE DEL 1 DE ENERO AL 31 DE DICIEMBRE 2021</t>
  </si>
  <si>
    <t>SEGUIMIENTO DEL 1 DE ENERO AL 30 DE JUNIO 2022</t>
  </si>
  <si>
    <t>SEGUIMIENTO DEL 1 DE ENERO AL 31 DE DICIEMBRE 2022</t>
  </si>
  <si>
    <t xml:space="preserve"> CANTIDAD UNIDAD DE MEDIDA </t>
  </si>
  <si>
    <t xml:space="preserve"> GIROS </t>
  </si>
  <si>
    <t>INDICADOR DE AUSTERIDAD
(1-(total consumo unidad de medida en el periodo/total consumo unidad de medida del mismo periodo de año anterior))</t>
  </si>
  <si>
    <t>INDICADOR DE AUSTERIDAD
(1-(total giros del periodo/total giros del mismo periodo de año anterior))</t>
  </si>
  <si>
    <t xml:space="preserve"> CONSUMO EN UNIDAD DE MEDIDA </t>
  </si>
  <si>
    <t xml:space="preserve"> $              948.970.824</t>
  </si>
  <si>
    <t xml:space="preserve"> $      3.594.848.131</t>
  </si>
  <si>
    <t xml:space="preserve"> $                825.334.188</t>
  </si>
  <si>
    <t xml:space="preserve"> $                   7.829.439</t>
  </si>
  <si>
    <t xml:space="preserve"> $                  16.721.216</t>
  </si>
  <si>
    <t xml:space="preserve"> $                                    -</t>
  </si>
  <si>
    <t xml:space="preserve">Número de líneas activas. </t>
  </si>
  <si>
    <t>2 Unidad</t>
  </si>
  <si>
    <t xml:space="preserve"> $                   9.253.759</t>
  </si>
  <si>
    <t xml:space="preserve"> $                    9.770.489</t>
  </si>
  <si>
    <t>N/A</t>
  </si>
  <si>
    <t xml:space="preserve"> N/A </t>
  </si>
  <si>
    <t xml:space="preserve"> $                   5.294.280</t>
  </si>
  <si>
    <t xml:space="preserve"> $                    4.992.040</t>
  </si>
  <si>
    <t>$ 870.247</t>
  </si>
  <si>
    <t>$ 1.740.494</t>
  </si>
  <si>
    <t xml:space="preserve"> $                    1.053.558</t>
  </si>
  <si>
    <t xml:space="preserve"> $            12.200.000</t>
  </si>
  <si>
    <t xml:space="preserve"> $         193.501.000</t>
  </si>
  <si>
    <t xml:space="preserve"> $                42.614.244</t>
  </si>
  <si>
    <t xml:space="preserve"> $          3.100.044.697</t>
  </si>
  <si>
    <t xml:space="preserve"> $            4.639.692.914</t>
  </si>
  <si>
    <t xml:space="preserve">Capacitación </t>
  </si>
  <si>
    <t xml:space="preserve"> $                   1.350.000</t>
  </si>
  <si>
    <t xml:space="preserve"> $              9.652.000</t>
  </si>
  <si>
    <t xml:space="preserve"> $     1.000.000.000</t>
  </si>
  <si>
    <t xml:space="preserve"> $         20.210.230.938</t>
  </si>
  <si>
    <t>Los valores relacionados seran revisados de nuevo, ya que la entidad no contaba con esta informacion por cantidades, solo se media por valor girado.</t>
  </si>
  <si>
    <t xml:space="preserve"> $           23.986.457</t>
  </si>
  <si>
    <t xml:space="preserve"> $                 29.413.859</t>
  </si>
  <si>
    <t>Se realizara contingencia para disminuir las horas extras.</t>
  </si>
  <si>
    <t xml:space="preserve">                               -  </t>
  </si>
  <si>
    <t xml:space="preserve"> $                              -</t>
  </si>
  <si>
    <t xml:space="preserve"> $                   9.017.716</t>
  </si>
  <si>
    <t xml:space="preserve"> $             3.435.310</t>
  </si>
  <si>
    <t xml:space="preserve"> $                   3.360.921</t>
  </si>
  <si>
    <t xml:space="preserve"> $             7.894.971</t>
  </si>
  <si>
    <t xml:space="preserve"> $                   2.781.744</t>
  </si>
  <si>
    <t xml:space="preserve"> $           14.597.770</t>
  </si>
  <si>
    <t xml:space="preserve"> $                   7.529.463</t>
  </si>
  <si>
    <t>El valor de los giros a la fecha, se debe al cobro extemporaneo por parte del proveedor, por lo tanto no se puede obtener la medicion real a junio 2022.</t>
  </si>
  <si>
    <t xml:space="preserve"> $                 24.112.475</t>
  </si>
  <si>
    <t xml:space="preserve"> $           10.309.279</t>
  </si>
  <si>
    <t xml:space="preserve"> $                 19.859.679</t>
  </si>
  <si>
    <t xml:space="preserve"> $                   17.110</t>
  </si>
  <si>
    <t xml:space="preserve"> $           47.060.816</t>
  </si>
  <si>
    <t xml:space="preserve"> $                 56.456.549</t>
  </si>
  <si>
    <t>Indemnizacion por vacaciones.</t>
  </si>
  <si>
    <t>Compensacion por vacaciones</t>
  </si>
  <si>
    <t>Numero de personas liquidadas</t>
  </si>
  <si>
    <t xml:space="preserve"> $         220.399.342</t>
  </si>
  <si>
    <t xml:space="preserve">                           -  </t>
  </si>
  <si>
    <t xml:space="preserve"> $                 63.348.974</t>
  </si>
  <si>
    <t xml:space="preserve"> El valor de las vacaciones para el año 2022 disminuye considerablemnete ya que no es necesario indemnizar a los colaboradores por efecto del concurso de meritos y se cumple lo establecido en la resolucion uaesp No 312 DE 2020. </t>
  </si>
  <si>
    <t xml:space="preserve"> $   21.130.219.166</t>
  </si>
  <si>
    <t>No se tiene contratado este tipo de servicio</t>
  </si>
  <si>
    <t>Los vehiculos se adquirieron en 2008, 2010 y 2014</t>
  </si>
  <si>
    <t xml:space="preserve">un contrati para el servicio de mantenimiento y taller para 5 veiculos </t>
  </si>
  <si>
    <t>Los valores registrados corresponden a recursos de inversion</t>
  </si>
  <si>
    <t>realización o programación de recepciones, fiestas, agasajos o conmemoraciones, y que además incluyan el servicio o suministro de alimentos, que impliquen en todo caso erogaciones con cargo al presupuesto asignado</t>
  </si>
  <si>
    <t xml:space="preserve">se acogen a la oferta realizada por el DASCD y la caja de compensación familiar  </t>
  </si>
  <si>
    <t>El aumento del consumo en unidad de medida se ve reflejado por una mayor presencialidad de personal en la entidad</t>
  </si>
  <si>
    <t>El aumento del consumo en unidad de medida se ve reflejado por una mayor presencialidad de personal en la entidad, adicionalmente para la energia el precio de Kws aumento durante esta vigencia.</t>
  </si>
  <si>
    <t>$ 25.059.793.297,00</t>
  </si>
  <si>
    <t>Actividades de Bienestar</t>
  </si>
  <si>
    <t>Numero Actividades </t>
  </si>
  <si>
    <t>El valor de giros entre 1 enero y el 30 de junio de 2022 corresponde a la vigencia 2021, por concepto de actividades de cierre de gestión que se realizaron finalizando diciembre 2021</t>
  </si>
  <si>
    <t xml:space="preserve">Compensación por vacaciones </t>
  </si>
  <si>
    <t>Numero Vacaciones Pagadas</t>
  </si>
  <si>
    <t xml:space="preserve">Bonos navideños </t>
  </si>
  <si>
    <t>Numero de Bonos</t>
  </si>
  <si>
    <t> Capacitación</t>
  </si>
  <si>
    <t> Numero de Capacitaciones</t>
  </si>
  <si>
    <t>Los Giros realizado por $16.000.000 en el peridodo del 2021 corresponde al contrato del Plan Institucional de Capacitacion - PIC de la vigencia del 2020.
Los Giros realizado por $39.960.0001 en le periodo del primer semestres del 2022 Corresponde  al contrato del PIC de la vigendia del 2021.</t>
  </si>
  <si>
    <t xml:space="preserve">Estudios Técnicos de Rediseño institucional </t>
  </si>
  <si>
    <t> Numero de Estudios</t>
  </si>
  <si>
    <t>Cajas menores</t>
  </si>
  <si>
    <t>No aplica  unidad de medida toda vez que  no  se puede cuantificar  la caja menor, no se trata de recursos fisicos.</t>
  </si>
  <si>
    <t>Contratación servicios administrativos/equipos de cómputo, impresión y fotocopiado</t>
  </si>
  <si>
    <t>Licencias</t>
  </si>
  <si>
    <t>Numero de licencias adquiridas</t>
  </si>
  <si>
    <t>Se adquirio licenciamiento por funcionamiento por un valor de  $74.904.156 y por inversión el valor del licenciamiento es $917.793.084.</t>
  </si>
  <si>
    <t>suministro servicio de internet</t>
  </si>
  <si>
    <t>Contratación de bienes y servicios</t>
  </si>
  <si>
    <t>Sedes Arrendadas</t>
  </si>
  <si>
    <t>Servicio de Transporte</t>
  </si>
  <si>
    <t>NA</t>
  </si>
  <si>
    <t>En el primer semestre del año 2021, la Empresa tenía 1.130 planes, en el mismo periodo del 2022 tiene 1.170 y como consecuencia de una buena negociación se cuenta con mayor servicio a menor costo.</t>
  </si>
  <si>
    <t xml:space="preserve">La Empresa cuenta con telefonía IP </t>
  </si>
  <si>
    <t>Servicio contratado de alquiler de vehículos (Para la operación)</t>
  </si>
  <si>
    <t>Parque automotor (giros por adquisición)</t>
  </si>
  <si>
    <t>,</t>
  </si>
  <si>
    <t>El giro  corresponde a pagos de  todo el combustible consumido por vehículos de la EAAB-ESP y arrendados, plantas, equipos y motos. El consumo en galones para los vehículos oficiales de enero a junio del año 2021 fue de 101.213 para el mismo periodo del 2022 fue de 130.089</t>
  </si>
  <si>
    <t>En este componente se contempla los avisos de ley para informar a la ciudadanía los cortes de agua, cambio tarifas entre otros, en general la información de debe llegar a toda la ciudadanía a través de un medio masivo de comunicación. Adicionalmente publicación de licitaciones, publicación de ley por fallecimieto de trabajadores y pensionados que también es requerido por ley.</t>
  </si>
  <si>
    <t>Por este componente se contratan las campañas pedagógicas</t>
  </si>
  <si>
    <t>El plan de  bienestar es aprobado cada 4 años por la administración y anualmente las actividades de la vigencia son acordados con las organizaciones sindicales. La Empresa se acoge siempre a las conmeoraciones organizadas por el Departamento Administrativo del Servicio Civil</t>
  </si>
  <si>
    <t>Número de líneas activas. (PBX)</t>
  </si>
  <si>
    <t>Parque automotor (No se adquirieron vehciulos para la vigencia 2021)</t>
  </si>
  <si>
    <t>Aseo y Cafeteria</t>
  </si>
  <si>
    <t>Vigilancia</t>
  </si>
  <si>
    <t>Arriendos</t>
  </si>
  <si>
    <t>Papeleria y Ferreteria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</si>
</sst>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_-;\-&quot;$&quot;\ * #,##0_-;_-&quot;$&quot;\ * &quot;-&quot;_-;_-@_-"/>
    <numFmt numFmtId="165" formatCode="_-* #,##0_-;\-* #,##0_-;_-* &quot;-&quot;??_-;_-@_-"/>
    <numFmt numFmtId="166" formatCode="&quot;$&quot;\ #,##0;[Red]\-&quot;$&quot;\ #,##0"/>
    <numFmt numFmtId="167" formatCode="0.0%"/>
  </numFmts>
  <fonts count="22"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b/>
      <sz val="9"/>
      <color rgb="FF000000"/>
      <name val="Tahoma"/>
      <family val="2"/>
    </font>
    <font>
      <b/>
      <sz val="11"/>
      <color rgb="FF305496"/>
      <name val="Calibri"/>
      <family val="2"/>
    </font>
    <font>
      <sz val="11"/>
      <color rgb="FF808080"/>
      <name val="Calibri"/>
      <family val="2"/>
    </font>
    <font>
      <sz val="11"/>
      <name val="Calibri"/>
      <family val="2"/>
    </font>
    <font>
      <sz val="11"/>
      <color rgb="FF000000"/>
      <name val="Calibri"/>
      <family val="2"/>
    </font>
    <font>
      <b/>
      <sz val="24"/>
      <color rgb="FF305496"/>
      <name val="Calibri"/>
      <family val="2"/>
    </font>
    <font>
      <b/>
      <sz val="11"/>
      <color rgb="FF000000"/>
      <name val="Calibri"/>
      <family val="2"/>
    </font>
    <font>
      <b/>
      <sz val="11"/>
      <color rgb="FF44546A"/>
      <name val="Calibri"/>
      <family val="2"/>
    </font>
    <font>
      <b/>
      <sz val="11"/>
      <color rgb="FF333333"/>
      <name val="Calibri"/>
      <family val="2"/>
    </font>
    <font>
      <sz val="11"/>
      <color rgb="FF000000"/>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BDD7EE"/>
        <bgColor rgb="FF000000"/>
      </patternFill>
    </fill>
    <fill>
      <patternFill patternType="solid">
        <fgColor rgb="FFDDEBF7"/>
        <bgColor rgb="FF000000"/>
      </patternFill>
    </fill>
    <fill>
      <patternFill patternType="solid">
        <fgColor rgb="FFFFFFFF"/>
        <bgColor rgb="FF000000"/>
      </patternFill>
    </fill>
    <fill>
      <patternFill patternType="solid">
        <fgColor rgb="FFF8CBAD"/>
        <bgColor rgb="FF000000"/>
      </patternFill>
    </fill>
    <fill>
      <patternFill patternType="solid">
        <fgColor rgb="FF9BC2E6"/>
        <bgColor rgb="FF000000"/>
      </patternFill>
    </fill>
    <fill>
      <patternFill patternType="solid">
        <fgColor rgb="FFFCE4D6"/>
        <bgColor rgb="FF000000"/>
      </patternFill>
    </fill>
    <fill>
      <patternFill patternType="solid">
        <fgColor rgb="FFE2EFDA"/>
        <bgColor rgb="FF000000"/>
      </patternFill>
    </fill>
    <fill>
      <patternFill patternType="solid">
        <fgColor rgb="FFC6E0B4"/>
        <bgColor rgb="FF000000"/>
      </patternFill>
    </fill>
    <fill>
      <patternFill patternType="solid">
        <fgColor rgb="FFB4C6E7"/>
        <bgColor rgb="FF000000"/>
      </patternFill>
    </fill>
    <fill>
      <patternFill patternType="solid">
        <fgColor rgb="FFA9D08E"/>
        <bgColor rgb="FF000000"/>
      </patternFill>
    </fill>
    <fill>
      <patternFill patternType="solid">
        <fgColor rgb="FFFFFF00"/>
        <bgColor rgb="FF000000"/>
      </patternFill>
    </fill>
  </fills>
  <borders count="109">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thin">
        <color theme="4" tint="0.39994506668294322"/>
      </right>
      <top style="medium">
        <color theme="4" tint="0.39991454817346722"/>
      </top>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style="thin">
        <color rgb="FF9BC2E6"/>
      </left>
      <right/>
      <top/>
      <bottom style="thin">
        <color rgb="FF9BC2E6"/>
      </bottom>
      <diagonal/>
    </border>
    <border>
      <left/>
      <right/>
      <top/>
      <bottom style="thin">
        <color rgb="FF9BC2E6"/>
      </bottom>
      <diagonal/>
    </border>
    <border>
      <left/>
      <right style="thin">
        <color rgb="FF9BC2E6"/>
      </right>
      <top/>
      <bottom style="thin">
        <color rgb="FF9BC2E6"/>
      </bottom>
      <diagonal/>
    </border>
    <border>
      <left style="thin">
        <color rgb="FF9BC2E6"/>
      </left>
      <right style="thin">
        <color rgb="FF9BC2E6"/>
      </right>
      <top/>
      <bottom style="thin">
        <color rgb="FF9BC2E6"/>
      </bottom>
      <diagonal/>
    </border>
    <border>
      <left style="medium">
        <color rgb="FF9BC2E6"/>
      </left>
      <right style="medium">
        <color rgb="FF9BC2E6"/>
      </right>
      <top/>
      <bottom style="thin">
        <color rgb="FF9BC2E6"/>
      </bottom>
      <diagonal/>
    </border>
    <border>
      <left/>
      <right style="thin">
        <color rgb="FF9BC2E6"/>
      </right>
      <top/>
      <bottom/>
      <diagonal/>
    </border>
    <border>
      <left style="medium">
        <color rgb="FF9BC2E6"/>
      </left>
      <right style="medium">
        <color rgb="FF9BC2E6"/>
      </right>
      <top/>
      <bottom/>
      <diagonal/>
    </border>
    <border>
      <left style="medium">
        <color rgb="FF9BC2E6"/>
      </left>
      <right style="medium">
        <color rgb="FF9BC2E6"/>
      </right>
      <top style="thin">
        <color rgb="FF9BC2E6"/>
      </top>
      <bottom/>
      <diagonal/>
    </border>
    <border>
      <left style="medium">
        <color rgb="FF9BC2E6"/>
      </left>
      <right style="medium">
        <color rgb="FF9BC2E6"/>
      </right>
      <top style="thin">
        <color rgb="FF9BC2E6"/>
      </top>
      <bottom style="thin">
        <color rgb="FF9BC2E6"/>
      </bottom>
      <diagonal/>
    </border>
    <border>
      <left style="thin">
        <color rgb="FF9BC2E6"/>
      </left>
      <right style="thin">
        <color rgb="FF9BC2E6"/>
      </right>
      <top/>
      <bottom style="medium">
        <color rgb="FF9BC2E6"/>
      </bottom>
      <diagonal/>
    </border>
    <border>
      <left/>
      <right style="thin">
        <color rgb="FF9BC2E6"/>
      </right>
      <top/>
      <bottom style="medium">
        <color rgb="FF9BC2E6"/>
      </bottom>
      <diagonal/>
    </border>
    <border>
      <left style="medium">
        <color rgb="FF9BC2E6"/>
      </left>
      <right style="medium">
        <color rgb="FF9BC2E6"/>
      </right>
      <top style="thin">
        <color rgb="FF9BC2E6"/>
      </top>
      <bottom style="medium">
        <color rgb="FF9BC2E6"/>
      </bottom>
      <diagonal/>
    </border>
    <border>
      <left style="medium">
        <color rgb="FF9BC2E6"/>
      </left>
      <right style="medium">
        <color rgb="FF9BC2E6"/>
      </right>
      <top/>
      <bottom style="medium">
        <color rgb="FF9BC2E6"/>
      </bottom>
      <diagonal/>
    </border>
    <border>
      <left style="thin">
        <color rgb="FF9BC2E6"/>
      </left>
      <right style="thin">
        <color rgb="FF9BC2E6"/>
      </right>
      <top style="thin">
        <color rgb="FF9BC2E6"/>
      </top>
      <bottom style="thin">
        <color rgb="FF9BC2E6"/>
      </bottom>
      <diagonal/>
    </border>
    <border>
      <left style="thin">
        <color rgb="FF9BC2E6"/>
      </left>
      <right/>
      <top/>
      <bottom/>
      <diagonal/>
    </border>
    <border>
      <left/>
      <right/>
      <top style="thin">
        <color rgb="FF9BC2E6"/>
      </top>
      <bottom/>
      <diagonal/>
    </border>
    <border>
      <left style="thin">
        <color rgb="FF9BC2E6"/>
      </left>
      <right/>
      <top style="thin">
        <color rgb="FF9BC2E6"/>
      </top>
      <bottom/>
      <diagonal/>
    </border>
    <border>
      <left style="medium">
        <color rgb="FF9BC2E6"/>
      </left>
      <right/>
      <top style="medium">
        <color rgb="FF9BC2E6"/>
      </top>
      <bottom style="medium">
        <color rgb="FF9BC2E6"/>
      </bottom>
      <diagonal/>
    </border>
    <border>
      <left/>
      <right/>
      <top style="medium">
        <color rgb="FF9BC2E6"/>
      </top>
      <bottom style="medium">
        <color rgb="FF9BC2E6"/>
      </bottom>
      <diagonal/>
    </border>
    <border>
      <left/>
      <right/>
      <top style="medium">
        <color rgb="FF9BC2E6"/>
      </top>
      <bottom/>
      <diagonal/>
    </border>
    <border>
      <left style="medium">
        <color rgb="FF9BC2E6"/>
      </left>
      <right/>
      <top style="medium">
        <color rgb="FF9BC2E6"/>
      </top>
      <bottom/>
      <diagonal/>
    </border>
    <border>
      <left/>
      <right style="thin">
        <color rgb="FF9BC2E6"/>
      </right>
      <top style="medium">
        <color rgb="FF9BC2E6"/>
      </top>
      <bottom/>
      <diagonal/>
    </border>
    <border>
      <left style="medium">
        <color rgb="FF9BC2E6"/>
      </left>
      <right/>
      <top/>
      <bottom/>
      <diagonal/>
    </border>
    <border>
      <left style="medium">
        <color rgb="FF9BC2E6"/>
      </left>
      <right/>
      <top/>
      <bottom style="medium">
        <color rgb="FF9BC2E6"/>
      </bottom>
      <diagonal/>
    </border>
    <border>
      <left style="thin">
        <color rgb="FF9BC2E6"/>
      </left>
      <right/>
      <top style="medium">
        <color rgb="FF9BC2E6"/>
      </top>
      <bottom/>
      <diagonal/>
    </border>
    <border>
      <left style="thin">
        <color rgb="FF9BC2E6"/>
      </left>
      <right style="thin">
        <color rgb="FF9BC2E6"/>
      </right>
      <top/>
      <bottom/>
      <diagonal/>
    </border>
    <border>
      <left/>
      <right style="thin">
        <color rgb="FF9BC2E6"/>
      </right>
      <top style="thin">
        <color rgb="FF9BC2E6"/>
      </top>
      <bottom/>
      <diagonal/>
    </border>
    <border>
      <left style="medium">
        <color rgb="FF9BC2E6"/>
      </left>
      <right style="thin">
        <color rgb="FF9BC2E6"/>
      </right>
      <top/>
      <bottom style="thin">
        <color rgb="FF9BC2E6"/>
      </bottom>
      <diagonal/>
    </border>
    <border>
      <left style="medium">
        <color rgb="FF9BC2E6"/>
      </left>
      <right style="thin">
        <color rgb="FF9BC2E6"/>
      </right>
      <top/>
      <bottom/>
      <diagonal/>
    </border>
    <border>
      <left/>
      <right style="medium">
        <color rgb="FF9BC2E6"/>
      </right>
      <top/>
      <bottom style="thin">
        <color rgb="FF9BC2E6"/>
      </bottom>
      <diagonal/>
    </border>
    <border>
      <left style="medium">
        <color rgb="FF9BC2E6"/>
      </left>
      <right style="thin">
        <color rgb="FF9BC2E6"/>
      </right>
      <top/>
      <bottom style="medium">
        <color rgb="FF9BC2E6"/>
      </bottom>
      <diagonal/>
    </border>
    <border>
      <left/>
      <right style="medium">
        <color rgb="FF9BC2E6"/>
      </right>
      <top/>
      <bottom/>
      <diagonal/>
    </border>
    <border>
      <left/>
      <right style="medium">
        <color rgb="FF9BC2E6"/>
      </right>
      <top style="thin">
        <color rgb="FF9BC2E6"/>
      </top>
      <bottom/>
      <diagonal/>
    </border>
    <border>
      <left/>
      <right style="thin">
        <color rgb="FF9BC2E6"/>
      </right>
      <top style="thin">
        <color rgb="FF9BC2E6"/>
      </top>
      <bottom style="medium">
        <color rgb="FF9BC2E6"/>
      </bottom>
      <diagonal/>
    </border>
    <border>
      <left/>
      <right style="medium">
        <color rgb="FF9BC2E6"/>
      </right>
      <top style="thin">
        <color rgb="FF9BC2E6"/>
      </top>
      <bottom style="thin">
        <color rgb="FF9BC2E6"/>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medium">
        <color theme="4" tint="0.39988402966399123"/>
      </left>
      <right/>
      <top style="thin">
        <color theme="4" tint="0.39994506668294322"/>
      </top>
      <bottom style="thin">
        <color theme="4" tint="0.39994506668294322"/>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style="medium">
        <color theme="4" tint="0.39988402966399123"/>
      </left>
      <right/>
      <top style="thin">
        <color theme="4" tint="0.39994506668294322"/>
      </top>
      <bottom/>
      <diagonal/>
    </border>
    <border>
      <left/>
      <right style="medium">
        <color theme="4" tint="0.39988402966399123"/>
      </right>
      <top style="thin">
        <color theme="4" tint="0.39994506668294322"/>
      </top>
      <bottom style="thin">
        <color theme="4" tint="0.39994506668294322"/>
      </bottom>
      <diagonal/>
    </border>
    <border>
      <left style="medium">
        <color theme="4" tint="0.39991454817346722"/>
      </left>
      <right/>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right style="medium">
        <color theme="4" tint="0.39991454817346722"/>
      </right>
      <top/>
      <bottom style="thin">
        <color theme="4" tint="0.39994506668294322"/>
      </bottom>
      <diagonal/>
    </border>
    <border>
      <left style="thin">
        <color indexed="64"/>
      </left>
      <right/>
      <top/>
      <bottom/>
      <diagonal/>
    </border>
    <border>
      <left style="thin">
        <color rgb="FF9BC2E6"/>
      </left>
      <right style="thin">
        <color indexed="64"/>
      </right>
      <top style="thin">
        <color rgb="FF9BC2E6"/>
      </top>
      <bottom style="thin">
        <color rgb="FF9BC2E6"/>
      </bottom>
      <diagonal/>
    </border>
    <border>
      <left style="thin">
        <color indexed="64"/>
      </left>
      <right style="thin">
        <color indexed="64"/>
      </right>
      <top/>
      <bottom/>
      <diagonal/>
    </border>
  </borders>
  <cellStyleXfs count="5">
    <xf numFmtId="0" fontId="0" fillId="0" borderId="0"/>
    <xf numFmtId="164"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cellStyleXfs>
  <cellXfs count="342">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5"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10" borderId="38" xfId="0" applyFont="1" applyFill="1" applyBorder="1" applyAlignment="1" applyProtection="1">
      <alignment horizontal="center" vertical="center" wrapText="1"/>
      <protection locked="0"/>
    </xf>
    <xf numFmtId="0" fontId="1" fillId="7" borderId="38"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9" fontId="4" fillId="0" borderId="14" xfId="2" applyFont="1" applyBorder="1" applyAlignment="1" applyProtection="1">
      <alignment horizontal="center" vertical="center" wrapText="1"/>
      <protection locked="0"/>
    </xf>
    <xf numFmtId="0" fontId="0" fillId="0" borderId="13" xfId="0" applyBorder="1" applyAlignment="1" applyProtection="1">
      <alignment horizontal="right" vertical="center"/>
      <protection locked="0"/>
    </xf>
    <xf numFmtId="164"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0" fontId="0" fillId="0" borderId="15" xfId="0" applyBorder="1" applyAlignment="1" applyProtection="1">
      <alignment horizontal="right" vertical="center"/>
      <protection locked="0"/>
    </xf>
    <xf numFmtId="164"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164" fontId="0" fillId="0" borderId="45"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164" fontId="0" fillId="0" borderId="7" xfId="1" applyFont="1" applyBorder="1" applyAlignment="1" applyProtection="1">
      <alignment horizontal="right" vertical="center"/>
      <protection locked="0"/>
    </xf>
    <xf numFmtId="0" fontId="0" fillId="0" borderId="0" xfId="0" applyAlignment="1" applyProtection="1">
      <alignment wrapText="1"/>
      <protection locked="0"/>
    </xf>
    <xf numFmtId="0" fontId="1" fillId="9" borderId="28" xfId="0" applyFont="1" applyFill="1" applyBorder="1" applyAlignment="1" applyProtection="1">
      <alignment horizontal="center" vertical="center" wrapText="1"/>
      <protection locked="0"/>
    </xf>
    <xf numFmtId="0" fontId="1" fillId="11" borderId="28" xfId="0" applyFont="1" applyFill="1" applyBorder="1" applyAlignment="1" applyProtection="1">
      <alignment horizontal="center" vertical="center" wrapText="1"/>
      <protection locked="0"/>
    </xf>
    <xf numFmtId="0" fontId="1" fillId="2" borderId="38" xfId="0" applyFont="1" applyFill="1" applyBorder="1" applyAlignment="1" applyProtection="1">
      <alignment horizontal="center" vertical="center" wrapText="1"/>
      <protection locked="0"/>
    </xf>
    <xf numFmtId="0" fontId="1" fillId="4" borderId="49" xfId="0" applyFont="1" applyFill="1" applyBorder="1" applyAlignment="1" applyProtection="1">
      <alignment horizontal="right" vertical="center" wrapText="1"/>
      <protection locked="0"/>
    </xf>
    <xf numFmtId="165" fontId="1" fillId="5" borderId="0" xfId="4" applyNumberFormat="1" applyFont="1" applyFill="1" applyBorder="1" applyAlignment="1" applyProtection="1">
      <alignment horizontal="center" wrapText="1"/>
      <protection locked="0"/>
    </xf>
    <xf numFmtId="165" fontId="4" fillId="0" borderId="26" xfId="4" applyNumberFormat="1" applyFont="1" applyBorder="1" applyAlignment="1" applyProtection="1">
      <alignment horizontal="center" vertical="center" wrapText="1"/>
      <protection locked="0"/>
    </xf>
    <xf numFmtId="165" fontId="4" fillId="0" borderId="23" xfId="4" applyNumberFormat="1" applyFont="1" applyBorder="1" applyAlignment="1" applyProtection="1">
      <alignment horizontal="center" vertical="center" wrapText="1"/>
      <protection locked="0"/>
    </xf>
    <xf numFmtId="165" fontId="4" fillId="0" borderId="27" xfId="4" applyNumberFormat="1" applyFont="1" applyBorder="1" applyAlignment="1" applyProtection="1">
      <alignment horizontal="center" vertical="center" wrapText="1"/>
      <protection locked="0"/>
    </xf>
    <xf numFmtId="165" fontId="4" fillId="0" borderId="24" xfId="4" applyNumberFormat="1" applyFont="1" applyBorder="1" applyAlignment="1" applyProtection="1">
      <alignment horizontal="center" vertical="center" wrapText="1"/>
      <protection locked="0"/>
    </xf>
    <xf numFmtId="165" fontId="0" fillId="0" borderId="0" xfId="4" applyNumberFormat="1" applyFont="1" applyAlignment="1" applyProtection="1">
      <alignment horizontal="center"/>
      <protection locked="0"/>
    </xf>
    <xf numFmtId="9" fontId="4" fillId="0" borderId="1" xfId="2" applyFont="1" applyBorder="1" applyAlignment="1" applyProtection="1">
      <alignment horizontal="left" vertical="center" wrapText="1"/>
      <protection locked="0"/>
    </xf>
    <xf numFmtId="9" fontId="0" fillId="0" borderId="0" xfId="2" applyFont="1" applyProtection="1">
      <protection locked="0"/>
    </xf>
    <xf numFmtId="165" fontId="1" fillId="4" borderId="49" xfId="4" applyNumberFormat="1" applyFont="1" applyFill="1" applyBorder="1" applyAlignment="1" applyProtection="1">
      <alignment horizontal="right" vertical="center" wrapText="1"/>
      <protection locked="0"/>
    </xf>
    <xf numFmtId="165" fontId="1" fillId="8" borderId="28" xfId="4" applyNumberFormat="1" applyFont="1" applyFill="1" applyBorder="1" applyAlignment="1" applyProtection="1">
      <alignment horizontal="center" vertical="center" wrapText="1"/>
      <protection locked="0"/>
    </xf>
    <xf numFmtId="165" fontId="0" fillId="0" borderId="13" xfId="4" applyNumberFormat="1" applyFont="1" applyBorder="1" applyAlignment="1" applyProtection="1">
      <alignment horizontal="right" vertical="center"/>
      <protection locked="0"/>
    </xf>
    <xf numFmtId="165" fontId="0" fillId="0" borderId="0" xfId="4" applyNumberFormat="1" applyFont="1" applyProtection="1">
      <protection locked="0"/>
    </xf>
    <xf numFmtId="165" fontId="1" fillId="4" borderId="50"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5" fillId="12" borderId="53" xfId="0" applyFont="1" applyFill="1" applyBorder="1" applyAlignment="1" applyProtection="1">
      <alignment horizontal="center" vertical="center" wrapText="1"/>
      <protection locked="0"/>
    </xf>
    <xf numFmtId="0" fontId="13" fillId="13" borderId="54" xfId="0" applyFont="1" applyFill="1" applyBorder="1" applyAlignment="1">
      <alignment wrapText="1"/>
    </xf>
    <xf numFmtId="0" fontId="13" fillId="13" borderId="57" xfId="0" applyFont="1" applyFill="1" applyBorder="1" applyAlignment="1">
      <alignment wrapText="1"/>
    </xf>
    <xf numFmtId="0" fontId="13" fillId="13" borderId="58" xfId="0" applyFont="1" applyFill="1" applyBorder="1" applyAlignment="1">
      <alignment wrapText="1"/>
    </xf>
    <xf numFmtId="0" fontId="13" fillId="13" borderId="59" xfId="0" applyFont="1" applyFill="1" applyBorder="1" applyAlignment="1">
      <alignment wrapText="1"/>
    </xf>
    <xf numFmtId="0" fontId="13" fillId="13" borderId="60" xfId="0" applyFont="1" applyFill="1" applyBorder="1" applyAlignment="1">
      <alignment wrapText="1"/>
    </xf>
    <xf numFmtId="0" fontId="15" fillId="15" borderId="60" xfId="0" applyFont="1" applyFill="1" applyBorder="1" applyAlignment="1">
      <alignment horizontal="center" vertical="center" wrapText="1"/>
    </xf>
    <xf numFmtId="0" fontId="15" fillId="15" borderId="58" xfId="0" applyFont="1" applyFill="1" applyBorder="1" applyAlignment="1">
      <alignment horizontal="center" vertical="center" wrapText="1"/>
    </xf>
    <xf numFmtId="0" fontId="15" fillId="15" borderId="57" xfId="0" applyFont="1" applyFill="1" applyBorder="1" applyAlignment="1">
      <alignment horizontal="center" vertical="center" wrapText="1"/>
    </xf>
    <xf numFmtId="0" fontId="15" fillId="15" borderId="61" xfId="0" applyFont="1" applyFill="1" applyBorder="1" applyAlignment="1">
      <alignment horizontal="center" vertical="center" wrapText="1"/>
    </xf>
    <xf numFmtId="0" fontId="16" fillId="15" borderId="60" xfId="0" applyFont="1" applyFill="1" applyBorder="1" applyAlignment="1">
      <alignment horizontal="center" vertical="center"/>
    </xf>
    <xf numFmtId="0" fontId="16" fillId="15" borderId="61" xfId="0" applyFont="1" applyFill="1" applyBorder="1" applyAlignment="1">
      <alignment horizontal="center" vertical="center"/>
    </xf>
    <xf numFmtId="0" fontId="15" fillId="0" borderId="60" xfId="0" applyFont="1" applyBorder="1" applyAlignment="1">
      <alignment horizontal="center" vertical="center" wrapText="1"/>
    </xf>
    <xf numFmtId="9" fontId="15" fillId="15" borderId="59" xfId="0" applyNumberFormat="1" applyFont="1" applyFill="1" applyBorder="1" applyAlignment="1">
      <alignment horizontal="center" vertical="center" wrapText="1"/>
    </xf>
    <xf numFmtId="9" fontId="15" fillId="15" borderId="62" xfId="0" applyNumberFormat="1" applyFont="1" applyFill="1" applyBorder="1" applyAlignment="1">
      <alignment horizontal="center" vertical="center" wrapText="1"/>
    </xf>
    <xf numFmtId="3" fontId="15" fillId="15" borderId="63" xfId="0" applyNumberFormat="1" applyFont="1" applyFill="1" applyBorder="1" applyAlignment="1">
      <alignment horizontal="center" vertical="center" wrapText="1"/>
    </xf>
    <xf numFmtId="0" fontId="15" fillId="15" borderId="64" xfId="0" applyFont="1" applyFill="1" applyBorder="1" applyAlignment="1">
      <alignment horizontal="center" vertical="center" wrapText="1"/>
    </xf>
    <xf numFmtId="0" fontId="15" fillId="0" borderId="66" xfId="0" applyFont="1" applyBorder="1" applyAlignment="1">
      <alignment horizontal="center" vertical="center" wrapText="1"/>
    </xf>
    <xf numFmtId="9" fontId="15" fillId="15" borderId="67" xfId="0" applyNumberFormat="1" applyFont="1" applyFill="1" applyBorder="1" applyAlignment="1">
      <alignment horizontal="center" vertical="center" wrapText="1"/>
    </xf>
    <xf numFmtId="3" fontId="15" fillId="15" borderId="68" xfId="0" applyNumberFormat="1" applyFont="1" applyFill="1" applyBorder="1" applyAlignment="1">
      <alignment horizontal="center" vertical="center" wrapText="1"/>
    </xf>
    <xf numFmtId="0" fontId="16" fillId="15" borderId="69" xfId="0" applyFont="1" applyFill="1" applyBorder="1" applyAlignment="1">
      <alignment horizontal="center" vertical="center"/>
    </xf>
    <xf numFmtId="0" fontId="15" fillId="15" borderId="65" xfId="0" applyFont="1" applyFill="1" applyBorder="1" applyAlignment="1">
      <alignment horizontal="center" vertical="center" wrapText="1"/>
    </xf>
    <xf numFmtId="0" fontId="16" fillId="14" borderId="0" xfId="0" applyFont="1" applyFill="1"/>
    <xf numFmtId="0" fontId="13" fillId="16" borderId="0" xfId="0" applyFont="1" applyFill="1" applyAlignment="1">
      <alignment wrapText="1"/>
    </xf>
    <xf numFmtId="0" fontId="13" fillId="14" borderId="0" xfId="0" applyFont="1" applyFill="1" applyAlignment="1">
      <alignment wrapText="1"/>
    </xf>
    <xf numFmtId="0" fontId="13" fillId="14" borderId="56" xfId="0" applyFont="1" applyFill="1" applyBorder="1" applyAlignment="1">
      <alignment wrapText="1"/>
    </xf>
    <xf numFmtId="0" fontId="13" fillId="21" borderId="76" xfId="0" applyFont="1" applyFill="1" applyBorder="1" applyAlignment="1">
      <alignment wrapText="1"/>
    </xf>
    <xf numFmtId="0" fontId="13" fillId="21" borderId="81" xfId="0" applyFont="1" applyFill="1" applyBorder="1" applyAlignment="1">
      <alignment wrapText="1"/>
    </xf>
    <xf numFmtId="0" fontId="13" fillId="17" borderId="81" xfId="0" applyFont="1" applyFill="1" applyBorder="1" applyAlignment="1">
      <alignment wrapText="1"/>
    </xf>
    <xf numFmtId="0" fontId="13" fillId="14" borderId="81" xfId="0" applyFont="1" applyFill="1" applyBorder="1" applyAlignment="1">
      <alignment wrapText="1"/>
    </xf>
    <xf numFmtId="0" fontId="13" fillId="19" borderId="60" xfId="0" applyFont="1" applyFill="1" applyBorder="1" applyAlignment="1">
      <alignment wrapText="1"/>
    </xf>
    <xf numFmtId="0" fontId="13" fillId="19" borderId="59" xfId="0" applyFont="1" applyFill="1" applyBorder="1" applyAlignment="1">
      <alignment wrapText="1"/>
    </xf>
    <xf numFmtId="0" fontId="13" fillId="20" borderId="59" xfId="0" applyFont="1" applyFill="1" applyBorder="1" applyAlignment="1">
      <alignment wrapText="1"/>
    </xf>
    <xf numFmtId="0" fontId="13" fillId="22" borderId="59" xfId="0" applyFont="1" applyFill="1" applyBorder="1" applyAlignment="1">
      <alignment wrapText="1"/>
    </xf>
    <xf numFmtId="0" fontId="15" fillId="0" borderId="59" xfId="0" applyFont="1" applyBorder="1" applyAlignment="1">
      <alignment wrapText="1"/>
    </xf>
    <xf numFmtId="0" fontId="15" fillId="0" borderId="58" xfId="0" applyFont="1" applyBorder="1" applyAlignment="1">
      <alignment wrapText="1"/>
    </xf>
    <xf numFmtId="9" fontId="15" fillId="0" borderId="58" xfId="0" applyNumberFormat="1" applyFont="1" applyBorder="1" applyAlignment="1">
      <alignment wrapText="1"/>
    </xf>
    <xf numFmtId="0" fontId="15" fillId="0" borderId="57" xfId="0" applyFont="1" applyBorder="1" applyAlignment="1">
      <alignment wrapText="1"/>
    </xf>
    <xf numFmtId="9" fontId="15" fillId="0" borderId="57" xfId="0" applyNumberFormat="1" applyFont="1" applyBorder="1" applyAlignment="1">
      <alignment wrapText="1"/>
    </xf>
    <xf numFmtId="0" fontId="15" fillId="20" borderId="61" xfId="0" applyFont="1" applyFill="1" applyBorder="1" applyAlignment="1">
      <alignment wrapText="1"/>
    </xf>
    <xf numFmtId="0" fontId="16" fillId="20" borderId="60" xfId="0" applyFont="1" applyFill="1" applyBorder="1"/>
    <xf numFmtId="0" fontId="16" fillId="20" borderId="61" xfId="0" applyFont="1" applyFill="1" applyBorder="1"/>
    <xf numFmtId="0" fontId="16" fillId="14" borderId="58" xfId="0" applyFont="1" applyFill="1" applyBorder="1"/>
    <xf numFmtId="9" fontId="16" fillId="14" borderId="58" xfId="0" applyNumberFormat="1" applyFont="1" applyFill="1" applyBorder="1"/>
    <xf numFmtId="0" fontId="16" fillId="14" borderId="57" xfId="0" applyFont="1" applyFill="1" applyBorder="1"/>
    <xf numFmtId="9" fontId="16" fillId="14" borderId="57" xfId="0" applyNumberFormat="1" applyFont="1" applyFill="1" applyBorder="1"/>
    <xf numFmtId="0" fontId="16" fillId="14" borderId="61" xfId="0" applyFont="1" applyFill="1" applyBorder="1"/>
    <xf numFmtId="9" fontId="16" fillId="14" borderId="61" xfId="0" applyNumberFormat="1" applyFont="1" applyFill="1" applyBorder="1"/>
    <xf numFmtId="0" fontId="16" fillId="14" borderId="86" xfId="0" applyFont="1" applyFill="1" applyBorder="1"/>
    <xf numFmtId="9" fontId="16" fillId="14" borderId="86" xfId="0" applyNumberFormat="1" applyFont="1" applyFill="1" applyBorder="1"/>
    <xf numFmtId="0" fontId="16" fillId="0" borderId="86" xfId="0" applyFont="1" applyBorder="1"/>
    <xf numFmtId="0" fontId="16" fillId="0" borderId="60" xfId="0" applyFont="1" applyBorder="1"/>
    <xf numFmtId="3" fontId="15" fillId="20" borderId="61" xfId="0" applyNumberFormat="1" applyFont="1" applyFill="1" applyBorder="1" applyAlignment="1">
      <alignment wrapText="1"/>
    </xf>
    <xf numFmtId="0" fontId="15" fillId="20" borderId="86" xfId="0" applyFont="1" applyFill="1" applyBorder="1" applyAlignment="1">
      <alignment wrapText="1"/>
    </xf>
    <xf numFmtId="3" fontId="15" fillId="20" borderId="86" xfId="0" applyNumberFormat="1" applyFont="1" applyFill="1" applyBorder="1" applyAlignment="1">
      <alignment wrapText="1"/>
    </xf>
    <xf numFmtId="0" fontId="16" fillId="20" borderId="86" xfId="0" applyFont="1" applyFill="1" applyBorder="1"/>
    <xf numFmtId="9" fontId="15" fillId="0" borderId="59" xfId="0" applyNumberFormat="1" applyFont="1" applyBorder="1" applyAlignment="1">
      <alignment wrapText="1"/>
    </xf>
    <xf numFmtId="0" fontId="15" fillId="20" borderId="59" xfId="0" applyFont="1" applyFill="1" applyBorder="1" applyAlignment="1">
      <alignment wrapText="1"/>
    </xf>
    <xf numFmtId="3" fontId="15" fillId="20" borderId="59" xfId="0" applyNumberFormat="1" applyFont="1" applyFill="1" applyBorder="1" applyAlignment="1">
      <alignment wrapText="1"/>
    </xf>
    <xf numFmtId="3" fontId="16" fillId="20" borderId="61" xfId="0" applyNumberFormat="1" applyFont="1" applyFill="1" applyBorder="1"/>
    <xf numFmtId="0" fontId="16" fillId="20" borderId="86" xfId="0" applyFont="1" applyFill="1" applyBorder="1" applyAlignment="1">
      <alignment wrapText="1"/>
    </xf>
    <xf numFmtId="0" fontId="15" fillId="0" borderId="62" xfId="0" applyFont="1" applyBorder="1" applyAlignment="1">
      <alignment wrapText="1"/>
    </xf>
    <xf numFmtId="0" fontId="15" fillId="20" borderId="63" xfId="0" applyFont="1" applyFill="1" applyBorder="1" applyAlignment="1">
      <alignment wrapText="1"/>
    </xf>
    <xf numFmtId="0" fontId="15" fillId="20" borderId="88" xfId="0" applyFont="1" applyFill="1" applyBorder="1" applyAlignment="1">
      <alignment wrapText="1"/>
    </xf>
    <xf numFmtId="0" fontId="15" fillId="0" borderId="83" xfId="0" applyFont="1" applyBorder="1" applyAlignment="1">
      <alignment wrapText="1"/>
    </xf>
    <xf numFmtId="0" fontId="15" fillId="20" borderId="64" xfId="0" applyFont="1" applyFill="1" applyBorder="1" applyAlignment="1">
      <alignment wrapText="1"/>
    </xf>
    <xf numFmtId="0" fontId="16" fillId="20" borderId="82" xfId="0" applyFont="1" applyFill="1" applyBorder="1"/>
    <xf numFmtId="0" fontId="15" fillId="20" borderId="89" xfId="0" applyFont="1" applyFill="1" applyBorder="1" applyAlignment="1">
      <alignment wrapText="1"/>
    </xf>
    <xf numFmtId="0" fontId="16" fillId="0" borderId="58" xfId="0" applyFont="1" applyBorder="1"/>
    <xf numFmtId="0" fontId="16" fillId="0" borderId="61" xfId="0" applyFont="1" applyBorder="1"/>
    <xf numFmtId="0" fontId="15" fillId="0" borderId="90" xfId="0" applyFont="1" applyBorder="1" applyAlignment="1">
      <alignment wrapText="1"/>
    </xf>
    <xf numFmtId="3" fontId="15" fillId="20" borderId="64" xfId="0" applyNumberFormat="1" applyFont="1" applyFill="1" applyBorder="1" applyAlignment="1">
      <alignment wrapText="1"/>
    </xf>
    <xf numFmtId="3" fontId="15" fillId="20" borderId="89" xfId="0" applyNumberFormat="1" applyFont="1" applyFill="1" applyBorder="1" applyAlignment="1">
      <alignment wrapText="1"/>
    </xf>
    <xf numFmtId="0" fontId="18" fillId="23" borderId="85" xfId="0" applyFont="1" applyFill="1" applyBorder="1" applyAlignment="1">
      <alignment wrapText="1"/>
    </xf>
    <xf numFmtId="0" fontId="15" fillId="0" borderId="70" xfId="0" applyFont="1" applyBorder="1" applyAlignment="1">
      <alignment wrapText="1"/>
    </xf>
    <xf numFmtId="0" fontId="15" fillId="0" borderId="56" xfId="0" applyFont="1" applyBorder="1" applyAlignment="1">
      <alignment wrapText="1"/>
    </xf>
    <xf numFmtId="0" fontId="15" fillId="0" borderId="91" xfId="0" applyFont="1" applyBorder="1" applyAlignment="1">
      <alignment wrapText="1"/>
    </xf>
    <xf numFmtId="0" fontId="16" fillId="0" borderId="0" xfId="0" applyFont="1" applyAlignment="1">
      <alignment wrapText="1"/>
    </xf>
    <xf numFmtId="0" fontId="16" fillId="0" borderId="0" xfId="0" applyFont="1"/>
    <xf numFmtId="164" fontId="0" fillId="0" borderId="1" xfId="1" applyFont="1" applyFill="1" applyBorder="1" applyAlignment="1" applyProtection="1">
      <alignment horizontal="right" vertical="center"/>
      <protection locked="0"/>
    </xf>
    <xf numFmtId="9" fontId="4" fillId="0" borderId="2" xfId="2" applyFont="1" applyFill="1" applyBorder="1" applyAlignment="1" applyProtection="1">
      <alignment horizontal="center" vertical="center" wrapText="1"/>
      <protection locked="0"/>
    </xf>
    <xf numFmtId="165" fontId="4" fillId="0" borderId="23" xfId="4" applyNumberFormat="1" applyFont="1" applyFill="1" applyBorder="1" applyAlignment="1" applyProtection="1">
      <alignment horizontal="center" vertical="center" wrapText="1"/>
      <protection locked="0"/>
    </xf>
    <xf numFmtId="164" fontId="0" fillId="0" borderId="5" xfId="1" applyFont="1" applyFill="1" applyBorder="1" applyAlignment="1" applyProtection="1">
      <alignment horizontal="right" vertical="center"/>
      <protection locked="0"/>
    </xf>
    <xf numFmtId="165" fontId="0" fillId="0" borderId="13" xfId="4" applyNumberFormat="1" applyFont="1" applyFill="1" applyBorder="1" applyAlignment="1" applyProtection="1">
      <alignment horizontal="right" vertical="center"/>
      <protection locked="0"/>
    </xf>
    <xf numFmtId="9" fontId="0" fillId="0" borderId="5" xfId="2" applyFont="1" applyFill="1" applyBorder="1" applyAlignment="1" applyProtection="1">
      <alignment horizontal="center" vertical="center"/>
      <protection locked="0"/>
    </xf>
    <xf numFmtId="9" fontId="4" fillId="0" borderId="1" xfId="2" applyFont="1" applyBorder="1" applyAlignment="1" applyProtection="1">
      <alignment horizontal="center" vertical="center" wrapText="1"/>
      <protection locked="0"/>
    </xf>
    <xf numFmtId="164" fontId="0" fillId="0" borderId="1" xfId="1" applyFont="1" applyBorder="1" applyAlignment="1" applyProtection="1">
      <alignment horizontal="right" vertical="center" wrapText="1"/>
      <protection locked="0"/>
    </xf>
    <xf numFmtId="10" fontId="0" fillId="2" borderId="14" xfId="2" applyNumberFormat="1" applyFont="1" applyFill="1" applyBorder="1" applyAlignment="1" applyProtection="1">
      <alignment horizontal="center" vertical="center"/>
    </xf>
    <xf numFmtId="0" fontId="0" fillId="0" borderId="13" xfId="0" applyBorder="1" applyAlignment="1" applyProtection="1">
      <alignment horizontal="center" vertical="center" wrapText="1"/>
      <protection locked="0"/>
    </xf>
    <xf numFmtId="9" fontId="0" fillId="0" borderId="5" xfId="2" applyFont="1" applyBorder="1" applyAlignment="1" applyProtection="1">
      <alignment horizontal="center" vertical="center" wrapText="1"/>
      <protection locked="0"/>
    </xf>
    <xf numFmtId="0" fontId="16" fillId="0" borderId="0" xfId="0" applyFont="1" applyAlignment="1">
      <alignment vertical="top" wrapText="1"/>
    </xf>
    <xf numFmtId="9" fontId="4" fillId="0" borderId="3" xfId="2" applyFont="1" applyBorder="1" applyAlignment="1" applyProtection="1">
      <alignment horizontal="center" vertical="center" wrapText="1"/>
      <protection locked="0"/>
    </xf>
    <xf numFmtId="0" fontId="0" fillId="0" borderId="13" xfId="0" applyBorder="1" applyAlignment="1" applyProtection="1">
      <alignment horizontal="left" vertical="center" wrapText="1"/>
      <protection locked="0"/>
    </xf>
    <xf numFmtId="165" fontId="0" fillId="0" borderId="13" xfId="4" applyNumberFormat="1" applyFont="1" applyBorder="1" applyAlignment="1" applyProtection="1">
      <alignment horizontal="left" vertical="center" wrapText="1"/>
      <protection locked="0"/>
    </xf>
    <xf numFmtId="164" fontId="0" fillId="0" borderId="45" xfId="1" applyFont="1" applyBorder="1" applyAlignment="1" applyProtection="1">
      <alignment horizontal="left" vertical="center" wrapText="1"/>
      <protection locked="0"/>
    </xf>
    <xf numFmtId="9" fontId="4" fillId="0" borderId="7" xfId="2" applyFont="1" applyBorder="1" applyAlignment="1" applyProtection="1">
      <alignment horizontal="center" vertical="center" wrapText="1"/>
      <protection locked="0"/>
    </xf>
    <xf numFmtId="0" fontId="5" fillId="12" borderId="98" xfId="0" applyFont="1" applyFill="1" applyBorder="1" applyAlignment="1" applyProtection="1">
      <alignment horizontal="center" vertical="center" wrapText="1"/>
      <protection locked="0"/>
    </xf>
    <xf numFmtId="0" fontId="0" fillId="0" borderId="28" xfId="0" applyBorder="1" applyAlignment="1" applyProtection="1">
      <alignment vertical="center" wrapText="1"/>
      <protection locked="0"/>
    </xf>
    <xf numFmtId="165" fontId="4" fillId="0" borderId="99" xfId="4" applyNumberFormat="1" applyFont="1" applyFill="1" applyBorder="1" applyAlignment="1" applyProtection="1">
      <alignment horizontal="center" vertical="center" wrapText="1"/>
      <protection locked="0"/>
    </xf>
    <xf numFmtId="166" fontId="0" fillId="0" borderId="1" xfId="1" applyNumberFormat="1" applyFont="1" applyFill="1" applyBorder="1" applyAlignment="1" applyProtection="1">
      <alignment horizontal="right" vertical="center"/>
      <protection locked="0"/>
    </xf>
    <xf numFmtId="165" fontId="4" fillId="0" borderId="100" xfId="4" applyNumberFormat="1" applyFont="1" applyFill="1" applyBorder="1" applyAlignment="1" applyProtection="1">
      <alignment horizontal="center" vertical="center" wrapText="1"/>
      <protection locked="0"/>
    </xf>
    <xf numFmtId="165" fontId="4" fillId="0" borderId="99" xfId="4" applyNumberFormat="1" applyFont="1" applyBorder="1" applyAlignment="1" applyProtection="1">
      <alignment horizontal="center" vertical="center" wrapText="1"/>
      <protection locked="0"/>
    </xf>
    <xf numFmtId="0" fontId="4" fillId="0" borderId="94" xfId="0" applyFont="1" applyBorder="1" applyAlignment="1" applyProtection="1">
      <alignment horizontal="left" vertical="center" wrapText="1"/>
      <protection locked="0"/>
    </xf>
    <xf numFmtId="165" fontId="4" fillId="0" borderId="102" xfId="4" applyNumberFormat="1" applyFont="1" applyBorder="1" applyAlignment="1" applyProtection="1">
      <alignment horizontal="center" vertical="center" wrapText="1"/>
      <protection locked="0"/>
    </xf>
    <xf numFmtId="9" fontId="0" fillId="2" borderId="103" xfId="0" applyNumberFormat="1" applyFill="1" applyBorder="1" applyAlignment="1">
      <alignment horizontal="center" vertical="center"/>
    </xf>
    <xf numFmtId="165" fontId="4" fillId="0" borderId="45" xfId="4" applyNumberFormat="1" applyFont="1" applyBorder="1" applyAlignment="1" applyProtection="1">
      <alignment horizontal="center" vertical="center" wrapText="1"/>
      <protection locked="0"/>
    </xf>
    <xf numFmtId="165" fontId="4" fillId="0" borderId="104" xfId="4" applyNumberFormat="1" applyFont="1" applyBorder="1" applyAlignment="1" applyProtection="1">
      <alignment horizontal="center" vertical="center" wrapText="1"/>
      <protection locked="0"/>
    </xf>
    <xf numFmtId="165" fontId="0" fillId="0" borderId="105" xfId="4" applyNumberFormat="1" applyFont="1" applyBorder="1" applyAlignment="1" applyProtection="1">
      <alignment horizontal="right" vertical="center"/>
      <protection locked="0"/>
    </xf>
    <xf numFmtId="165" fontId="0" fillId="0" borderId="0" xfId="4" applyNumberFormat="1" applyFont="1" applyAlignment="1" applyProtection="1">
      <alignment horizontal="center" vertical="center"/>
      <protection locked="0"/>
    </xf>
    <xf numFmtId="9" fontId="0" fillId="2" borderId="14" xfId="2" applyFont="1" applyFill="1" applyBorder="1" applyAlignment="1">
      <alignment horizontal="center" vertical="center"/>
    </xf>
    <xf numFmtId="9" fontId="0" fillId="0" borderId="5" xfId="2" applyFont="1" applyFill="1" applyBorder="1" applyAlignment="1" applyProtection="1">
      <alignment horizontal="left" vertical="center" wrapText="1"/>
      <protection locked="0"/>
    </xf>
    <xf numFmtId="164" fontId="0" fillId="0" borderId="45" xfId="1" applyFont="1" applyFill="1" applyBorder="1" applyAlignment="1" applyProtection="1">
      <alignment horizontal="left" vertical="center" wrapText="1"/>
      <protection locked="0"/>
    </xf>
    <xf numFmtId="0" fontId="0" fillId="0" borderId="0" xfId="0" applyAlignment="1" applyProtection="1">
      <alignment horizontal="left" wrapText="1"/>
      <protection locked="0"/>
    </xf>
    <xf numFmtId="165" fontId="4" fillId="0" borderId="101" xfId="4" applyNumberFormat="1" applyFont="1" applyFill="1" applyBorder="1" applyAlignment="1" applyProtection="1">
      <alignment horizontal="left" vertical="center" wrapText="1"/>
      <protection locked="0"/>
    </xf>
    <xf numFmtId="165" fontId="4" fillId="0" borderId="28" xfId="4" applyNumberFormat="1" applyFont="1" applyFill="1" applyBorder="1" applyAlignment="1" applyProtection="1">
      <alignment horizontal="left" vertical="center" wrapText="1"/>
      <protection locked="0"/>
    </xf>
    <xf numFmtId="0" fontId="4" fillId="0" borderId="28" xfId="4" applyNumberFormat="1" applyFont="1" applyFill="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16" fillId="0" borderId="65" xfId="0" applyFont="1" applyFill="1" applyBorder="1" applyAlignment="1"/>
    <xf numFmtId="0" fontId="15" fillId="0" borderId="60" xfId="0" applyFont="1" applyFill="1" applyBorder="1" applyAlignment="1">
      <alignment horizontal="center" vertical="center" wrapText="1"/>
    </xf>
    <xf numFmtId="9" fontId="15" fillId="0" borderId="58" xfId="0" applyNumberFormat="1" applyFont="1" applyFill="1" applyBorder="1" applyAlignment="1">
      <alignment horizontal="center" vertical="center" wrapText="1"/>
    </xf>
    <xf numFmtId="9" fontId="15" fillId="0" borderId="57" xfId="0" applyNumberFormat="1"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6" fillId="0" borderId="60" xfId="0" applyFont="1" applyFill="1" applyBorder="1" applyAlignment="1">
      <alignment horizontal="center" vertical="center"/>
    </xf>
    <xf numFmtId="0" fontId="15" fillId="0" borderId="86" xfId="0" applyFont="1" applyFill="1" applyBorder="1" applyAlignment="1">
      <alignment horizontal="center" vertical="center" wrapText="1"/>
    </xf>
    <xf numFmtId="0" fontId="16" fillId="0" borderId="86" xfId="0" applyFont="1" applyFill="1" applyBorder="1" applyAlignment="1">
      <alignment horizontal="center" vertical="center"/>
    </xf>
    <xf numFmtId="9" fontId="15" fillId="0" borderId="59" xfId="0" applyNumberFormat="1"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88" xfId="0" applyFont="1" applyFill="1" applyBorder="1" applyAlignment="1">
      <alignment horizontal="center" vertical="center" wrapText="1"/>
    </xf>
    <xf numFmtId="0" fontId="15" fillId="0" borderId="64"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0" borderId="82" xfId="0" applyFont="1" applyFill="1" applyBorder="1" applyAlignment="1">
      <alignment horizontal="center" vertical="center" wrapText="1"/>
    </xf>
    <xf numFmtId="9" fontId="15" fillId="0" borderId="62" xfId="0" applyNumberFormat="1" applyFont="1" applyFill="1" applyBorder="1" applyAlignment="1">
      <alignment horizontal="center" vertical="center" wrapText="1"/>
    </xf>
    <xf numFmtId="0" fontId="16" fillId="0" borderId="88" xfId="0" applyFont="1" applyFill="1" applyBorder="1" applyAlignment="1">
      <alignment horizontal="center" vertical="center"/>
    </xf>
    <xf numFmtId="0" fontId="16" fillId="0" borderId="59" xfId="0" applyFont="1" applyFill="1" applyBorder="1" applyAlignment="1">
      <alignment horizontal="center" vertical="center"/>
    </xf>
    <xf numFmtId="0" fontId="15" fillId="0" borderId="56" xfId="0" applyFont="1" applyFill="1" applyBorder="1" applyAlignment="1">
      <alignment horizontal="center" vertical="center" wrapText="1"/>
    </xf>
    <xf numFmtId="0" fontId="15" fillId="0" borderId="91" xfId="0" applyFont="1" applyFill="1" applyBorder="1" applyAlignment="1">
      <alignment horizontal="center" vertical="center" wrapText="1"/>
    </xf>
    <xf numFmtId="0" fontId="16" fillId="0" borderId="91" xfId="0" applyFont="1" applyFill="1" applyBorder="1" applyAlignment="1">
      <alignment horizontal="center" vertical="center"/>
    </xf>
    <xf numFmtId="0" fontId="16" fillId="0" borderId="56" xfId="0" applyFont="1" applyFill="1" applyBorder="1" applyAlignment="1">
      <alignment horizontal="center" vertical="center"/>
    </xf>
    <xf numFmtId="0" fontId="1" fillId="2"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9" xfId="0" applyFont="1" applyFill="1" applyBorder="1" applyAlignment="1" applyProtection="1">
      <alignment horizontal="right" vertical="center" wrapText="1"/>
      <protection locked="0"/>
    </xf>
    <xf numFmtId="164" fontId="0" fillId="0" borderId="9" xfId="1" applyFont="1" applyBorder="1" applyAlignment="1" applyProtection="1">
      <alignment vertical="center"/>
      <protection locked="0"/>
    </xf>
    <xf numFmtId="0" fontId="4" fillId="0" borderId="15" xfId="0" applyFont="1" applyBorder="1" applyAlignment="1" applyProtection="1">
      <alignment horizontal="right" vertical="center"/>
      <protection locked="0"/>
    </xf>
    <xf numFmtId="164" fontId="4" fillId="0" borderId="5" xfId="1" applyFont="1" applyBorder="1" applyAlignment="1" applyProtection="1">
      <alignment horizontal="right" vertical="center"/>
      <protection locked="0"/>
    </xf>
    <xf numFmtId="9" fontId="4" fillId="2" borderId="14" xfId="2" applyFont="1" applyFill="1" applyBorder="1" applyAlignment="1" applyProtection="1">
      <alignment horizontal="center" vertical="center"/>
    </xf>
    <xf numFmtId="9" fontId="4" fillId="2" borderId="13" xfId="0" applyNumberFormat="1" applyFont="1" applyFill="1" applyBorder="1" applyAlignment="1">
      <alignment horizontal="center" vertical="center"/>
    </xf>
    <xf numFmtId="0" fontId="4" fillId="0" borderId="13" xfId="0" applyFont="1" applyBorder="1" applyAlignment="1" applyProtection="1">
      <alignment horizontal="right" vertical="center"/>
      <protection locked="0"/>
    </xf>
    <xf numFmtId="165" fontId="4" fillId="0" borderId="13" xfId="4" applyNumberFormat="1" applyFont="1" applyBorder="1" applyAlignment="1" applyProtection="1">
      <alignment horizontal="right" vertical="center"/>
      <protection locked="0"/>
    </xf>
    <xf numFmtId="9" fontId="4" fillId="2" borderId="14" xfId="2" applyFont="1" applyFill="1" applyBorder="1" applyAlignment="1" applyProtection="1">
      <alignment horizontal="center" vertical="center"/>
      <protection locked="0"/>
    </xf>
    <xf numFmtId="9" fontId="4" fillId="2" borderId="13" xfId="0" applyNumberFormat="1" applyFont="1" applyFill="1" applyBorder="1" applyAlignment="1" applyProtection="1">
      <alignment horizontal="center" vertical="center"/>
      <protection locked="0"/>
    </xf>
    <xf numFmtId="9" fontId="4" fillId="0" borderId="5" xfId="2" applyFont="1" applyBorder="1" applyAlignment="1" applyProtection="1">
      <alignment horizontal="center" vertical="center"/>
      <protection locked="0"/>
    </xf>
    <xf numFmtId="164" fontId="4" fillId="0" borderId="1" xfId="1" applyFont="1" applyBorder="1" applyAlignment="1" applyProtection="1">
      <alignment horizontal="right" vertical="center"/>
      <protection locked="0"/>
    </xf>
    <xf numFmtId="167" fontId="4" fillId="0" borderId="1" xfId="2" applyNumberFormat="1" applyFont="1" applyFill="1" applyBorder="1" applyAlignment="1" applyProtection="1">
      <alignment horizontal="center" vertical="center" wrapText="1"/>
      <protection locked="0"/>
    </xf>
    <xf numFmtId="164" fontId="4" fillId="0" borderId="5" xfId="1" applyFont="1" applyFill="1" applyBorder="1" applyAlignment="1" applyProtection="1">
      <alignment horizontal="right" vertical="center"/>
      <protection locked="0"/>
    </xf>
    <xf numFmtId="167" fontId="4" fillId="2" borderId="14" xfId="2" applyNumberFormat="1" applyFont="1" applyFill="1" applyBorder="1" applyAlignment="1" applyProtection="1">
      <alignment horizontal="center" vertical="center"/>
    </xf>
    <xf numFmtId="0" fontId="4" fillId="0" borderId="13" xfId="0" applyFont="1" applyBorder="1" applyAlignment="1" applyProtection="1">
      <alignment horizontal="center" vertical="center" wrapText="1"/>
      <protection locked="0"/>
    </xf>
    <xf numFmtId="167" fontId="4" fillId="0" borderId="14" xfId="2" applyNumberFormat="1" applyFont="1" applyBorder="1" applyAlignment="1" applyProtection="1">
      <alignment horizontal="center" vertical="center" wrapText="1"/>
      <protection locked="0"/>
    </xf>
    <xf numFmtId="0" fontId="14" fillId="14" borderId="54" xfId="0" applyFont="1" applyFill="1" applyBorder="1" applyAlignment="1"/>
    <xf numFmtId="0" fontId="14" fillId="14" borderId="55" xfId="0" applyFont="1" applyFill="1" applyBorder="1" applyAlignment="1"/>
    <xf numFmtId="0" fontId="14" fillId="14" borderId="56" xfId="0" applyFont="1" applyFill="1" applyBorder="1" applyAlignment="1"/>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13" fillId="13" borderId="55" xfId="0" applyFont="1" applyFill="1" applyBorder="1" applyAlignment="1">
      <alignment wrapText="1"/>
    </xf>
    <xf numFmtId="0" fontId="13" fillId="13" borderId="56" xfId="0" applyFont="1" applyFill="1" applyBorder="1" applyAlignment="1">
      <alignment wrapText="1"/>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2" xfId="0" applyFont="1" applyFill="1" applyBorder="1" applyAlignment="1" applyProtection="1">
      <alignment horizontal="left" wrapText="1"/>
      <protection locked="0"/>
    </xf>
    <xf numFmtId="0" fontId="1" fillId="2" borderId="3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65" fontId="1" fillId="3" borderId="33" xfId="4" applyNumberFormat="1" applyFont="1" applyFill="1" applyBorder="1" applyAlignment="1" applyProtection="1">
      <alignment horizontal="center" vertical="center" wrapText="1"/>
      <protection locked="0"/>
    </xf>
    <xf numFmtId="165" fontId="1" fillId="3" borderId="34" xfId="4"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0" fontId="1" fillId="9" borderId="37"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6" xfId="0" applyFont="1" applyFill="1" applyBorder="1" applyAlignment="1" applyProtection="1">
      <alignment horizontal="center" vertical="center" wrapText="1"/>
      <protection locked="0"/>
    </xf>
    <xf numFmtId="0" fontId="1" fillId="8" borderId="47" xfId="0" applyFont="1" applyFill="1" applyBorder="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165" fontId="1" fillId="3" borderId="35" xfId="4" applyNumberFormat="1" applyFont="1" applyFill="1" applyBorder="1" applyAlignment="1" applyProtection="1">
      <alignment horizontal="center" vertical="center" wrapText="1"/>
      <protection locked="0"/>
    </xf>
    <xf numFmtId="165" fontId="1" fillId="3" borderId="36" xfId="4" applyNumberFormat="1"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9" fontId="1" fillId="3" borderId="44" xfId="2"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0" fontId="8" fillId="8" borderId="37"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9" fillId="2" borderId="49" xfId="0" applyFont="1" applyFill="1" applyBorder="1" applyAlignment="1" applyProtection="1">
      <alignment horizontal="center"/>
      <protection locked="0"/>
    </xf>
    <xf numFmtId="0" fontId="9" fillId="2" borderId="51" xfId="0" applyFont="1" applyFill="1" applyBorder="1" applyAlignment="1" applyProtection="1">
      <alignment horizontal="center"/>
      <protection locked="0"/>
    </xf>
    <xf numFmtId="0" fontId="9" fillId="2" borderId="50" xfId="0" applyFont="1" applyFill="1" applyBorder="1" applyAlignment="1" applyProtection="1">
      <alignment horizontal="center"/>
      <protection locked="0"/>
    </xf>
    <xf numFmtId="0" fontId="1" fillId="4" borderId="49" xfId="0" applyFont="1" applyFill="1" applyBorder="1" applyAlignment="1" applyProtection="1">
      <alignment horizontal="right" vertical="center" wrapText="1"/>
      <protection locked="0"/>
    </xf>
    <xf numFmtId="0" fontId="1" fillId="4" borderId="50" xfId="0" applyFont="1" applyFill="1" applyBorder="1" applyAlignment="1" applyProtection="1">
      <alignment horizontal="right" vertical="center" wrapText="1"/>
      <protection locked="0"/>
    </xf>
    <xf numFmtId="0" fontId="17" fillId="14" borderId="0" xfId="0" applyFont="1" applyFill="1" applyAlignment="1"/>
    <xf numFmtId="0" fontId="13" fillId="14" borderId="0" xfId="0" applyFont="1" applyFill="1" applyAlignment="1">
      <alignment wrapText="1"/>
    </xf>
    <xf numFmtId="0" fontId="13" fillId="14" borderId="62" xfId="0" applyFont="1" applyFill="1" applyBorder="1" applyAlignment="1">
      <alignment wrapText="1"/>
    </xf>
    <xf numFmtId="0" fontId="18" fillId="14" borderId="72" xfId="0" applyFont="1" applyFill="1" applyBorder="1" applyAlignment="1">
      <alignment wrapText="1"/>
    </xf>
    <xf numFmtId="0" fontId="13" fillId="16" borderId="74" xfId="0" applyFont="1" applyFill="1" applyBorder="1" applyAlignment="1">
      <alignment wrapText="1"/>
    </xf>
    <xf numFmtId="0" fontId="13" fillId="16" borderId="75" xfId="0" applyFont="1" applyFill="1" applyBorder="1" applyAlignment="1">
      <alignment wrapText="1"/>
    </xf>
    <xf numFmtId="0" fontId="19" fillId="17" borderId="71" xfId="0" applyFont="1" applyFill="1" applyBorder="1" applyAlignment="1"/>
    <xf numFmtId="0" fontId="19" fillId="17" borderId="0" xfId="0" applyFont="1" applyFill="1" applyAlignment="1"/>
    <xf numFmtId="0" fontId="13" fillId="18" borderId="77" xfId="0" applyFont="1" applyFill="1" applyBorder="1" applyAlignment="1">
      <alignment wrapText="1"/>
    </xf>
    <xf numFmtId="0" fontId="13" fillId="18" borderId="78" xfId="0" applyFont="1" applyFill="1" applyBorder="1" applyAlignment="1">
      <alignment wrapText="1"/>
    </xf>
    <xf numFmtId="0" fontId="13" fillId="18" borderId="79" xfId="0" applyFont="1" applyFill="1" applyBorder="1" applyAlignment="1">
      <alignment wrapText="1"/>
    </xf>
    <xf numFmtId="0" fontId="13" fillId="18" borderId="62" xfId="0" applyFont="1" applyFill="1" applyBorder="1" applyAlignment="1">
      <alignment wrapText="1"/>
    </xf>
    <xf numFmtId="0" fontId="13" fillId="18" borderId="80" xfId="0" applyFont="1" applyFill="1" applyBorder="1" applyAlignment="1">
      <alignment wrapText="1"/>
    </xf>
    <xf numFmtId="0" fontId="13" fillId="18" borderId="67" xfId="0" applyFont="1" applyFill="1" applyBorder="1" applyAlignment="1">
      <alignment wrapText="1"/>
    </xf>
    <xf numFmtId="0" fontId="13" fillId="18" borderId="82" xfId="0" applyFont="1" applyFill="1" applyBorder="1" applyAlignment="1">
      <alignment wrapText="1"/>
    </xf>
    <xf numFmtId="0" fontId="13" fillId="18" borderId="66" xfId="0" applyFont="1" applyFill="1" applyBorder="1" applyAlignment="1">
      <alignment wrapText="1"/>
    </xf>
    <xf numFmtId="0" fontId="19" fillId="18" borderId="82" xfId="0" applyFont="1" applyFill="1" applyBorder="1" applyAlignment="1">
      <alignment wrapText="1"/>
    </xf>
    <xf numFmtId="0" fontId="19" fillId="18" borderId="66" xfId="0" applyFont="1" applyFill="1" applyBorder="1" applyAlignment="1">
      <alignment wrapText="1"/>
    </xf>
    <xf numFmtId="0" fontId="13" fillId="18" borderId="73" xfId="0" applyFont="1" applyFill="1" applyBorder="1" applyAlignment="1">
      <alignment wrapText="1"/>
    </xf>
    <xf numFmtId="0" fontId="13" fillId="18" borderId="83" xfId="0" applyFont="1" applyFill="1" applyBorder="1" applyAlignment="1">
      <alignment wrapText="1"/>
    </xf>
    <xf numFmtId="0" fontId="13" fillId="18" borderId="57" xfId="0" applyFont="1" applyFill="1" applyBorder="1" applyAlignment="1">
      <alignment wrapText="1"/>
    </xf>
    <xf numFmtId="0" fontId="13" fillId="18" borderId="59" xfId="0" applyFont="1" applyFill="1" applyBorder="1" applyAlignment="1">
      <alignment wrapText="1"/>
    </xf>
    <xf numFmtId="0" fontId="19" fillId="19" borderId="71" xfId="0" applyFont="1" applyFill="1" applyBorder="1" applyAlignment="1">
      <alignment wrapText="1"/>
    </xf>
    <xf numFmtId="0" fontId="19" fillId="19" borderId="0" xfId="0" applyFont="1" applyFill="1" applyAlignment="1">
      <alignment wrapText="1"/>
    </xf>
    <xf numFmtId="0" fontId="13" fillId="13" borderId="0" xfId="0" applyFont="1" applyFill="1" applyAlignment="1">
      <alignment wrapText="1"/>
    </xf>
    <xf numFmtId="0" fontId="13" fillId="13" borderId="62" xfId="0" applyFont="1" applyFill="1" applyBorder="1" applyAlignment="1">
      <alignment wrapText="1"/>
    </xf>
    <xf numFmtId="0" fontId="13" fillId="20" borderId="0" xfId="0" applyFont="1" applyFill="1" applyAlignment="1">
      <alignment wrapText="1"/>
    </xf>
    <xf numFmtId="0" fontId="20" fillId="0" borderId="85" xfId="0" applyFont="1" applyBorder="1" applyAlignment="1">
      <alignment wrapText="1"/>
    </xf>
    <xf numFmtId="0" fontId="20" fillId="0" borderId="87" xfId="0" applyFont="1" applyBorder="1" applyAlignment="1">
      <alignment wrapText="1"/>
    </xf>
    <xf numFmtId="0" fontId="15" fillId="0" borderId="82" xfId="0" applyFont="1" applyBorder="1" applyAlignment="1">
      <alignment wrapText="1"/>
    </xf>
    <xf numFmtId="0" fontId="15" fillId="0" borderId="66" xfId="0" applyFont="1" applyBorder="1" applyAlignment="1">
      <alignment wrapText="1"/>
    </xf>
    <xf numFmtId="0" fontId="13" fillId="19" borderId="58" xfId="0" applyFont="1" applyFill="1" applyBorder="1" applyAlignment="1">
      <alignment wrapText="1"/>
    </xf>
    <xf numFmtId="0" fontId="18" fillId="0" borderId="85" xfId="0" applyFont="1" applyBorder="1" applyAlignment="1">
      <alignment wrapText="1"/>
    </xf>
    <xf numFmtId="0" fontId="18" fillId="0" borderId="84" xfId="0" applyFont="1" applyBorder="1" applyAlignment="1">
      <alignment wrapText="1"/>
    </xf>
    <xf numFmtId="0" fontId="20" fillId="0" borderId="84" xfId="0" applyFont="1" applyBorder="1" applyAlignment="1">
      <alignment wrapText="1"/>
    </xf>
    <xf numFmtId="0" fontId="15" fillId="0" borderId="60" xfId="0" applyFont="1" applyBorder="1" applyAlignment="1">
      <alignment wrapText="1"/>
    </xf>
    <xf numFmtId="0" fontId="13" fillId="18" borderId="60" xfId="0" applyFont="1" applyFill="1" applyBorder="1" applyAlignment="1">
      <alignment wrapText="1"/>
    </xf>
    <xf numFmtId="0" fontId="6" fillId="0" borderId="95" xfId="0" applyFont="1" applyBorder="1" applyAlignment="1" applyProtection="1">
      <alignment horizontal="left" vertical="center" wrapText="1"/>
      <protection locked="0"/>
    </xf>
    <xf numFmtId="0" fontId="6" fillId="0" borderId="96" xfId="0" applyFont="1" applyBorder="1" applyAlignment="1" applyProtection="1">
      <alignment horizontal="left" vertical="center" wrapText="1"/>
      <protection locked="0"/>
    </xf>
    <xf numFmtId="0" fontId="6" fillId="0" borderId="97" xfId="0" applyFont="1" applyBorder="1" applyAlignment="1" applyProtection="1">
      <alignment horizontal="left" vertical="center" wrapText="1"/>
      <protection locked="0"/>
    </xf>
    <xf numFmtId="0" fontId="5" fillId="0" borderId="93" xfId="0" applyFont="1" applyBorder="1" applyAlignment="1" applyProtection="1">
      <alignment horizontal="center" vertical="center" wrapText="1"/>
      <protection locked="0"/>
    </xf>
    <xf numFmtId="0" fontId="5" fillId="0" borderId="94" xfId="0" applyFont="1" applyBorder="1" applyAlignment="1" applyProtection="1">
      <alignment horizontal="center" vertical="center" wrapText="1"/>
      <protection locked="0"/>
    </xf>
    <xf numFmtId="0" fontId="6" fillId="0" borderId="94" xfId="0" applyFont="1" applyBorder="1" applyAlignment="1" applyProtection="1">
      <alignment horizontal="center" vertical="center" wrapText="1"/>
      <protection locked="0"/>
    </xf>
    <xf numFmtId="0" fontId="1" fillId="3" borderId="92"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0" fillId="0" borderId="106" xfId="0" applyFont="1" applyFill="1" applyBorder="1" applyAlignment="1">
      <alignment wrapText="1"/>
    </xf>
    <xf numFmtId="0" fontId="20" fillId="0" borderId="70" xfId="0" applyFont="1" applyFill="1" applyBorder="1" applyAlignment="1">
      <alignment wrapText="1"/>
    </xf>
    <xf numFmtId="0" fontId="20" fillId="0" borderId="56" xfId="0" applyFont="1" applyFill="1" applyBorder="1" applyAlignment="1">
      <alignment wrapText="1"/>
    </xf>
    <xf numFmtId="0" fontId="15" fillId="0" borderId="56" xfId="0" applyFont="1" applyFill="1" applyBorder="1" applyAlignment="1">
      <alignment wrapText="1"/>
    </xf>
    <xf numFmtId="9" fontId="15" fillId="0" borderId="83" xfId="0" applyNumberFormat="1" applyFont="1" applyFill="1" applyBorder="1" applyAlignment="1">
      <alignment horizontal="center" vertical="center" wrapText="1"/>
    </xf>
    <xf numFmtId="9" fontId="15" fillId="0" borderId="72" xfId="0" applyNumberFormat="1"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6" fillId="0" borderId="57" xfId="0" applyFont="1" applyFill="1" applyBorder="1" applyAlignment="1">
      <alignment horizontal="center" vertical="center"/>
    </xf>
    <xf numFmtId="0" fontId="15" fillId="0" borderId="107" xfId="0" applyFont="1" applyFill="1" applyBorder="1" applyAlignment="1">
      <alignment horizontal="center" vertical="center" wrapText="1"/>
    </xf>
    <xf numFmtId="0" fontId="16" fillId="0" borderId="108" xfId="0" applyFont="1" applyFill="1" applyBorder="1" applyAlignment="1">
      <alignment horizontal="center" vertical="center"/>
    </xf>
    <xf numFmtId="0" fontId="16" fillId="0" borderId="72" xfId="0" applyFont="1" applyFill="1" applyBorder="1" applyAlignment="1"/>
    <xf numFmtId="0" fontId="16" fillId="0" borderId="70" xfId="0" applyFont="1" applyFill="1" applyBorder="1" applyAlignment="1"/>
    <xf numFmtId="0" fontId="16" fillId="0" borderId="56" xfId="0" applyFont="1" applyFill="1" applyBorder="1" applyAlignment="1"/>
    <xf numFmtId="0" fontId="0" fillId="0" borderId="0" xfId="0" applyFill="1" applyProtection="1">
      <protection locked="0"/>
    </xf>
    <xf numFmtId="3" fontId="15" fillId="0" borderId="61" xfId="0" applyNumberFormat="1" applyFont="1" applyFill="1" applyBorder="1" applyAlignment="1">
      <alignment horizontal="center" vertical="center" wrapText="1"/>
    </xf>
    <xf numFmtId="0" fontId="16" fillId="0" borderId="61" xfId="0" applyFont="1" applyFill="1" applyBorder="1" applyAlignment="1">
      <alignment wrapText="1"/>
    </xf>
    <xf numFmtId="0" fontId="16" fillId="0" borderId="108" xfId="0" applyFont="1" applyFill="1" applyBorder="1" applyAlignment="1">
      <alignment wrapText="1"/>
    </xf>
  </cellXfs>
  <cellStyles count="5">
    <cellStyle name="Bueno" xfId="3" builtinId="26"/>
    <cellStyle name="Millares" xfId="4" builtinId="3"/>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286808</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00D78BD-A9B7-F94E-8052-8B772237DCF3}"/>
            </a:ext>
          </a:extLst>
        </xdr:cNvPr>
        <xdr:cNvSpPr>
          <a:spLocks noChangeAspect="1" noChangeArrowheads="1"/>
        </xdr:cNvSpPr>
      </xdr:nvSpPr>
      <xdr:spPr bwMode="auto">
        <a:xfrm>
          <a:off x="2946400" y="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286808</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5B83F324-4C70-B645-BFEB-CEF9B37273DC}"/>
            </a:ext>
          </a:extLst>
        </xdr:cNvPr>
        <xdr:cNvSpPr>
          <a:spLocks noChangeAspect="1" noChangeArrowheads="1"/>
        </xdr:cNvSpPr>
      </xdr:nvSpPr>
      <xdr:spPr bwMode="auto">
        <a:xfrm>
          <a:off x="2946400" y="0"/>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2</xdr:col>
      <xdr:colOff>1384301</xdr:colOff>
      <xdr:row>0</xdr:row>
      <xdr:rowOff>731308</xdr:rowOff>
    </xdr:to>
    <xdr:pic>
      <xdr:nvPicPr>
        <xdr:cNvPr id="4" name="Imagen 3" descr="Secretaria General de la Alcaldía Mayor de Bogotá | Red Empresarial de  Seguridad Vial">
          <a:extLst>
            <a:ext uri="{FF2B5EF4-FFF2-40B4-BE49-F238E27FC236}">
              <a16:creationId xmlns:a16="http://schemas.microsoft.com/office/drawing/2014/main" id="{F55DA8CB-BE9B-E849-B889-2FD23C20651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1294341" y="0"/>
          <a:ext cx="3585634" cy="72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D54AE7DD-9B0D-4A1C-A00B-778AD328BC5E}"/>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00D1395F-D76A-4CF5-9077-5BD0AF65502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7190F991-B340-4823-A223-30D7A6B814A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5C936FC1-6B4C-4867-A7F1-5AE334235E6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5F2C9D8E-5FD5-4D1F-8508-EB1DDDD4B41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A1658C7C-8803-4040-BA99-F53FAE8331C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EAE7947D-3741-404E-BA4F-C210D9035C14}"/>
            </a:ext>
          </a:extLst>
        </xdr:cNvPr>
        <xdr:cNvSpPr>
          <a:spLocks noChangeAspect="1" noChangeArrowheads="1"/>
        </xdr:cNvSpPr>
      </xdr:nvSpPr>
      <xdr:spPr bwMode="auto">
        <a:xfrm>
          <a:off x="2146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973F90B4-6D5D-FE47-B7BB-B16A29E65CA2}"/>
            </a:ext>
          </a:extLst>
        </xdr:cNvPr>
        <xdr:cNvSpPr>
          <a:spLocks noChangeAspect="1" noChangeArrowheads="1"/>
        </xdr:cNvSpPr>
      </xdr:nvSpPr>
      <xdr:spPr bwMode="auto">
        <a:xfrm>
          <a:off x="2146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943637D4-05D3-B94D-9E6C-F095F4C6AC6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2555875" y="123825"/>
          <a:ext cx="36099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A7" sqref="A7"/>
    </sheetView>
  </sheetViews>
  <sheetFormatPr baseColWidth="10" defaultColWidth="11.5" defaultRowHeight="15" x14ac:dyDescent="0.2"/>
  <cols>
    <col min="1" max="1" width="38.5" bestFit="1" customWidth="1"/>
    <col min="2" max="2" width="12.1640625" customWidth="1"/>
    <col min="3" max="3" width="10.6640625" customWidth="1"/>
    <col min="4" max="4" width="14.33203125" bestFit="1" customWidth="1"/>
    <col min="5" max="5" width="54.5" customWidth="1"/>
    <col min="6" max="6" width="15.1640625" customWidth="1"/>
    <col min="7" max="20" width="16.33203125" customWidth="1"/>
  </cols>
  <sheetData>
    <row r="1" spans="1:20" x14ac:dyDescent="0.2">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
      <c r="A4" t="s">
        <v>37</v>
      </c>
      <c r="E4" t="s">
        <v>38</v>
      </c>
      <c r="F4" t="s">
        <v>39</v>
      </c>
      <c r="G4" t="s">
        <v>40</v>
      </c>
      <c r="I4" t="s">
        <v>41</v>
      </c>
      <c r="J4" t="s">
        <v>42</v>
      </c>
      <c r="K4" t="s">
        <v>43</v>
      </c>
      <c r="L4" t="s">
        <v>44</v>
      </c>
      <c r="M4" t="s">
        <v>45</v>
      </c>
      <c r="N4" t="s">
        <v>46</v>
      </c>
      <c r="O4" t="s">
        <v>47</v>
      </c>
      <c r="P4" t="s">
        <v>48</v>
      </c>
      <c r="R4" t="s">
        <v>49</v>
      </c>
      <c r="T4" t="s">
        <v>50</v>
      </c>
    </row>
    <row r="5" spans="1:20" x14ac:dyDescent="0.2">
      <c r="A5" t="s">
        <v>51</v>
      </c>
      <c r="F5" t="s">
        <v>52</v>
      </c>
      <c r="G5" t="s">
        <v>53</v>
      </c>
      <c r="I5" t="s">
        <v>54</v>
      </c>
      <c r="J5" t="s">
        <v>55</v>
      </c>
      <c r="K5" t="s">
        <v>56</v>
      </c>
      <c r="M5" t="s">
        <v>57</v>
      </c>
      <c r="N5" t="s">
        <v>58</v>
      </c>
      <c r="O5" t="s">
        <v>59</v>
      </c>
      <c r="P5" t="s">
        <v>60</v>
      </c>
      <c r="T5" t="s">
        <v>61</v>
      </c>
    </row>
    <row r="6" spans="1:20" x14ac:dyDescent="0.2">
      <c r="A6" t="s">
        <v>62</v>
      </c>
      <c r="G6" t="s">
        <v>63</v>
      </c>
      <c r="I6" t="s">
        <v>64</v>
      </c>
      <c r="K6" t="s">
        <v>65</v>
      </c>
      <c r="M6" t="s">
        <v>66</v>
      </c>
      <c r="N6" t="s">
        <v>67</v>
      </c>
      <c r="O6" t="s">
        <v>68</v>
      </c>
      <c r="P6" t="s">
        <v>69</v>
      </c>
    </row>
    <row r="7" spans="1:20" x14ac:dyDescent="0.2">
      <c r="A7" t="s">
        <v>70</v>
      </c>
      <c r="K7" t="s">
        <v>71</v>
      </c>
      <c r="M7" t="s">
        <v>72</v>
      </c>
      <c r="O7" t="s">
        <v>73</v>
      </c>
      <c r="P7" t="s">
        <v>74</v>
      </c>
    </row>
    <row r="8" spans="1:20" x14ac:dyDescent="0.2">
      <c r="A8" t="s">
        <v>5</v>
      </c>
      <c r="K8" t="s">
        <v>75</v>
      </c>
      <c r="M8" t="s">
        <v>76</v>
      </c>
      <c r="O8" t="s">
        <v>77</v>
      </c>
      <c r="P8" t="s">
        <v>78</v>
      </c>
    </row>
    <row r="9" spans="1:20" x14ac:dyDescent="0.2">
      <c r="A9" t="s">
        <v>79</v>
      </c>
      <c r="K9" t="s">
        <v>80</v>
      </c>
      <c r="M9" t="s">
        <v>81</v>
      </c>
      <c r="P9" t="s">
        <v>82</v>
      </c>
    </row>
    <row r="10" spans="1:20" x14ac:dyDescent="0.2">
      <c r="A10" t="s">
        <v>83</v>
      </c>
    </row>
    <row r="11" spans="1:20" x14ac:dyDescent="0.2">
      <c r="A11" t="s">
        <v>84</v>
      </c>
      <c r="E11" t="s">
        <v>85</v>
      </c>
    </row>
    <row r="12" spans="1:20" ht="16" x14ac:dyDescent="0.2">
      <c r="A12" t="s">
        <v>14</v>
      </c>
      <c r="E12" s="8" t="s">
        <v>86</v>
      </c>
    </row>
    <row r="13" spans="1:20" x14ac:dyDescent="0.2">
      <c r="A13" t="s">
        <v>16</v>
      </c>
      <c r="E13" s="5" t="s">
        <v>87</v>
      </c>
    </row>
    <row r="14" spans="1:20" x14ac:dyDescent="0.2">
      <c r="A14" t="s">
        <v>7</v>
      </c>
    </row>
    <row r="15" spans="1:20" x14ac:dyDescent="0.2">
      <c r="A15" t="s">
        <v>10</v>
      </c>
    </row>
    <row r="16" spans="1:20" x14ac:dyDescent="0.2">
      <c r="A16" t="s">
        <v>88</v>
      </c>
    </row>
    <row r="17" spans="1:6" x14ac:dyDescent="0.2">
      <c r="A17" t="s">
        <v>89</v>
      </c>
      <c r="E17" t="s">
        <v>90</v>
      </c>
    </row>
    <row r="18" spans="1:6" x14ac:dyDescent="0.2">
      <c r="A18" t="s">
        <v>3</v>
      </c>
      <c r="E18" s="7" t="s">
        <v>91</v>
      </c>
      <c r="F18" s="7"/>
    </row>
    <row r="19" spans="1:6" x14ac:dyDescent="0.2">
      <c r="A19" t="s">
        <v>92</v>
      </c>
      <c r="E19" s="6" t="s">
        <v>93</v>
      </c>
    </row>
    <row r="20" spans="1:6" x14ac:dyDescent="0.2">
      <c r="E20" s="2" t="s">
        <v>94</v>
      </c>
      <c r="F20" s="3"/>
    </row>
    <row r="26" spans="1:6" x14ac:dyDescent="0.2">
      <c r="D26" s="4" t="s">
        <v>95</v>
      </c>
      <c r="E26" s="4" t="s">
        <v>96</v>
      </c>
      <c r="F26" s="4" t="s">
        <v>97</v>
      </c>
    </row>
    <row r="27" spans="1:6" x14ac:dyDescent="0.2">
      <c r="D27">
        <v>2020</v>
      </c>
      <c r="E27" s="1" t="s">
        <v>98</v>
      </c>
      <c r="F27" t="s">
        <v>99</v>
      </c>
    </row>
    <row r="28" spans="1:6" x14ac:dyDescent="0.2">
      <c r="D28">
        <v>2021</v>
      </c>
      <c r="E28" s="1" t="s">
        <v>100</v>
      </c>
      <c r="F28" t="s">
        <v>101</v>
      </c>
    </row>
    <row r="29" spans="1:6" x14ac:dyDescent="0.2">
      <c r="D29">
        <v>2022</v>
      </c>
      <c r="E29" s="1" t="s">
        <v>102</v>
      </c>
    </row>
    <row r="30" spans="1:6" x14ac:dyDescent="0.2">
      <c r="D30">
        <v>2023</v>
      </c>
      <c r="E30" s="1"/>
    </row>
    <row r="31" spans="1:6" x14ac:dyDescent="0.2">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4"/>
  <sheetViews>
    <sheetView showGridLines="0" tabSelected="1" zoomScale="90" zoomScaleNormal="60" workbookViewId="0">
      <selection activeCell="B4" sqref="B4:G4"/>
    </sheetView>
  </sheetViews>
  <sheetFormatPr baseColWidth="10" defaultColWidth="11.5" defaultRowHeight="15" x14ac:dyDescent="0.2"/>
  <cols>
    <col min="1" max="1" width="29" style="34" customWidth="1"/>
    <col min="2" max="2" width="29" style="14" customWidth="1"/>
    <col min="3" max="3" width="34.6640625" style="14" customWidth="1"/>
    <col min="4" max="4" width="19.33203125" style="14" customWidth="1"/>
    <col min="5" max="5" width="19.6640625" style="14" customWidth="1"/>
    <col min="6" max="6" width="16.5" style="46" customWidth="1"/>
    <col min="7" max="7" width="25.33203125" style="46" customWidth="1"/>
    <col min="8" max="11" width="16.83203125" style="44" customWidth="1"/>
    <col min="12" max="12" width="15.33203125" style="14" customWidth="1"/>
    <col min="13" max="13" width="19.5" style="14" customWidth="1"/>
    <col min="14" max="14" width="19.33203125" style="14" customWidth="1"/>
    <col min="15" max="15" width="19.83203125" style="14" customWidth="1"/>
    <col min="16" max="16" width="26" style="14" customWidth="1"/>
    <col min="17" max="17" width="24.1640625" style="14" customWidth="1"/>
    <col min="18" max="18" width="23.5" style="14" customWidth="1"/>
    <col min="19" max="19" width="19.83203125" style="50" customWidth="1"/>
    <col min="20" max="20" width="19.83203125" style="14" customWidth="1"/>
    <col min="21" max="21" width="27.83203125" style="14" customWidth="1"/>
    <col min="22" max="22" width="19.83203125" style="14" customWidth="1"/>
    <col min="23" max="23" width="28.5" style="14" customWidth="1"/>
    <col min="24" max="24" width="33" style="14" customWidth="1"/>
    <col min="25" max="25" width="22.6640625" style="14" customWidth="1"/>
    <col min="26" max="16384" width="11.5" style="14"/>
  </cols>
  <sheetData>
    <row r="1" spans="1:25" ht="75" customHeight="1" x14ac:dyDescent="0.2">
      <c r="A1" s="13"/>
      <c r="B1" s="13"/>
      <c r="C1" s="217" t="s">
        <v>103</v>
      </c>
      <c r="D1" s="217"/>
      <c r="E1" s="217"/>
      <c r="F1" s="217"/>
      <c r="G1" s="217"/>
      <c r="H1" s="217"/>
      <c r="I1" s="217"/>
      <c r="J1" s="217"/>
      <c r="K1" s="217"/>
      <c r="L1" s="217"/>
      <c r="M1" s="217"/>
      <c r="N1" s="217"/>
      <c r="O1" s="217"/>
      <c r="P1" s="217"/>
      <c r="Q1" s="217"/>
      <c r="R1" s="217"/>
      <c r="S1" s="217"/>
      <c r="T1" s="217"/>
      <c r="U1" s="217"/>
      <c r="V1" s="217"/>
      <c r="W1" s="217"/>
      <c r="X1" s="217"/>
      <c r="Y1" s="217"/>
    </row>
    <row r="2" spans="1:25" ht="16" x14ac:dyDescent="0.2">
      <c r="A2" s="54" t="s">
        <v>104</v>
      </c>
      <c r="B2" s="212" t="s">
        <v>15</v>
      </c>
      <c r="C2" s="213"/>
      <c r="D2" s="213"/>
      <c r="E2" s="213"/>
      <c r="F2" s="213"/>
      <c r="G2" s="214"/>
      <c r="H2" s="218" t="s">
        <v>105</v>
      </c>
      <c r="I2" s="219"/>
      <c r="J2" s="213" t="s">
        <v>60</v>
      </c>
      <c r="K2" s="213"/>
      <c r="L2" s="213"/>
      <c r="M2" s="213"/>
      <c r="N2" s="213"/>
      <c r="O2" s="213"/>
      <c r="P2" s="213"/>
      <c r="Q2" s="213"/>
      <c r="R2" s="213"/>
      <c r="S2" s="213"/>
      <c r="T2" s="213"/>
      <c r="U2" s="213"/>
      <c r="V2" s="213"/>
      <c r="W2" s="213"/>
      <c r="X2" s="213"/>
      <c r="Y2" s="213"/>
    </row>
    <row r="3" spans="1:25" ht="16" x14ac:dyDescent="0.2">
      <c r="A3" s="55" t="s">
        <v>106</v>
      </c>
      <c r="B3" s="212" t="s">
        <v>107</v>
      </c>
      <c r="C3" s="213"/>
      <c r="D3" s="213"/>
      <c r="E3" s="213"/>
      <c r="F3" s="213"/>
      <c r="G3" s="214"/>
      <c r="H3" s="56" t="s">
        <v>107</v>
      </c>
      <c r="I3" s="57" t="s">
        <v>108</v>
      </c>
      <c r="J3" s="213" t="s">
        <v>107</v>
      </c>
      <c r="K3" s="213"/>
      <c r="L3" s="213"/>
      <c r="M3" s="213"/>
      <c r="N3" s="213"/>
      <c r="O3" s="213"/>
      <c r="P3" s="213"/>
      <c r="Q3" s="213"/>
      <c r="R3" s="213"/>
      <c r="S3" s="213"/>
      <c r="T3" s="213"/>
      <c r="U3" s="213"/>
      <c r="V3" s="213"/>
      <c r="W3" s="213"/>
      <c r="X3" s="213"/>
      <c r="Y3" s="213"/>
    </row>
    <row r="4" spans="1:25" ht="16" x14ac:dyDescent="0.2">
      <c r="A4" s="58" t="s">
        <v>109</v>
      </c>
      <c r="B4" s="213">
        <v>2022</v>
      </c>
      <c r="C4" s="213"/>
      <c r="D4" s="213"/>
      <c r="E4" s="213"/>
      <c r="F4" s="213"/>
      <c r="G4" s="214"/>
      <c r="H4" s="218" t="s">
        <v>110</v>
      </c>
      <c r="I4" s="219"/>
      <c r="J4" s="213" t="s">
        <v>98</v>
      </c>
      <c r="K4" s="213"/>
      <c r="L4" s="213"/>
      <c r="M4" s="213"/>
      <c r="N4" s="213"/>
      <c r="O4" s="213"/>
      <c r="P4" s="213"/>
      <c r="Q4" s="213"/>
      <c r="R4" s="213"/>
      <c r="S4" s="213"/>
      <c r="T4" s="213"/>
      <c r="U4" s="213"/>
      <c r="V4" s="213"/>
      <c r="W4" s="213"/>
      <c r="X4" s="213"/>
      <c r="Y4" s="213"/>
    </row>
    <row r="5" spans="1:25" ht="16" x14ac:dyDescent="0.2">
      <c r="A5" s="58" t="s">
        <v>85</v>
      </c>
      <c r="B5" s="213" t="s">
        <v>86</v>
      </c>
      <c r="C5" s="213"/>
      <c r="D5" s="213"/>
      <c r="E5" s="213"/>
      <c r="F5" s="213"/>
      <c r="G5" s="214"/>
      <c r="H5" s="218" t="s">
        <v>90</v>
      </c>
      <c r="I5" s="219"/>
      <c r="J5" s="213" t="s">
        <v>93</v>
      </c>
      <c r="K5" s="213"/>
      <c r="L5" s="213"/>
      <c r="M5" s="213"/>
      <c r="N5" s="213"/>
      <c r="O5" s="213"/>
      <c r="P5" s="213"/>
      <c r="Q5" s="213"/>
      <c r="R5" s="213"/>
      <c r="S5" s="213"/>
      <c r="T5" s="213"/>
      <c r="U5" s="213"/>
      <c r="V5" s="213"/>
      <c r="W5" s="213"/>
      <c r="X5" s="213"/>
      <c r="Y5" s="213"/>
    </row>
    <row r="6" spans="1:25" ht="19.5" customHeight="1" x14ac:dyDescent="0.2">
      <c r="A6" s="222" t="s">
        <v>111</v>
      </c>
      <c r="B6" s="222"/>
      <c r="C6" s="222"/>
      <c r="D6" s="222"/>
      <c r="E6" s="222"/>
      <c r="F6" s="222"/>
      <c r="G6" s="222"/>
      <c r="H6" s="222"/>
      <c r="I6" s="222"/>
      <c r="J6" s="222"/>
      <c r="K6" s="222"/>
      <c r="L6" s="222"/>
      <c r="M6" s="222"/>
      <c r="N6" s="222"/>
      <c r="O6" s="222"/>
      <c r="P6" s="222"/>
      <c r="Q6" s="222"/>
      <c r="R6" s="222"/>
      <c r="S6" s="222"/>
      <c r="T6" s="222"/>
      <c r="U6" s="222"/>
      <c r="V6" s="222"/>
      <c r="W6" s="222"/>
      <c r="X6" s="222"/>
      <c r="Y6" s="222"/>
    </row>
    <row r="7" spans="1:25" ht="16" thickBot="1" x14ac:dyDescent="0.25">
      <c r="A7" s="251" t="s">
        <v>112</v>
      </c>
      <c r="B7" s="252"/>
      <c r="C7" s="252"/>
      <c r="D7" s="252"/>
      <c r="E7" s="252"/>
      <c r="F7" s="252"/>
      <c r="G7" s="252"/>
      <c r="H7" s="39"/>
      <c r="I7" s="39"/>
      <c r="J7" s="39"/>
      <c r="K7" s="39"/>
      <c r="L7" s="220" t="s">
        <v>113</v>
      </c>
      <c r="M7" s="221"/>
      <c r="N7" s="221"/>
      <c r="O7" s="221"/>
      <c r="P7" s="221"/>
      <c r="Q7" s="221"/>
      <c r="R7" s="221"/>
      <c r="S7" s="221"/>
      <c r="T7" s="221"/>
      <c r="U7" s="221"/>
      <c r="V7" s="221"/>
      <c r="W7" s="221"/>
      <c r="X7" s="221"/>
      <c r="Y7" s="221"/>
    </row>
    <row r="8" spans="1:25" ht="18" customHeight="1" x14ac:dyDescent="0.2">
      <c r="A8" s="243" t="s">
        <v>114</v>
      </c>
      <c r="B8" s="244"/>
      <c r="C8" s="244" t="s">
        <v>115</v>
      </c>
      <c r="D8" s="263" t="s">
        <v>116</v>
      </c>
      <c r="E8" s="244" t="s">
        <v>117</v>
      </c>
      <c r="F8" s="237" t="s">
        <v>118</v>
      </c>
      <c r="G8" s="237" t="s">
        <v>119</v>
      </c>
      <c r="H8" s="266" t="s">
        <v>120</v>
      </c>
      <c r="I8" s="267"/>
      <c r="J8" s="257" t="s">
        <v>121</v>
      </c>
      <c r="K8" s="258"/>
      <c r="L8" s="223"/>
      <c r="M8" s="224"/>
      <c r="N8" s="224"/>
      <c r="O8" s="224"/>
      <c r="P8" s="16"/>
      <c r="Q8" s="16"/>
      <c r="R8" s="16"/>
      <c r="S8" s="273"/>
      <c r="T8" s="274"/>
      <c r="U8" s="274"/>
      <c r="V8" s="274"/>
      <c r="W8" s="274"/>
      <c r="X8" s="274"/>
      <c r="Y8" s="274"/>
    </row>
    <row r="9" spans="1:25" ht="18" customHeight="1" x14ac:dyDescent="0.2">
      <c r="A9" s="245"/>
      <c r="B9" s="246"/>
      <c r="C9" s="246"/>
      <c r="D9" s="264"/>
      <c r="E9" s="246"/>
      <c r="F9" s="238"/>
      <c r="G9" s="238"/>
      <c r="H9" s="268"/>
      <c r="I9" s="269"/>
      <c r="J9" s="259"/>
      <c r="K9" s="260"/>
      <c r="L9" s="270" t="s">
        <v>122</v>
      </c>
      <c r="M9" s="271"/>
      <c r="N9" s="271"/>
      <c r="O9" s="271"/>
      <c r="P9" s="271"/>
      <c r="Q9" s="271"/>
      <c r="R9" s="272"/>
      <c r="S9" s="253" t="s">
        <v>123</v>
      </c>
      <c r="T9" s="254"/>
      <c r="U9" s="254"/>
      <c r="V9" s="254"/>
      <c r="W9" s="254"/>
      <c r="X9" s="254"/>
      <c r="Y9" s="254"/>
    </row>
    <row r="10" spans="1:25" ht="18" customHeight="1" thickBot="1" x14ac:dyDescent="0.25">
      <c r="A10" s="247"/>
      <c r="B10" s="248"/>
      <c r="C10" s="248"/>
      <c r="D10" s="264"/>
      <c r="E10" s="248"/>
      <c r="F10" s="239"/>
      <c r="G10" s="239"/>
      <c r="H10" s="261" t="s">
        <v>124</v>
      </c>
      <c r="I10" s="232" t="s">
        <v>125</v>
      </c>
      <c r="J10" s="261" t="s">
        <v>124</v>
      </c>
      <c r="K10" s="232" t="s">
        <v>125</v>
      </c>
      <c r="L10" s="223" t="s">
        <v>126</v>
      </c>
      <c r="M10" s="224"/>
      <c r="N10" s="224"/>
      <c r="O10" s="224"/>
      <c r="P10" s="224"/>
      <c r="Q10" s="224"/>
      <c r="R10" s="225"/>
      <c r="S10" s="255" t="s">
        <v>126</v>
      </c>
      <c r="T10" s="256"/>
      <c r="U10" s="256"/>
      <c r="V10" s="256"/>
      <c r="W10" s="256"/>
      <c r="X10" s="256"/>
      <c r="Y10" s="256"/>
    </row>
    <row r="11" spans="1:25" ht="152.25" customHeight="1" x14ac:dyDescent="0.2">
      <c r="A11" s="249"/>
      <c r="B11" s="250"/>
      <c r="C11" s="250"/>
      <c r="D11" s="265"/>
      <c r="E11" s="250"/>
      <c r="F11" s="240"/>
      <c r="G11" s="240"/>
      <c r="H11" s="262"/>
      <c r="I11" s="233"/>
      <c r="J11" s="262"/>
      <c r="K11" s="233"/>
      <c r="L11" s="17" t="s">
        <v>127</v>
      </c>
      <c r="M11" s="17" t="s">
        <v>128</v>
      </c>
      <c r="N11" s="18" t="s">
        <v>129</v>
      </c>
      <c r="O11" s="18" t="s">
        <v>130</v>
      </c>
      <c r="P11" s="19" t="s">
        <v>131</v>
      </c>
      <c r="Q11" s="19" t="s">
        <v>132</v>
      </c>
      <c r="R11" s="37" t="s">
        <v>133</v>
      </c>
      <c r="S11" s="48" t="s">
        <v>127</v>
      </c>
      <c r="T11" s="20" t="s">
        <v>128</v>
      </c>
      <c r="U11" s="35" t="s">
        <v>129</v>
      </c>
      <c r="V11" s="35" t="s">
        <v>130</v>
      </c>
      <c r="W11" s="36" t="s">
        <v>131</v>
      </c>
      <c r="X11" s="36" t="s">
        <v>132</v>
      </c>
      <c r="Y11" s="20" t="s">
        <v>133</v>
      </c>
    </row>
    <row r="12" spans="1:25" ht="48" x14ac:dyDescent="0.2">
      <c r="A12" s="241" t="s">
        <v>134</v>
      </c>
      <c r="B12" s="21" t="s">
        <v>135</v>
      </c>
      <c r="C12" s="21" t="s">
        <v>135</v>
      </c>
      <c r="D12" s="21" t="s">
        <v>136</v>
      </c>
      <c r="E12" s="59" t="s">
        <v>101</v>
      </c>
      <c r="F12" s="60" t="s">
        <v>137</v>
      </c>
      <c r="G12" s="61" t="s">
        <v>137</v>
      </c>
      <c r="H12" s="62">
        <v>58</v>
      </c>
      <c r="I12" s="63" t="s">
        <v>138</v>
      </c>
      <c r="J12" s="62">
        <v>12</v>
      </c>
      <c r="K12" s="63" t="s">
        <v>139</v>
      </c>
      <c r="L12" s="64">
        <v>35</v>
      </c>
      <c r="M12" s="63" t="s">
        <v>140</v>
      </c>
      <c r="N12" s="11">
        <f>IFERROR((1-(L12/H12)),0)</f>
        <v>0.39655172413793105</v>
      </c>
      <c r="O12" s="11">
        <f>IFERROR((1-(M12/I12)),0)</f>
        <v>0</v>
      </c>
      <c r="P12" s="12">
        <f>IFERROR((N12/G12),0)</f>
        <v>0</v>
      </c>
      <c r="Q12" s="12">
        <f>IFERROR((O12/F12),0)</f>
        <v>0</v>
      </c>
      <c r="R12" s="23"/>
      <c r="S12" s="49"/>
      <c r="T12" s="24"/>
      <c r="U12" s="9">
        <f>IFERROR((1-(S12/J12)),0)</f>
        <v>1</v>
      </c>
      <c r="V12" s="9">
        <f>IFERROR((1-(T12/K12)),0)</f>
        <v>0</v>
      </c>
      <c r="W12" s="10">
        <f>IFERROR((U12/G12),0)</f>
        <v>0</v>
      </c>
      <c r="X12" s="10">
        <f>IFERROR((V12/F12),0)</f>
        <v>0</v>
      </c>
      <c r="Y12" s="25"/>
    </row>
    <row r="13" spans="1:25" ht="50.25" customHeight="1" x14ac:dyDescent="0.2">
      <c r="A13" s="242"/>
      <c r="B13" s="26" t="s">
        <v>141</v>
      </c>
      <c r="C13" s="26" t="s">
        <v>142</v>
      </c>
      <c r="D13" s="26" t="s">
        <v>143</v>
      </c>
      <c r="E13" s="59" t="s">
        <v>101</v>
      </c>
      <c r="F13" s="60" t="s">
        <v>137</v>
      </c>
      <c r="G13" s="61" t="s">
        <v>137</v>
      </c>
      <c r="H13" s="62">
        <v>474</v>
      </c>
      <c r="I13" s="63" t="s">
        <v>144</v>
      </c>
      <c r="J13" s="62">
        <v>98</v>
      </c>
      <c r="K13" s="63" t="s">
        <v>145</v>
      </c>
      <c r="L13" s="62" t="s">
        <v>146</v>
      </c>
      <c r="M13" s="63" t="s">
        <v>147</v>
      </c>
      <c r="N13" s="11">
        <f t="shared" ref="N13:N32" si="0">IFERROR((1-(L13/H13)),0)</f>
        <v>0</v>
      </c>
      <c r="O13" s="11">
        <f t="shared" ref="O13:O32" si="1">IFERROR((1-(M13/I13)),0)</f>
        <v>0</v>
      </c>
      <c r="P13" s="12">
        <f t="shared" ref="P13:P32" si="2">IFERROR((N13/G13),0)</f>
        <v>0</v>
      </c>
      <c r="Q13" s="12">
        <f t="shared" ref="Q13:Q32" si="3">IFERROR((O13/F13),0)</f>
        <v>0</v>
      </c>
      <c r="R13" s="23"/>
      <c r="S13" s="49"/>
      <c r="T13" s="24"/>
      <c r="U13" s="9">
        <f t="shared" ref="U13:U32" si="4">IFERROR((1-(S13/J13)),0)</f>
        <v>1</v>
      </c>
      <c r="V13" s="9">
        <f t="shared" ref="V13:V32" si="5">IFERROR((1-(T13/K13)),0)</f>
        <v>0</v>
      </c>
      <c r="W13" s="10">
        <f t="shared" ref="W13:W32" si="6">IFERROR((U13/G13),0)</f>
        <v>0</v>
      </c>
      <c r="X13" s="10">
        <f t="shared" ref="X13:X32" si="7">IFERROR((V13/F13),0)</f>
        <v>0</v>
      </c>
      <c r="Y13" s="25"/>
    </row>
    <row r="14" spans="1:25" ht="79.5" customHeight="1" x14ac:dyDescent="0.2">
      <c r="A14" s="234" t="s">
        <v>148</v>
      </c>
      <c r="B14" s="235" t="s">
        <v>149</v>
      </c>
      <c r="C14" s="26" t="s">
        <v>150</v>
      </c>
      <c r="D14" s="26" t="s">
        <v>151</v>
      </c>
      <c r="E14" s="59" t="s">
        <v>101</v>
      </c>
      <c r="F14" s="60" t="s">
        <v>137</v>
      </c>
      <c r="G14" s="61" t="s">
        <v>137</v>
      </c>
      <c r="H14" s="62" t="s">
        <v>152</v>
      </c>
      <c r="I14" s="63" t="s">
        <v>153</v>
      </c>
      <c r="J14" s="62" t="s">
        <v>152</v>
      </c>
      <c r="K14" s="63" t="s">
        <v>147</v>
      </c>
      <c r="L14" s="62" t="s">
        <v>146</v>
      </c>
      <c r="M14" s="63" t="s">
        <v>147</v>
      </c>
      <c r="N14" s="11">
        <f t="shared" si="0"/>
        <v>0</v>
      </c>
      <c r="O14" s="11">
        <f t="shared" si="1"/>
        <v>0</v>
      </c>
      <c r="P14" s="12">
        <f t="shared" si="2"/>
        <v>0</v>
      </c>
      <c r="Q14" s="12">
        <f t="shared" si="3"/>
        <v>0</v>
      </c>
      <c r="R14" s="23"/>
      <c r="S14" s="49"/>
      <c r="T14" s="24"/>
      <c r="U14" s="9">
        <f t="shared" si="4"/>
        <v>0</v>
      </c>
      <c r="V14" s="9">
        <f t="shared" si="5"/>
        <v>0</v>
      </c>
      <c r="W14" s="10">
        <f t="shared" si="6"/>
        <v>0</v>
      </c>
      <c r="X14" s="10">
        <f t="shared" si="7"/>
        <v>0</v>
      </c>
      <c r="Y14" s="25"/>
    </row>
    <row r="15" spans="1:25" ht="15.75" customHeight="1" x14ac:dyDescent="0.2">
      <c r="A15" s="234"/>
      <c r="B15" s="235"/>
      <c r="C15" s="26" t="s">
        <v>154</v>
      </c>
      <c r="D15" s="26" t="s">
        <v>155</v>
      </c>
      <c r="E15" s="65" t="s">
        <v>101</v>
      </c>
      <c r="F15" s="60" t="s">
        <v>137</v>
      </c>
      <c r="G15" s="61" t="s">
        <v>137</v>
      </c>
      <c r="H15" s="62" t="s">
        <v>152</v>
      </c>
      <c r="I15" s="63" t="s">
        <v>153</v>
      </c>
      <c r="J15" s="62" t="s">
        <v>152</v>
      </c>
      <c r="K15" s="63" t="s">
        <v>147</v>
      </c>
      <c r="L15" s="62" t="s">
        <v>146</v>
      </c>
      <c r="M15" s="63" t="s">
        <v>147</v>
      </c>
      <c r="N15" s="11">
        <f t="shared" si="0"/>
        <v>0</v>
      </c>
      <c r="O15" s="11">
        <f t="shared" si="1"/>
        <v>0</v>
      </c>
      <c r="P15" s="12">
        <f t="shared" si="2"/>
        <v>0</v>
      </c>
      <c r="Q15" s="12">
        <f t="shared" si="3"/>
        <v>0</v>
      </c>
      <c r="R15" s="23"/>
      <c r="S15" s="49"/>
      <c r="T15" s="24"/>
      <c r="U15" s="9">
        <f t="shared" si="4"/>
        <v>0</v>
      </c>
      <c r="V15" s="9">
        <f t="shared" si="5"/>
        <v>0</v>
      </c>
      <c r="W15" s="10">
        <f t="shared" si="6"/>
        <v>0</v>
      </c>
      <c r="X15" s="10">
        <f t="shared" si="7"/>
        <v>0</v>
      </c>
      <c r="Y15" s="25"/>
    </row>
    <row r="16" spans="1:25" ht="32" x14ac:dyDescent="0.2">
      <c r="A16" s="234" t="s">
        <v>156</v>
      </c>
      <c r="B16" s="235" t="s">
        <v>157</v>
      </c>
      <c r="C16" s="26" t="s">
        <v>158</v>
      </c>
      <c r="D16" s="26" t="s">
        <v>159</v>
      </c>
      <c r="E16" s="65" t="s">
        <v>99</v>
      </c>
      <c r="F16" s="66">
        <v>0.02</v>
      </c>
      <c r="G16" s="60" t="s">
        <v>137</v>
      </c>
      <c r="H16" s="62">
        <v>6</v>
      </c>
      <c r="I16" s="63" t="s">
        <v>160</v>
      </c>
      <c r="J16" s="62">
        <v>6</v>
      </c>
      <c r="K16" s="63" t="s">
        <v>161</v>
      </c>
      <c r="L16" s="62">
        <v>6</v>
      </c>
      <c r="M16" s="63" t="s">
        <v>162</v>
      </c>
      <c r="N16" s="11">
        <f t="shared" si="0"/>
        <v>0</v>
      </c>
      <c r="O16" s="11">
        <f t="shared" si="1"/>
        <v>0</v>
      </c>
      <c r="P16" s="12">
        <f t="shared" si="2"/>
        <v>0</v>
      </c>
      <c r="Q16" s="12">
        <f t="shared" si="3"/>
        <v>0</v>
      </c>
      <c r="R16" s="23"/>
      <c r="S16" s="49"/>
      <c r="T16" s="24"/>
      <c r="U16" s="9">
        <f t="shared" si="4"/>
        <v>1</v>
      </c>
      <c r="V16" s="9">
        <f t="shared" si="5"/>
        <v>0</v>
      </c>
      <c r="W16" s="10">
        <f t="shared" si="6"/>
        <v>0</v>
      </c>
      <c r="X16" s="10">
        <f t="shared" si="7"/>
        <v>0</v>
      </c>
      <c r="Y16" s="25"/>
    </row>
    <row r="17" spans="1:25" ht="48" customHeight="1" x14ac:dyDescent="0.2">
      <c r="A17" s="234"/>
      <c r="B17" s="235"/>
      <c r="C17" s="26" t="s">
        <v>163</v>
      </c>
      <c r="D17" s="26" t="s">
        <v>164</v>
      </c>
      <c r="E17" s="65" t="s">
        <v>101</v>
      </c>
      <c r="F17" s="60" t="s">
        <v>137</v>
      </c>
      <c r="G17" s="61" t="s">
        <v>137</v>
      </c>
      <c r="H17" s="62">
        <v>6</v>
      </c>
      <c r="I17" s="63" t="s">
        <v>165</v>
      </c>
      <c r="J17" s="62" t="s">
        <v>152</v>
      </c>
      <c r="K17" s="63" t="s">
        <v>147</v>
      </c>
      <c r="L17" s="62" t="s">
        <v>146</v>
      </c>
      <c r="M17" s="63" t="s">
        <v>147</v>
      </c>
      <c r="N17" s="11">
        <f t="shared" si="0"/>
        <v>0</v>
      </c>
      <c r="O17" s="11">
        <f t="shared" si="1"/>
        <v>0</v>
      </c>
      <c r="P17" s="12">
        <f t="shared" si="2"/>
        <v>0</v>
      </c>
      <c r="Q17" s="12">
        <f t="shared" si="3"/>
        <v>0</v>
      </c>
      <c r="R17" s="23"/>
      <c r="S17" s="49"/>
      <c r="T17" s="24"/>
      <c r="U17" s="9">
        <f t="shared" si="4"/>
        <v>0</v>
      </c>
      <c r="V17" s="9">
        <f t="shared" si="5"/>
        <v>0</v>
      </c>
      <c r="W17" s="10">
        <f t="shared" si="6"/>
        <v>0</v>
      </c>
      <c r="X17" s="10">
        <f t="shared" si="7"/>
        <v>0</v>
      </c>
      <c r="Y17" s="25"/>
    </row>
    <row r="18" spans="1:25" ht="32" x14ac:dyDescent="0.2">
      <c r="A18" s="234"/>
      <c r="B18" s="26" t="s">
        <v>166</v>
      </c>
      <c r="C18" s="26" t="s">
        <v>167</v>
      </c>
      <c r="D18" s="26" t="s">
        <v>159</v>
      </c>
      <c r="E18" s="65" t="s">
        <v>101</v>
      </c>
      <c r="F18" s="60" t="s">
        <v>137</v>
      </c>
      <c r="G18" s="61" t="s">
        <v>137</v>
      </c>
      <c r="H18" s="62">
        <v>30</v>
      </c>
      <c r="I18" s="63" t="s">
        <v>168</v>
      </c>
      <c r="J18" s="62">
        <v>30</v>
      </c>
      <c r="K18" s="63" t="s">
        <v>169</v>
      </c>
      <c r="L18" s="62">
        <v>30</v>
      </c>
      <c r="M18" s="63" t="s">
        <v>170</v>
      </c>
      <c r="N18" s="11">
        <f t="shared" si="0"/>
        <v>0</v>
      </c>
      <c r="O18" s="11">
        <f t="shared" si="1"/>
        <v>0</v>
      </c>
      <c r="P18" s="12">
        <f t="shared" si="2"/>
        <v>0</v>
      </c>
      <c r="Q18" s="12">
        <f t="shared" si="3"/>
        <v>0</v>
      </c>
      <c r="R18" s="23"/>
      <c r="S18" s="49"/>
      <c r="T18" s="24"/>
      <c r="U18" s="9">
        <f t="shared" si="4"/>
        <v>1</v>
      </c>
      <c r="V18" s="9">
        <f t="shared" si="5"/>
        <v>0</v>
      </c>
      <c r="W18" s="10">
        <f t="shared" si="6"/>
        <v>0</v>
      </c>
      <c r="X18" s="10">
        <f t="shared" si="7"/>
        <v>0</v>
      </c>
      <c r="Y18" s="25"/>
    </row>
    <row r="19" spans="1:25" ht="32" x14ac:dyDescent="0.2">
      <c r="A19" s="234"/>
      <c r="B19" s="235" t="s">
        <v>171</v>
      </c>
      <c r="C19" s="26" t="s">
        <v>172</v>
      </c>
      <c r="D19" s="26" t="s">
        <v>155</v>
      </c>
      <c r="E19" s="65" t="s">
        <v>101</v>
      </c>
      <c r="F19" s="60" t="s">
        <v>137</v>
      </c>
      <c r="G19" s="61" t="s">
        <v>137</v>
      </c>
      <c r="H19" s="62" t="s">
        <v>152</v>
      </c>
      <c r="I19" s="63" t="s">
        <v>153</v>
      </c>
      <c r="J19" s="62" t="s">
        <v>152</v>
      </c>
      <c r="K19" s="63" t="s">
        <v>147</v>
      </c>
      <c r="L19" s="62" t="s">
        <v>146</v>
      </c>
      <c r="M19" s="63" t="s">
        <v>147</v>
      </c>
      <c r="N19" s="11">
        <f t="shared" si="0"/>
        <v>0</v>
      </c>
      <c r="O19" s="11">
        <f t="shared" si="1"/>
        <v>0</v>
      </c>
      <c r="P19" s="12">
        <f t="shared" si="2"/>
        <v>0</v>
      </c>
      <c r="Q19" s="12">
        <f t="shared" si="3"/>
        <v>0</v>
      </c>
      <c r="R19" s="23"/>
      <c r="S19" s="49"/>
      <c r="T19" s="24"/>
      <c r="U19" s="9">
        <f t="shared" si="4"/>
        <v>0</v>
      </c>
      <c r="V19" s="9">
        <f t="shared" si="5"/>
        <v>0</v>
      </c>
      <c r="W19" s="10">
        <f t="shared" si="6"/>
        <v>0</v>
      </c>
      <c r="X19" s="10">
        <f t="shared" si="7"/>
        <v>0</v>
      </c>
      <c r="Y19" s="25"/>
    </row>
    <row r="20" spans="1:25" ht="48" x14ac:dyDescent="0.2">
      <c r="A20" s="234"/>
      <c r="B20" s="235"/>
      <c r="C20" s="26" t="s">
        <v>173</v>
      </c>
      <c r="D20" s="26" t="s">
        <v>174</v>
      </c>
      <c r="E20" s="65" t="s">
        <v>101</v>
      </c>
      <c r="F20" s="60" t="s">
        <v>137</v>
      </c>
      <c r="G20" s="61" t="s">
        <v>137</v>
      </c>
      <c r="H20" s="62" t="s">
        <v>152</v>
      </c>
      <c r="I20" s="63" t="s">
        <v>153</v>
      </c>
      <c r="J20" s="62" t="s">
        <v>152</v>
      </c>
      <c r="K20" s="63" t="s">
        <v>147</v>
      </c>
      <c r="L20" s="62" t="s">
        <v>146</v>
      </c>
      <c r="M20" s="63" t="s">
        <v>147</v>
      </c>
      <c r="N20" s="11">
        <f t="shared" si="0"/>
        <v>0</v>
      </c>
      <c r="O20" s="11">
        <f t="shared" si="1"/>
        <v>0</v>
      </c>
      <c r="P20" s="12">
        <f t="shared" si="2"/>
        <v>0</v>
      </c>
      <c r="Q20" s="12">
        <f t="shared" si="3"/>
        <v>0</v>
      </c>
      <c r="R20" s="23"/>
      <c r="S20" s="49"/>
      <c r="T20" s="24"/>
      <c r="U20" s="9">
        <f t="shared" si="4"/>
        <v>0</v>
      </c>
      <c r="V20" s="9">
        <f t="shared" si="5"/>
        <v>0</v>
      </c>
      <c r="W20" s="10">
        <f t="shared" si="6"/>
        <v>0</v>
      </c>
      <c r="X20" s="10">
        <f t="shared" si="7"/>
        <v>0</v>
      </c>
      <c r="Y20" s="25"/>
    </row>
    <row r="21" spans="1:25" ht="40.5" customHeight="1" x14ac:dyDescent="0.2">
      <c r="A21" s="234"/>
      <c r="B21" s="235"/>
      <c r="C21" s="26" t="s">
        <v>175</v>
      </c>
      <c r="D21" s="26" t="s">
        <v>155</v>
      </c>
      <c r="E21" s="65" t="s">
        <v>101</v>
      </c>
      <c r="F21" s="60" t="s">
        <v>137</v>
      </c>
      <c r="G21" s="61" t="s">
        <v>137</v>
      </c>
      <c r="H21" s="62" t="s">
        <v>152</v>
      </c>
      <c r="I21" s="63" t="s">
        <v>153</v>
      </c>
      <c r="J21" s="62" t="s">
        <v>152</v>
      </c>
      <c r="K21" s="63" t="s">
        <v>147</v>
      </c>
      <c r="L21" s="62" t="s">
        <v>146</v>
      </c>
      <c r="M21" s="63" t="s">
        <v>147</v>
      </c>
      <c r="N21" s="11">
        <f t="shared" si="0"/>
        <v>0</v>
      </c>
      <c r="O21" s="11">
        <f t="shared" si="1"/>
        <v>0</v>
      </c>
      <c r="P21" s="12">
        <f t="shared" si="2"/>
        <v>0</v>
      </c>
      <c r="Q21" s="12">
        <f t="shared" si="3"/>
        <v>0</v>
      </c>
      <c r="R21" s="23"/>
      <c r="S21" s="49"/>
      <c r="T21" s="24"/>
      <c r="U21" s="9">
        <f t="shared" si="4"/>
        <v>0</v>
      </c>
      <c r="V21" s="9">
        <f t="shared" si="5"/>
        <v>0</v>
      </c>
      <c r="W21" s="10">
        <f t="shared" si="6"/>
        <v>0</v>
      </c>
      <c r="X21" s="10">
        <f t="shared" si="7"/>
        <v>0</v>
      </c>
      <c r="Y21" s="25"/>
    </row>
    <row r="22" spans="1:25" ht="63.75" customHeight="1" x14ac:dyDescent="0.2">
      <c r="A22" s="234"/>
      <c r="B22" s="235"/>
      <c r="C22" s="26" t="s">
        <v>176</v>
      </c>
      <c r="D22" s="26" t="s">
        <v>177</v>
      </c>
      <c r="E22" s="65" t="s">
        <v>101</v>
      </c>
      <c r="F22" s="60" t="s">
        <v>137</v>
      </c>
      <c r="G22" s="61" t="s">
        <v>137</v>
      </c>
      <c r="H22" s="62">
        <v>105</v>
      </c>
      <c r="I22" s="63" t="s">
        <v>178</v>
      </c>
      <c r="J22" s="62">
        <v>219</v>
      </c>
      <c r="K22" s="63" t="s">
        <v>179</v>
      </c>
      <c r="L22" s="64">
        <v>374</v>
      </c>
      <c r="M22" s="63" t="s">
        <v>147</v>
      </c>
      <c r="N22" s="11">
        <f t="shared" si="0"/>
        <v>-2.5619047619047617</v>
      </c>
      <c r="O22" s="11">
        <f t="shared" si="1"/>
        <v>0</v>
      </c>
      <c r="P22" s="12">
        <f t="shared" si="2"/>
        <v>0</v>
      </c>
      <c r="Q22" s="12">
        <f t="shared" si="3"/>
        <v>0</v>
      </c>
      <c r="R22" s="23"/>
      <c r="S22" s="49"/>
      <c r="T22" s="24"/>
      <c r="U22" s="9">
        <f t="shared" si="4"/>
        <v>1</v>
      </c>
      <c r="V22" s="9">
        <f t="shared" si="5"/>
        <v>0</v>
      </c>
      <c r="W22" s="10">
        <f t="shared" si="6"/>
        <v>0</v>
      </c>
      <c r="X22" s="10">
        <f t="shared" si="7"/>
        <v>0</v>
      </c>
      <c r="Y22" s="25"/>
    </row>
    <row r="23" spans="1:25" ht="36.75" customHeight="1" x14ac:dyDescent="0.2">
      <c r="A23" s="234"/>
      <c r="B23" s="215" t="s">
        <v>180</v>
      </c>
      <c r="C23" s="26" t="s">
        <v>181</v>
      </c>
      <c r="D23" s="26" t="s">
        <v>182</v>
      </c>
      <c r="E23" s="65" t="s">
        <v>101</v>
      </c>
      <c r="F23" s="60" t="s">
        <v>137</v>
      </c>
      <c r="G23" s="61" t="s">
        <v>137</v>
      </c>
      <c r="H23" s="62" t="s">
        <v>152</v>
      </c>
      <c r="I23" s="63" t="s">
        <v>153</v>
      </c>
      <c r="J23" s="62" t="s">
        <v>152</v>
      </c>
      <c r="K23" s="63" t="s">
        <v>147</v>
      </c>
      <c r="L23" s="62" t="s">
        <v>146</v>
      </c>
      <c r="M23" s="63" t="s">
        <v>147</v>
      </c>
      <c r="N23" s="11">
        <f t="shared" si="0"/>
        <v>0</v>
      </c>
      <c r="O23" s="11">
        <f t="shared" si="1"/>
        <v>0</v>
      </c>
      <c r="P23" s="12">
        <f t="shared" si="2"/>
        <v>0</v>
      </c>
      <c r="Q23" s="12">
        <f t="shared" si="3"/>
        <v>0</v>
      </c>
      <c r="R23" s="23"/>
      <c r="S23" s="49"/>
      <c r="T23" s="24"/>
      <c r="U23" s="9">
        <f t="shared" si="4"/>
        <v>0</v>
      </c>
      <c r="V23" s="9">
        <f t="shared" si="5"/>
        <v>0</v>
      </c>
      <c r="W23" s="10">
        <f t="shared" si="6"/>
        <v>0</v>
      </c>
      <c r="X23" s="10">
        <f t="shared" si="7"/>
        <v>0</v>
      </c>
      <c r="Y23" s="25"/>
    </row>
    <row r="24" spans="1:25" ht="54" customHeight="1" x14ac:dyDescent="0.2">
      <c r="A24" s="234"/>
      <c r="B24" s="216"/>
      <c r="C24" s="26" t="s">
        <v>183</v>
      </c>
      <c r="D24" s="26" t="s">
        <v>184</v>
      </c>
      <c r="E24" s="65" t="s">
        <v>101</v>
      </c>
      <c r="F24" s="60" t="s">
        <v>137</v>
      </c>
      <c r="G24" s="61" t="s">
        <v>137</v>
      </c>
      <c r="H24" s="62" t="s">
        <v>152</v>
      </c>
      <c r="I24" s="63" t="s">
        <v>153</v>
      </c>
      <c r="J24" s="62" t="s">
        <v>152</v>
      </c>
      <c r="K24" s="63" t="s">
        <v>147</v>
      </c>
      <c r="L24" s="62" t="s">
        <v>146</v>
      </c>
      <c r="M24" s="63" t="s">
        <v>147</v>
      </c>
      <c r="N24" s="11">
        <f t="shared" si="0"/>
        <v>0</v>
      </c>
      <c r="O24" s="11">
        <f t="shared" si="1"/>
        <v>0</v>
      </c>
      <c r="P24" s="12">
        <f t="shared" si="2"/>
        <v>0</v>
      </c>
      <c r="Q24" s="12">
        <f t="shared" si="3"/>
        <v>0</v>
      </c>
      <c r="R24" s="23"/>
      <c r="S24" s="49"/>
      <c r="T24" s="24"/>
      <c r="U24" s="9">
        <f t="shared" si="4"/>
        <v>0</v>
      </c>
      <c r="V24" s="9">
        <f t="shared" si="5"/>
        <v>0</v>
      </c>
      <c r="W24" s="10">
        <f t="shared" si="6"/>
        <v>0</v>
      </c>
      <c r="X24" s="10">
        <f t="shared" si="7"/>
        <v>0</v>
      </c>
      <c r="Y24" s="25"/>
    </row>
    <row r="25" spans="1:25" ht="80" x14ac:dyDescent="0.2">
      <c r="A25" s="234"/>
      <c r="B25" s="229" t="s">
        <v>185</v>
      </c>
      <c r="C25" s="26" t="s">
        <v>186</v>
      </c>
      <c r="D25" s="26" t="s">
        <v>155</v>
      </c>
      <c r="E25" s="65" t="s">
        <v>101</v>
      </c>
      <c r="F25" s="60" t="s">
        <v>137</v>
      </c>
      <c r="G25" s="61" t="s">
        <v>137</v>
      </c>
      <c r="H25" s="62" t="s">
        <v>152</v>
      </c>
      <c r="I25" s="63" t="s">
        <v>153</v>
      </c>
      <c r="J25" s="62" t="s">
        <v>152</v>
      </c>
      <c r="K25" s="63" t="s">
        <v>147</v>
      </c>
      <c r="L25" s="62" t="s">
        <v>146</v>
      </c>
      <c r="M25" s="63" t="s">
        <v>147</v>
      </c>
      <c r="N25" s="11">
        <f t="shared" si="0"/>
        <v>0</v>
      </c>
      <c r="O25" s="11">
        <f t="shared" si="1"/>
        <v>0</v>
      </c>
      <c r="P25" s="12">
        <f t="shared" si="2"/>
        <v>0</v>
      </c>
      <c r="Q25" s="12">
        <f t="shared" si="3"/>
        <v>0</v>
      </c>
      <c r="R25" s="23"/>
      <c r="S25" s="49"/>
      <c r="T25" s="24"/>
      <c r="U25" s="9">
        <f t="shared" si="4"/>
        <v>0</v>
      </c>
      <c r="V25" s="9">
        <f t="shared" si="5"/>
        <v>0</v>
      </c>
      <c r="W25" s="10">
        <f t="shared" si="6"/>
        <v>0</v>
      </c>
      <c r="X25" s="10">
        <f t="shared" si="7"/>
        <v>0</v>
      </c>
      <c r="Y25" s="25"/>
    </row>
    <row r="26" spans="1:25" ht="68.25" customHeight="1" x14ac:dyDescent="0.2">
      <c r="A26" s="234"/>
      <c r="B26" s="236"/>
      <c r="C26" s="26" t="s">
        <v>187</v>
      </c>
      <c r="D26" s="26" t="s">
        <v>155</v>
      </c>
      <c r="E26" s="65" t="s">
        <v>101</v>
      </c>
      <c r="F26" s="60" t="s">
        <v>137</v>
      </c>
      <c r="G26" s="61" t="s">
        <v>137</v>
      </c>
      <c r="H26" s="62" t="s">
        <v>152</v>
      </c>
      <c r="I26" s="63" t="s">
        <v>153</v>
      </c>
      <c r="J26" s="62" t="s">
        <v>152</v>
      </c>
      <c r="K26" s="63" t="s">
        <v>147</v>
      </c>
      <c r="L26" s="62" t="s">
        <v>146</v>
      </c>
      <c r="M26" s="63" t="s">
        <v>147</v>
      </c>
      <c r="N26" s="11">
        <f t="shared" si="0"/>
        <v>0</v>
      </c>
      <c r="O26" s="11">
        <f t="shared" si="1"/>
        <v>0</v>
      </c>
      <c r="P26" s="12">
        <f t="shared" si="2"/>
        <v>0</v>
      </c>
      <c r="Q26" s="12">
        <f t="shared" si="3"/>
        <v>0</v>
      </c>
      <c r="R26" s="23"/>
      <c r="S26" s="49"/>
      <c r="T26" s="24"/>
      <c r="U26" s="9">
        <f t="shared" si="4"/>
        <v>0</v>
      </c>
      <c r="V26" s="9">
        <f t="shared" si="5"/>
        <v>0</v>
      </c>
      <c r="W26" s="10">
        <f t="shared" si="6"/>
        <v>0</v>
      </c>
      <c r="X26" s="10">
        <f t="shared" si="7"/>
        <v>0</v>
      </c>
      <c r="Y26" s="25"/>
    </row>
    <row r="27" spans="1:25" ht="64" x14ac:dyDescent="0.2">
      <c r="A27" s="234"/>
      <c r="B27" s="229" t="s">
        <v>188</v>
      </c>
      <c r="C27" s="26" t="s">
        <v>189</v>
      </c>
      <c r="D27" s="26" t="s">
        <v>190</v>
      </c>
      <c r="E27" s="65" t="s">
        <v>101</v>
      </c>
      <c r="F27" s="60" t="s">
        <v>137</v>
      </c>
      <c r="G27" s="61" t="s">
        <v>137</v>
      </c>
      <c r="H27" s="62" t="s">
        <v>152</v>
      </c>
      <c r="I27" s="63" t="s">
        <v>153</v>
      </c>
      <c r="J27" s="62" t="s">
        <v>152</v>
      </c>
      <c r="K27" s="63" t="s">
        <v>147</v>
      </c>
      <c r="L27" s="62" t="s">
        <v>146</v>
      </c>
      <c r="M27" s="63" t="s">
        <v>147</v>
      </c>
      <c r="N27" s="11">
        <f t="shared" si="0"/>
        <v>0</v>
      </c>
      <c r="O27" s="11">
        <f t="shared" si="1"/>
        <v>0</v>
      </c>
      <c r="P27" s="12">
        <f t="shared" si="2"/>
        <v>0</v>
      </c>
      <c r="Q27" s="12">
        <f t="shared" si="3"/>
        <v>0</v>
      </c>
      <c r="R27" s="23"/>
      <c r="S27" s="49"/>
      <c r="T27" s="24"/>
      <c r="U27" s="9">
        <f t="shared" si="4"/>
        <v>0</v>
      </c>
      <c r="V27" s="9">
        <f t="shared" si="5"/>
        <v>0</v>
      </c>
      <c r="W27" s="10">
        <f t="shared" si="6"/>
        <v>0</v>
      </c>
      <c r="X27" s="10">
        <f t="shared" si="7"/>
        <v>0</v>
      </c>
      <c r="Y27" s="25"/>
    </row>
    <row r="28" spans="1:25" ht="64" x14ac:dyDescent="0.2">
      <c r="A28" s="234"/>
      <c r="B28" s="236"/>
      <c r="C28" s="26" t="s">
        <v>191</v>
      </c>
      <c r="D28" s="26" t="s">
        <v>190</v>
      </c>
      <c r="E28" s="65" t="s">
        <v>101</v>
      </c>
      <c r="F28" s="60" t="s">
        <v>137</v>
      </c>
      <c r="G28" s="61" t="s">
        <v>137</v>
      </c>
      <c r="H28" s="62" t="s">
        <v>152</v>
      </c>
      <c r="I28" s="63" t="s">
        <v>153</v>
      </c>
      <c r="J28" s="62" t="s">
        <v>152</v>
      </c>
      <c r="K28" s="63" t="s">
        <v>147</v>
      </c>
      <c r="L28" s="62" t="s">
        <v>146</v>
      </c>
      <c r="M28" s="63" t="s">
        <v>147</v>
      </c>
      <c r="N28" s="11">
        <f t="shared" si="0"/>
        <v>0</v>
      </c>
      <c r="O28" s="11">
        <f t="shared" si="1"/>
        <v>0</v>
      </c>
      <c r="P28" s="12">
        <f t="shared" si="2"/>
        <v>0</v>
      </c>
      <c r="Q28" s="12">
        <f t="shared" si="3"/>
        <v>0</v>
      </c>
      <c r="R28" s="23"/>
      <c r="S28" s="49"/>
      <c r="T28" s="24"/>
      <c r="U28" s="9">
        <f t="shared" si="4"/>
        <v>0</v>
      </c>
      <c r="V28" s="9">
        <f t="shared" si="5"/>
        <v>0</v>
      </c>
      <c r="W28" s="10">
        <f t="shared" si="6"/>
        <v>0</v>
      </c>
      <c r="X28" s="10">
        <f t="shared" si="7"/>
        <v>0</v>
      </c>
      <c r="Y28" s="25"/>
    </row>
    <row r="29" spans="1:25" ht="94.5" customHeight="1" x14ac:dyDescent="0.2">
      <c r="A29" s="234"/>
      <c r="B29" s="26" t="s">
        <v>192</v>
      </c>
      <c r="C29" s="26" t="s">
        <v>193</v>
      </c>
      <c r="D29" s="26" t="s">
        <v>194</v>
      </c>
      <c r="E29" s="65" t="s">
        <v>101</v>
      </c>
      <c r="F29" s="60" t="s">
        <v>137</v>
      </c>
      <c r="G29" s="61" t="s">
        <v>137</v>
      </c>
      <c r="H29" s="62" t="s">
        <v>152</v>
      </c>
      <c r="I29" s="63" t="s">
        <v>153</v>
      </c>
      <c r="J29" s="62" t="s">
        <v>152</v>
      </c>
      <c r="K29" s="63" t="s">
        <v>147</v>
      </c>
      <c r="L29" s="62" t="s">
        <v>146</v>
      </c>
      <c r="M29" s="63" t="s">
        <v>147</v>
      </c>
      <c r="N29" s="11">
        <f t="shared" si="0"/>
        <v>0</v>
      </c>
      <c r="O29" s="11">
        <f t="shared" si="1"/>
        <v>0</v>
      </c>
      <c r="P29" s="12">
        <f t="shared" si="2"/>
        <v>0</v>
      </c>
      <c r="Q29" s="12">
        <f t="shared" si="3"/>
        <v>0</v>
      </c>
      <c r="R29" s="23"/>
      <c r="S29" s="49"/>
      <c r="T29" s="24"/>
      <c r="U29" s="9">
        <f t="shared" si="4"/>
        <v>0</v>
      </c>
      <c r="V29" s="9">
        <f t="shared" si="5"/>
        <v>0</v>
      </c>
      <c r="W29" s="10">
        <f t="shared" si="6"/>
        <v>0</v>
      </c>
      <c r="X29" s="10">
        <f t="shared" si="7"/>
        <v>0</v>
      </c>
      <c r="Y29" s="25"/>
    </row>
    <row r="30" spans="1:25" ht="48" x14ac:dyDescent="0.2">
      <c r="A30" s="226" t="s">
        <v>195</v>
      </c>
      <c r="B30" s="229" t="s">
        <v>196</v>
      </c>
      <c r="C30" s="30" t="s">
        <v>197</v>
      </c>
      <c r="D30" s="30" t="s">
        <v>198</v>
      </c>
      <c r="E30" s="65" t="s">
        <v>99</v>
      </c>
      <c r="F30" s="67">
        <v>0.01</v>
      </c>
      <c r="G30" s="67">
        <v>0.01</v>
      </c>
      <c r="H30" s="68">
        <v>1503</v>
      </c>
      <c r="I30" s="63" t="s">
        <v>199</v>
      </c>
      <c r="J30" s="68">
        <v>1073</v>
      </c>
      <c r="K30" s="63" t="s">
        <v>200</v>
      </c>
      <c r="L30" s="68">
        <v>1026</v>
      </c>
      <c r="M30" s="63" t="s">
        <v>201</v>
      </c>
      <c r="N30" s="11">
        <f t="shared" si="0"/>
        <v>0.31736526946107779</v>
      </c>
      <c r="O30" s="11">
        <f t="shared" si="1"/>
        <v>0</v>
      </c>
      <c r="P30" s="12">
        <f t="shared" si="2"/>
        <v>31.73652694610778</v>
      </c>
      <c r="Q30" s="12">
        <f t="shared" si="3"/>
        <v>0</v>
      </c>
      <c r="R30" s="23"/>
      <c r="S30" s="49"/>
      <c r="T30" s="24"/>
      <c r="U30" s="9">
        <f t="shared" si="4"/>
        <v>1</v>
      </c>
      <c r="V30" s="9">
        <f t="shared" si="5"/>
        <v>0</v>
      </c>
      <c r="W30" s="10">
        <f t="shared" si="6"/>
        <v>100</v>
      </c>
      <c r="X30" s="10">
        <f t="shared" si="7"/>
        <v>0</v>
      </c>
      <c r="Y30" s="25"/>
    </row>
    <row r="31" spans="1:25" ht="48" x14ac:dyDescent="0.2">
      <c r="A31" s="227"/>
      <c r="B31" s="230"/>
      <c r="C31" s="30" t="s">
        <v>202</v>
      </c>
      <c r="D31" s="30" t="s">
        <v>198</v>
      </c>
      <c r="E31" s="65" t="s">
        <v>101</v>
      </c>
      <c r="F31" s="60" t="s">
        <v>137</v>
      </c>
      <c r="G31" s="61" t="s">
        <v>137</v>
      </c>
      <c r="H31" s="69" t="s">
        <v>152</v>
      </c>
      <c r="I31" s="63" t="s">
        <v>153</v>
      </c>
      <c r="J31" s="69" t="s">
        <v>152</v>
      </c>
      <c r="K31" s="63" t="s">
        <v>147</v>
      </c>
      <c r="L31" s="74" t="s">
        <v>146</v>
      </c>
      <c r="M31" s="63" t="s">
        <v>147</v>
      </c>
      <c r="N31" s="11">
        <f t="shared" si="0"/>
        <v>0</v>
      </c>
      <c r="O31" s="11">
        <f t="shared" si="1"/>
        <v>0</v>
      </c>
      <c r="P31" s="12">
        <f t="shared" si="2"/>
        <v>0</v>
      </c>
      <c r="Q31" s="12">
        <f t="shared" si="3"/>
        <v>0</v>
      </c>
      <c r="R31" s="31"/>
      <c r="S31" s="49"/>
      <c r="T31" s="24"/>
      <c r="U31" s="9">
        <f t="shared" si="4"/>
        <v>0</v>
      </c>
      <c r="V31" s="9">
        <f t="shared" si="5"/>
        <v>0</v>
      </c>
      <c r="W31" s="10">
        <f t="shared" si="6"/>
        <v>0</v>
      </c>
      <c r="X31" s="10">
        <f t="shared" si="7"/>
        <v>0</v>
      </c>
      <c r="Y31" s="25"/>
    </row>
    <row r="32" spans="1:25" ht="48" x14ac:dyDescent="0.2">
      <c r="A32" s="228"/>
      <c r="B32" s="231"/>
      <c r="C32" s="32" t="s">
        <v>203</v>
      </c>
      <c r="D32" s="32" t="s">
        <v>204</v>
      </c>
      <c r="E32" s="70" t="s">
        <v>99</v>
      </c>
      <c r="F32" s="71">
        <v>0.01</v>
      </c>
      <c r="G32" s="71">
        <v>0.01</v>
      </c>
      <c r="H32" s="72">
        <v>119460</v>
      </c>
      <c r="I32" s="63" t="s">
        <v>205</v>
      </c>
      <c r="J32" s="72">
        <v>138360</v>
      </c>
      <c r="K32" s="63" t="s">
        <v>206</v>
      </c>
      <c r="L32" s="73">
        <v>137400</v>
      </c>
      <c r="M32" s="63" t="s">
        <v>207</v>
      </c>
      <c r="N32" s="11">
        <f t="shared" si="0"/>
        <v>-0.15017579105976897</v>
      </c>
      <c r="O32" s="11">
        <f t="shared" si="1"/>
        <v>0</v>
      </c>
      <c r="P32" s="12">
        <f t="shared" si="2"/>
        <v>-15.017579105976896</v>
      </c>
      <c r="Q32" s="12">
        <f t="shared" si="3"/>
        <v>0</v>
      </c>
      <c r="R32" s="31"/>
      <c r="S32" s="49"/>
      <c r="T32" s="24"/>
      <c r="U32" s="9">
        <f t="shared" si="4"/>
        <v>1</v>
      </c>
      <c r="V32" s="9">
        <f t="shared" si="5"/>
        <v>0</v>
      </c>
      <c r="W32" s="10">
        <f t="shared" si="6"/>
        <v>100</v>
      </c>
      <c r="X32" s="10">
        <f t="shared" si="7"/>
        <v>0</v>
      </c>
      <c r="Y32" s="25"/>
    </row>
    <row r="33" spans="1:25" ht="48" x14ac:dyDescent="0.2">
      <c r="A33" s="53" t="s">
        <v>208</v>
      </c>
      <c r="B33" s="21" t="s">
        <v>135</v>
      </c>
      <c r="C33" s="21" t="s">
        <v>135</v>
      </c>
      <c r="D33" s="21" t="s">
        <v>136</v>
      </c>
      <c r="E33" s="59" t="s">
        <v>101</v>
      </c>
      <c r="F33" s="60" t="s">
        <v>137</v>
      </c>
      <c r="G33" s="61" t="s">
        <v>137</v>
      </c>
      <c r="H33" s="62">
        <v>408</v>
      </c>
      <c r="I33" s="63" t="s">
        <v>209</v>
      </c>
      <c r="J33" s="62">
        <v>441</v>
      </c>
      <c r="K33" s="63" t="s">
        <v>210</v>
      </c>
      <c r="L33" s="64">
        <v>375</v>
      </c>
      <c r="M33" s="63" t="s">
        <v>211</v>
      </c>
      <c r="N33" s="22" t="s">
        <v>212</v>
      </c>
      <c r="O33" s="22" t="s">
        <v>212</v>
      </c>
      <c r="P33" s="22" t="s">
        <v>212</v>
      </c>
      <c r="Q33" s="22" t="s">
        <v>212</v>
      </c>
      <c r="R33" s="23"/>
      <c r="S33" s="49"/>
      <c r="T33" s="24"/>
      <c r="U33" s="22" t="s">
        <v>212</v>
      </c>
      <c r="V33" s="22" t="s">
        <v>212</v>
      </c>
      <c r="W33" s="22" t="s">
        <v>212</v>
      </c>
      <c r="X33" s="22" t="s">
        <v>212</v>
      </c>
      <c r="Y33" s="25"/>
    </row>
    <row r="34" spans="1:25" ht="64" x14ac:dyDescent="0.2">
      <c r="A34" s="52" t="s">
        <v>213</v>
      </c>
    </row>
  </sheetData>
  <mergeCells count="44">
    <mergeCell ref="A7:G7"/>
    <mergeCell ref="S9:Y9"/>
    <mergeCell ref="S10:Y10"/>
    <mergeCell ref="L8:O8"/>
    <mergeCell ref="J8:K9"/>
    <mergeCell ref="J10:J11"/>
    <mergeCell ref="K10:K11"/>
    <mergeCell ref="E8:E11"/>
    <mergeCell ref="G8:G11"/>
    <mergeCell ref="H10:H11"/>
    <mergeCell ref="D8:D11"/>
    <mergeCell ref="H8:I9"/>
    <mergeCell ref="L9:R9"/>
    <mergeCell ref="S8:Y8"/>
    <mergeCell ref="A30:A32"/>
    <mergeCell ref="B30:B32"/>
    <mergeCell ref="I10:I11"/>
    <mergeCell ref="A14:A15"/>
    <mergeCell ref="B14:B15"/>
    <mergeCell ref="A16:A29"/>
    <mergeCell ref="B16:B17"/>
    <mergeCell ref="B19:B22"/>
    <mergeCell ref="B25:B26"/>
    <mergeCell ref="B27:B28"/>
    <mergeCell ref="F8:F11"/>
    <mergeCell ref="A12:A13"/>
    <mergeCell ref="A8:B11"/>
    <mergeCell ref="C8:C11"/>
    <mergeCell ref="B3:G3"/>
    <mergeCell ref="J3:Y3"/>
    <mergeCell ref="B23:B24"/>
    <mergeCell ref="C1:Y1"/>
    <mergeCell ref="H2:I2"/>
    <mergeCell ref="H4:I4"/>
    <mergeCell ref="J2:Y2"/>
    <mergeCell ref="J4:Y4"/>
    <mergeCell ref="L7:Y7"/>
    <mergeCell ref="B5:G5"/>
    <mergeCell ref="H5:I5"/>
    <mergeCell ref="J5:Y5"/>
    <mergeCell ref="B2:G2"/>
    <mergeCell ref="B4:G4"/>
    <mergeCell ref="A6:Y6"/>
    <mergeCell ref="L10:R10"/>
  </mergeCells>
  <dataValidations count="11">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36BC-D9E4-964A-956E-D88BC6F38E36}">
  <dimension ref="B1:Z34"/>
  <sheetViews>
    <sheetView showGridLines="0" zoomScale="60" zoomScaleNormal="60" workbookViewId="0">
      <selection activeCell="C4" sqref="C4:H4"/>
    </sheetView>
  </sheetViews>
  <sheetFormatPr baseColWidth="10" defaultColWidth="11.5" defaultRowHeight="15" x14ac:dyDescent="0.2"/>
  <cols>
    <col min="1" max="1" width="4.5" style="14" customWidth="1"/>
    <col min="2" max="2" width="29" style="34" customWidth="1"/>
    <col min="3" max="3" width="29" style="14" customWidth="1"/>
    <col min="4" max="4" width="34.6640625" style="14" customWidth="1"/>
    <col min="5" max="5" width="21.5" style="14" customWidth="1"/>
    <col min="6" max="6" width="19.6640625" style="14" customWidth="1"/>
    <col min="7" max="7" width="16.5" style="46" customWidth="1"/>
    <col min="8" max="8" width="25.33203125" style="46" customWidth="1"/>
    <col min="9" max="9" width="18" style="44" customWidth="1"/>
    <col min="10" max="10" width="24.5" style="44" bestFit="1" customWidth="1"/>
    <col min="11" max="12" width="16.83203125" style="44" customWidth="1"/>
    <col min="13" max="13" width="15.33203125" style="14" customWidth="1"/>
    <col min="14" max="14" width="19.5" style="14" customWidth="1"/>
    <col min="15" max="15" width="19.33203125" style="14" customWidth="1"/>
    <col min="16" max="16" width="19.83203125" style="14" customWidth="1"/>
    <col min="17" max="17" width="26" style="14" customWidth="1"/>
    <col min="18" max="18" width="24.1640625" style="14" customWidth="1"/>
    <col min="19" max="19" width="23.5" style="14" customWidth="1"/>
    <col min="20" max="20" width="19.83203125" style="50" customWidth="1"/>
    <col min="21" max="21" width="19.83203125" style="14" customWidth="1"/>
    <col min="22" max="22" width="27.83203125" style="14" customWidth="1"/>
    <col min="23" max="23" width="19.83203125" style="14" customWidth="1"/>
    <col min="24" max="24" width="28.5" style="14" customWidth="1"/>
    <col min="25" max="25" width="33" style="14" customWidth="1"/>
    <col min="26" max="26" width="22.6640625" style="14" customWidth="1"/>
    <col min="27" max="16384" width="11.5" style="14"/>
  </cols>
  <sheetData>
    <row r="1" spans="2:26" ht="75" customHeight="1" x14ac:dyDescent="0.2">
      <c r="B1" s="13"/>
      <c r="C1" s="13"/>
      <c r="D1" s="217" t="s">
        <v>103</v>
      </c>
      <c r="E1" s="217"/>
      <c r="F1" s="217"/>
      <c r="G1" s="217"/>
      <c r="H1" s="217"/>
      <c r="I1" s="217"/>
      <c r="J1" s="217"/>
      <c r="K1" s="217"/>
      <c r="L1" s="217"/>
      <c r="M1" s="217"/>
      <c r="N1" s="217"/>
      <c r="O1" s="217"/>
      <c r="P1" s="217"/>
      <c r="Q1" s="217"/>
      <c r="R1" s="217"/>
      <c r="S1" s="217"/>
      <c r="T1" s="217"/>
      <c r="U1" s="217"/>
      <c r="V1" s="217"/>
      <c r="W1" s="217"/>
      <c r="X1" s="217"/>
      <c r="Y1" s="217"/>
      <c r="Z1" s="217"/>
    </row>
    <row r="2" spans="2:26" ht="16" x14ac:dyDescent="0.2">
      <c r="B2" s="195" t="s">
        <v>104</v>
      </c>
      <c r="C2" s="275" t="s">
        <v>15</v>
      </c>
      <c r="D2" s="276"/>
      <c r="E2" s="276"/>
      <c r="F2" s="276"/>
      <c r="G2" s="276"/>
      <c r="H2" s="277"/>
      <c r="I2" s="278" t="s">
        <v>105</v>
      </c>
      <c r="J2" s="279"/>
      <c r="K2" s="275" t="s">
        <v>74</v>
      </c>
      <c r="L2" s="276"/>
      <c r="M2" s="276"/>
      <c r="N2" s="276"/>
      <c r="O2" s="276"/>
      <c r="P2" s="276"/>
      <c r="Q2" s="276"/>
      <c r="R2" s="276"/>
      <c r="S2" s="276"/>
      <c r="T2" s="276"/>
      <c r="U2" s="276"/>
      <c r="V2" s="276"/>
      <c r="W2" s="276"/>
      <c r="X2" s="276"/>
      <c r="Y2" s="276"/>
      <c r="Z2" s="276"/>
    </row>
    <row r="3" spans="2:26" ht="16" x14ac:dyDescent="0.2">
      <c r="B3" s="195" t="s">
        <v>106</v>
      </c>
      <c r="C3" s="275"/>
      <c r="D3" s="276"/>
      <c r="E3" s="276"/>
      <c r="F3" s="276"/>
      <c r="G3" s="276"/>
      <c r="H3" s="277"/>
      <c r="I3" s="47"/>
      <c r="J3" s="51" t="s">
        <v>214</v>
      </c>
      <c r="K3" s="275"/>
      <c r="L3" s="276"/>
      <c r="M3" s="276"/>
      <c r="N3" s="276"/>
      <c r="O3" s="276"/>
      <c r="P3" s="276"/>
      <c r="Q3" s="276"/>
      <c r="R3" s="276"/>
      <c r="S3" s="276"/>
      <c r="T3" s="276"/>
      <c r="U3" s="276"/>
      <c r="V3" s="276"/>
      <c r="W3" s="276"/>
      <c r="X3" s="276"/>
      <c r="Y3" s="276"/>
      <c r="Z3" s="276"/>
    </row>
    <row r="4" spans="2:26" ht="16" x14ac:dyDescent="0.2">
      <c r="B4" s="15" t="s">
        <v>109</v>
      </c>
      <c r="C4" s="275">
        <v>2022</v>
      </c>
      <c r="D4" s="276"/>
      <c r="E4" s="276"/>
      <c r="F4" s="276"/>
      <c r="G4" s="276"/>
      <c r="H4" s="277"/>
      <c r="I4" s="278" t="s">
        <v>110</v>
      </c>
      <c r="J4" s="279"/>
      <c r="K4" s="275" t="s">
        <v>98</v>
      </c>
      <c r="L4" s="276"/>
      <c r="M4" s="276"/>
      <c r="N4" s="276"/>
      <c r="O4" s="276"/>
      <c r="P4" s="276"/>
      <c r="Q4" s="276"/>
      <c r="R4" s="276"/>
      <c r="S4" s="276"/>
      <c r="T4" s="276"/>
      <c r="U4" s="276"/>
      <c r="V4" s="276"/>
      <c r="W4" s="276"/>
      <c r="X4" s="276"/>
      <c r="Y4" s="276"/>
      <c r="Z4" s="276"/>
    </row>
    <row r="5" spans="2:26" ht="16" x14ac:dyDescent="0.2">
      <c r="B5" s="15" t="s">
        <v>85</v>
      </c>
      <c r="C5" s="275" t="s">
        <v>86</v>
      </c>
      <c r="D5" s="276"/>
      <c r="E5" s="276"/>
      <c r="F5" s="276"/>
      <c r="G5" s="276"/>
      <c r="H5" s="277"/>
      <c r="I5" s="278" t="s">
        <v>90</v>
      </c>
      <c r="J5" s="279"/>
      <c r="K5" s="275" t="s">
        <v>91</v>
      </c>
      <c r="L5" s="276"/>
      <c r="M5" s="276"/>
      <c r="N5" s="276"/>
      <c r="O5" s="276"/>
      <c r="P5" s="276"/>
      <c r="Q5" s="276"/>
      <c r="R5" s="276"/>
      <c r="S5" s="276"/>
      <c r="T5" s="276"/>
      <c r="U5" s="276"/>
      <c r="V5" s="276"/>
      <c r="W5" s="276"/>
      <c r="X5" s="276"/>
      <c r="Y5" s="276"/>
      <c r="Z5" s="276"/>
    </row>
    <row r="6" spans="2:26" ht="19.5" customHeight="1" thickBot="1" x14ac:dyDescent="0.25">
      <c r="B6" s="222" t="s">
        <v>111</v>
      </c>
      <c r="C6" s="222"/>
      <c r="D6" s="222"/>
      <c r="E6" s="222"/>
      <c r="F6" s="222"/>
      <c r="G6" s="222"/>
      <c r="H6" s="222"/>
      <c r="I6" s="222"/>
      <c r="J6" s="222"/>
      <c r="K6" s="222"/>
      <c r="L6" s="222"/>
      <c r="M6" s="222"/>
      <c r="N6" s="222"/>
      <c r="O6" s="222"/>
      <c r="P6" s="222"/>
      <c r="Q6" s="222"/>
      <c r="R6" s="222"/>
      <c r="S6" s="222"/>
      <c r="T6" s="222"/>
      <c r="U6" s="222"/>
      <c r="V6" s="222"/>
      <c r="W6" s="222"/>
      <c r="X6" s="222"/>
      <c r="Y6" s="222"/>
      <c r="Z6" s="222"/>
    </row>
    <row r="7" spans="2:26" ht="16" thickBot="1" x14ac:dyDescent="0.25">
      <c r="B7" s="251" t="s">
        <v>112</v>
      </c>
      <c r="C7" s="252"/>
      <c r="D7" s="252"/>
      <c r="E7" s="252"/>
      <c r="F7" s="252"/>
      <c r="G7" s="252"/>
      <c r="H7" s="252"/>
      <c r="I7" s="39"/>
      <c r="J7" s="39"/>
      <c r="K7" s="39"/>
      <c r="L7" s="39"/>
      <c r="M7" s="220" t="s">
        <v>113</v>
      </c>
      <c r="N7" s="221"/>
      <c r="O7" s="221"/>
      <c r="P7" s="221"/>
      <c r="Q7" s="221"/>
      <c r="R7" s="221"/>
      <c r="S7" s="221"/>
      <c r="T7" s="221"/>
      <c r="U7" s="221"/>
      <c r="V7" s="221"/>
      <c r="W7" s="221"/>
      <c r="X7" s="221"/>
      <c r="Y7" s="221"/>
      <c r="Z7" s="221"/>
    </row>
    <row r="8" spans="2:26" ht="18" customHeight="1" x14ac:dyDescent="0.2">
      <c r="B8" s="243" t="s">
        <v>114</v>
      </c>
      <c r="C8" s="244"/>
      <c r="D8" s="244" t="s">
        <v>115</v>
      </c>
      <c r="E8" s="263" t="s">
        <v>116</v>
      </c>
      <c r="F8" s="244" t="s">
        <v>117</v>
      </c>
      <c r="G8" s="237" t="s">
        <v>118</v>
      </c>
      <c r="H8" s="237" t="s">
        <v>119</v>
      </c>
      <c r="I8" s="266" t="s">
        <v>215</v>
      </c>
      <c r="J8" s="267"/>
      <c r="K8" s="257" t="s">
        <v>216</v>
      </c>
      <c r="L8" s="258"/>
      <c r="M8" s="223"/>
      <c r="N8" s="224"/>
      <c r="O8" s="224"/>
      <c r="P8" s="224"/>
      <c r="Q8" s="191"/>
      <c r="R8" s="191"/>
      <c r="S8" s="191"/>
      <c r="T8" s="273"/>
      <c r="U8" s="274"/>
      <c r="V8" s="274"/>
      <c r="W8" s="274"/>
      <c r="X8" s="274"/>
      <c r="Y8" s="274"/>
      <c r="Z8" s="274"/>
    </row>
    <row r="9" spans="2:26" ht="18" customHeight="1" x14ac:dyDescent="0.2">
      <c r="B9" s="245"/>
      <c r="C9" s="246"/>
      <c r="D9" s="246"/>
      <c r="E9" s="264"/>
      <c r="F9" s="246"/>
      <c r="G9" s="238"/>
      <c r="H9" s="238"/>
      <c r="I9" s="268"/>
      <c r="J9" s="269"/>
      <c r="K9" s="259"/>
      <c r="L9" s="260"/>
      <c r="M9" s="270" t="s">
        <v>217</v>
      </c>
      <c r="N9" s="271"/>
      <c r="O9" s="271"/>
      <c r="P9" s="271"/>
      <c r="Q9" s="271"/>
      <c r="R9" s="271"/>
      <c r="S9" s="272"/>
      <c r="T9" s="253" t="s">
        <v>218</v>
      </c>
      <c r="U9" s="254"/>
      <c r="V9" s="254"/>
      <c r="W9" s="254"/>
      <c r="X9" s="254"/>
      <c r="Y9" s="254"/>
      <c r="Z9" s="254"/>
    </row>
    <row r="10" spans="2:26" ht="18" customHeight="1" thickBot="1" x14ac:dyDescent="0.25">
      <c r="B10" s="247"/>
      <c r="C10" s="248"/>
      <c r="D10" s="248"/>
      <c r="E10" s="264"/>
      <c r="F10" s="248"/>
      <c r="G10" s="239"/>
      <c r="H10" s="239"/>
      <c r="I10" s="261" t="s">
        <v>124</v>
      </c>
      <c r="J10" s="232" t="s">
        <v>125</v>
      </c>
      <c r="K10" s="261" t="s">
        <v>124</v>
      </c>
      <c r="L10" s="232" t="s">
        <v>125</v>
      </c>
      <c r="M10" s="223" t="s">
        <v>126</v>
      </c>
      <c r="N10" s="224"/>
      <c r="O10" s="224"/>
      <c r="P10" s="224"/>
      <c r="Q10" s="224"/>
      <c r="R10" s="224"/>
      <c r="S10" s="225"/>
      <c r="T10" s="255" t="s">
        <v>126</v>
      </c>
      <c r="U10" s="256"/>
      <c r="V10" s="256"/>
      <c r="W10" s="256"/>
      <c r="X10" s="256"/>
      <c r="Y10" s="256"/>
      <c r="Z10" s="256"/>
    </row>
    <row r="11" spans="2:26" ht="152.25" customHeight="1" thickBot="1" x14ac:dyDescent="0.25">
      <c r="B11" s="249"/>
      <c r="C11" s="250"/>
      <c r="D11" s="250"/>
      <c r="E11" s="265"/>
      <c r="F11" s="250"/>
      <c r="G11" s="240"/>
      <c r="H11" s="240"/>
      <c r="I11" s="262"/>
      <c r="J11" s="233"/>
      <c r="K11" s="262"/>
      <c r="L11" s="233"/>
      <c r="M11" s="17" t="s">
        <v>127</v>
      </c>
      <c r="N11" s="17" t="s">
        <v>128</v>
      </c>
      <c r="O11" s="18" t="s">
        <v>129</v>
      </c>
      <c r="P11" s="18" t="s">
        <v>130</v>
      </c>
      <c r="Q11" s="19" t="s">
        <v>131</v>
      </c>
      <c r="R11" s="19" t="s">
        <v>132</v>
      </c>
      <c r="S11" s="37" t="s">
        <v>133</v>
      </c>
      <c r="T11" s="48" t="s">
        <v>127</v>
      </c>
      <c r="U11" s="20" t="s">
        <v>128</v>
      </c>
      <c r="V11" s="35" t="s">
        <v>129</v>
      </c>
      <c r="W11" s="35" t="s">
        <v>130</v>
      </c>
      <c r="X11" s="36" t="s">
        <v>131</v>
      </c>
      <c r="Y11" s="36" t="s">
        <v>132</v>
      </c>
      <c r="Z11" s="20" t="s">
        <v>133</v>
      </c>
    </row>
    <row r="12" spans="2:26" ht="165" customHeight="1" x14ac:dyDescent="0.2">
      <c r="B12" s="241" t="s">
        <v>134</v>
      </c>
      <c r="C12" s="194" t="s">
        <v>135</v>
      </c>
      <c r="D12" s="194" t="s">
        <v>135</v>
      </c>
      <c r="E12" s="194" t="s">
        <v>136</v>
      </c>
      <c r="F12" s="194" t="s">
        <v>101</v>
      </c>
      <c r="G12" s="22">
        <v>0</v>
      </c>
      <c r="H12" s="22">
        <v>0</v>
      </c>
      <c r="I12" s="40" t="s">
        <v>310</v>
      </c>
      <c r="J12" s="24">
        <v>22136993914</v>
      </c>
      <c r="K12" s="40"/>
      <c r="L12" s="40"/>
      <c r="M12" s="23" t="s">
        <v>310</v>
      </c>
      <c r="N12" s="24">
        <v>27423144329</v>
      </c>
      <c r="O12" s="11">
        <f>IFERROR((1-(M12/I12)),0)</f>
        <v>0</v>
      </c>
      <c r="P12" s="11">
        <f>IFERROR((1-(N12/J12)),0)</f>
        <v>-0.23879260370835187</v>
      </c>
      <c r="Q12" s="12">
        <f>IFERROR((O12/H12),0)</f>
        <v>0</v>
      </c>
      <c r="R12" s="12">
        <f>IFERROR((P12/G12),0)</f>
        <v>0</v>
      </c>
      <c r="S12" s="23"/>
      <c r="T12" s="49"/>
      <c r="U12" s="24"/>
      <c r="V12" s="9">
        <f>IFERROR((1-(T12/K12)),0)</f>
        <v>0</v>
      </c>
      <c r="W12" s="9">
        <f>IFERROR((1-(U12/L12)),0)</f>
        <v>0</v>
      </c>
      <c r="X12" s="10">
        <f>IFERROR((V12/H12),0)</f>
        <v>0</v>
      </c>
      <c r="Y12" s="10">
        <f>IFERROR((W12/G12),0)</f>
        <v>0</v>
      </c>
      <c r="Z12" s="25"/>
    </row>
    <row r="13" spans="2:26" ht="32" x14ac:dyDescent="0.2">
      <c r="B13" s="242"/>
      <c r="C13" s="193" t="s">
        <v>141</v>
      </c>
      <c r="D13" s="193" t="s">
        <v>142</v>
      </c>
      <c r="E13" s="193" t="s">
        <v>143</v>
      </c>
      <c r="F13" s="194" t="s">
        <v>101</v>
      </c>
      <c r="G13" s="22">
        <v>0</v>
      </c>
      <c r="H13" s="22">
        <v>0</v>
      </c>
      <c r="I13" s="40" t="s">
        <v>310</v>
      </c>
      <c r="J13" s="24">
        <v>11401291068</v>
      </c>
      <c r="K13" s="40"/>
      <c r="L13" s="40"/>
      <c r="M13" s="23" t="s">
        <v>310</v>
      </c>
      <c r="N13" s="24">
        <v>13120815526</v>
      </c>
      <c r="O13" s="11">
        <f t="shared" ref="O13:P32" si="0">IFERROR((1-(M13/I13)),0)</f>
        <v>0</v>
      </c>
      <c r="P13" s="11">
        <f t="shared" si="0"/>
        <v>-0.15081839835018229</v>
      </c>
      <c r="Q13" s="12">
        <f t="shared" ref="Q13:Q32" si="1">IFERROR((O13/H13),0)</f>
        <v>0</v>
      </c>
      <c r="R13" s="12">
        <f t="shared" ref="R13:R32" si="2">IFERROR((P13/G13),0)</f>
        <v>0</v>
      </c>
      <c r="S13" s="23"/>
      <c r="T13" s="49"/>
      <c r="U13" s="24"/>
      <c r="V13" s="9">
        <f t="shared" ref="V13:W32" si="3">IFERROR((1-(T13/K13)),0)</f>
        <v>0</v>
      </c>
      <c r="W13" s="9">
        <f t="shared" si="3"/>
        <v>0</v>
      </c>
      <c r="X13" s="10">
        <f t="shared" ref="X13:X32" si="4">IFERROR((V13/H13),0)</f>
        <v>0</v>
      </c>
      <c r="Y13" s="10">
        <f t="shared" ref="Y13:Y32" si="5">IFERROR((W13/G13),0)</f>
        <v>0</v>
      </c>
      <c r="Z13" s="25"/>
    </row>
    <row r="14" spans="2:26" ht="79.5" customHeight="1" x14ac:dyDescent="0.2">
      <c r="B14" s="234" t="s">
        <v>148</v>
      </c>
      <c r="C14" s="235" t="s">
        <v>149</v>
      </c>
      <c r="D14" s="193" t="s">
        <v>150</v>
      </c>
      <c r="E14" s="193" t="s">
        <v>151</v>
      </c>
      <c r="F14" s="193" t="s">
        <v>101</v>
      </c>
      <c r="G14" s="138">
        <v>0</v>
      </c>
      <c r="H14" s="138">
        <v>0</v>
      </c>
      <c r="I14" s="41" t="s">
        <v>310</v>
      </c>
      <c r="J14" s="41">
        <v>0</v>
      </c>
      <c r="K14" s="41"/>
      <c r="L14" s="41"/>
      <c r="M14" s="197"/>
      <c r="N14" s="198">
        <v>15404919</v>
      </c>
      <c r="O14" s="199">
        <f t="shared" si="0"/>
        <v>0</v>
      </c>
      <c r="P14" s="199">
        <f t="shared" si="0"/>
        <v>0</v>
      </c>
      <c r="Q14" s="200">
        <f t="shared" si="1"/>
        <v>0</v>
      </c>
      <c r="R14" s="200">
        <f t="shared" si="2"/>
        <v>0</v>
      </c>
      <c r="S14" s="201"/>
      <c r="T14" s="202"/>
      <c r="U14" s="198"/>
      <c r="V14" s="203">
        <f t="shared" si="3"/>
        <v>0</v>
      </c>
      <c r="W14" s="203">
        <f t="shared" si="3"/>
        <v>0</v>
      </c>
      <c r="X14" s="204">
        <f t="shared" si="4"/>
        <v>0</v>
      </c>
      <c r="Y14" s="204">
        <f t="shared" si="5"/>
        <v>0</v>
      </c>
      <c r="Z14" s="205"/>
    </row>
    <row r="15" spans="2:26" ht="16" x14ac:dyDescent="0.2">
      <c r="B15" s="234"/>
      <c r="C15" s="235"/>
      <c r="D15" s="193" t="s">
        <v>154</v>
      </c>
      <c r="E15" s="193" t="s">
        <v>155</v>
      </c>
      <c r="F15" s="193"/>
      <c r="G15" s="45"/>
      <c r="H15" s="45"/>
      <c r="I15" s="41"/>
      <c r="J15" s="198">
        <v>4306412</v>
      </c>
      <c r="K15" s="41"/>
      <c r="L15" s="41"/>
      <c r="M15" s="197"/>
      <c r="N15" s="206">
        <v>67743950</v>
      </c>
      <c r="O15" s="199">
        <f t="shared" si="0"/>
        <v>0</v>
      </c>
      <c r="P15" s="199">
        <f t="shared" si="0"/>
        <v>-14.730949570082936</v>
      </c>
      <c r="Q15" s="200">
        <f t="shared" si="1"/>
        <v>0</v>
      </c>
      <c r="R15" s="200">
        <f t="shared" si="2"/>
        <v>0</v>
      </c>
      <c r="S15" s="201"/>
      <c r="T15" s="202"/>
      <c r="U15" s="198"/>
      <c r="V15" s="203">
        <f t="shared" si="3"/>
        <v>0</v>
      </c>
      <c r="W15" s="203">
        <f t="shared" si="3"/>
        <v>0</v>
      </c>
      <c r="X15" s="204">
        <f t="shared" si="4"/>
        <v>0</v>
      </c>
      <c r="Y15" s="204">
        <f t="shared" si="5"/>
        <v>0</v>
      </c>
      <c r="Z15" s="205"/>
    </row>
    <row r="16" spans="2:26" ht="117" customHeight="1" x14ac:dyDescent="0.2">
      <c r="B16" s="234" t="s">
        <v>156</v>
      </c>
      <c r="C16" s="235" t="s">
        <v>157</v>
      </c>
      <c r="D16" s="193" t="s">
        <v>158</v>
      </c>
      <c r="E16" s="193" t="s">
        <v>159</v>
      </c>
      <c r="F16" s="193" t="s">
        <v>99</v>
      </c>
      <c r="G16" s="207">
        <v>1.4999999999999999E-2</v>
      </c>
      <c r="H16" s="22">
        <v>0</v>
      </c>
      <c r="I16" s="134">
        <v>1130</v>
      </c>
      <c r="J16" s="208">
        <v>696986241</v>
      </c>
      <c r="K16" s="41"/>
      <c r="L16" s="41"/>
      <c r="M16" s="197">
        <v>1170</v>
      </c>
      <c r="N16" s="206">
        <v>684434361</v>
      </c>
      <c r="O16" s="199">
        <f t="shared" si="0"/>
        <v>-3.539823008849563E-2</v>
      </c>
      <c r="P16" s="209">
        <f t="shared" si="0"/>
        <v>1.8008791654181344E-2</v>
      </c>
      <c r="Q16" s="200">
        <f t="shared" si="1"/>
        <v>0</v>
      </c>
      <c r="R16" s="200">
        <f t="shared" si="2"/>
        <v>1.2005861102787563</v>
      </c>
      <c r="S16" s="210" t="s">
        <v>311</v>
      </c>
      <c r="T16" s="202"/>
      <c r="U16" s="198"/>
      <c r="V16" s="203">
        <f t="shared" si="3"/>
        <v>0</v>
      </c>
      <c r="W16" s="203">
        <f t="shared" si="3"/>
        <v>0</v>
      </c>
      <c r="X16" s="204">
        <f t="shared" si="4"/>
        <v>0</v>
      </c>
      <c r="Y16" s="204">
        <f t="shared" si="5"/>
        <v>0</v>
      </c>
      <c r="Z16" s="205"/>
    </row>
    <row r="17" spans="2:26" ht="48" customHeight="1" x14ac:dyDescent="0.2">
      <c r="B17" s="234"/>
      <c r="C17" s="235"/>
      <c r="D17" s="193" t="s">
        <v>163</v>
      </c>
      <c r="E17" s="193" t="s">
        <v>164</v>
      </c>
      <c r="F17" s="194" t="s">
        <v>101</v>
      </c>
      <c r="G17" s="22">
        <v>0</v>
      </c>
      <c r="H17" s="22">
        <v>0</v>
      </c>
      <c r="I17" s="40" t="s">
        <v>310</v>
      </c>
      <c r="J17" s="40">
        <v>0</v>
      </c>
      <c r="K17" s="40"/>
      <c r="L17" s="40"/>
      <c r="M17" s="201" t="s">
        <v>310</v>
      </c>
      <c r="N17" s="198">
        <v>0</v>
      </c>
      <c r="O17" s="199">
        <f t="shared" si="0"/>
        <v>0</v>
      </c>
      <c r="P17" s="199">
        <f t="shared" si="0"/>
        <v>0</v>
      </c>
      <c r="Q17" s="200">
        <f t="shared" si="1"/>
        <v>0</v>
      </c>
      <c r="R17" s="200">
        <f t="shared" si="2"/>
        <v>0</v>
      </c>
      <c r="S17" s="201"/>
      <c r="T17" s="202"/>
      <c r="U17" s="198"/>
      <c r="V17" s="203">
        <f t="shared" si="3"/>
        <v>0</v>
      </c>
      <c r="W17" s="203">
        <f t="shared" si="3"/>
        <v>0</v>
      </c>
      <c r="X17" s="204">
        <f t="shared" si="4"/>
        <v>0</v>
      </c>
      <c r="Y17" s="204">
        <f t="shared" si="5"/>
        <v>0</v>
      </c>
      <c r="Z17" s="205"/>
    </row>
    <row r="18" spans="2:26" ht="33.75" customHeight="1" x14ac:dyDescent="0.2">
      <c r="B18" s="234"/>
      <c r="C18" s="193" t="s">
        <v>166</v>
      </c>
      <c r="D18" s="193" t="s">
        <v>167</v>
      </c>
      <c r="E18" s="193" t="s">
        <v>159</v>
      </c>
      <c r="F18" s="194" t="s">
        <v>99</v>
      </c>
      <c r="G18" s="211">
        <v>1.4999999999999999E-2</v>
      </c>
      <c r="H18" s="22">
        <v>0</v>
      </c>
      <c r="I18" s="40" t="s">
        <v>310</v>
      </c>
      <c r="J18" s="198">
        <v>665347860</v>
      </c>
      <c r="K18" s="40"/>
      <c r="L18" s="40"/>
      <c r="M18" s="201" t="s">
        <v>310</v>
      </c>
      <c r="N18" s="198">
        <v>548041604</v>
      </c>
      <c r="O18" s="199">
        <f t="shared" si="0"/>
        <v>0</v>
      </c>
      <c r="P18" s="199">
        <f t="shared" si="0"/>
        <v>0.1763081585623496</v>
      </c>
      <c r="Q18" s="200">
        <f t="shared" si="1"/>
        <v>0</v>
      </c>
      <c r="R18" s="200">
        <f t="shared" si="2"/>
        <v>11.753877237489974</v>
      </c>
      <c r="S18" s="210" t="s">
        <v>312</v>
      </c>
      <c r="T18" s="202"/>
      <c r="U18" s="198"/>
      <c r="V18" s="203">
        <f t="shared" si="3"/>
        <v>0</v>
      </c>
      <c r="W18" s="203">
        <f t="shared" si="3"/>
        <v>0</v>
      </c>
      <c r="X18" s="204">
        <f t="shared" si="4"/>
        <v>0</v>
      </c>
      <c r="Y18" s="204">
        <f t="shared" si="5"/>
        <v>0</v>
      </c>
      <c r="Z18" s="205"/>
    </row>
    <row r="19" spans="2:26" ht="38.25" customHeight="1" x14ac:dyDescent="0.2">
      <c r="B19" s="234"/>
      <c r="C19" s="235" t="s">
        <v>171</v>
      </c>
      <c r="D19" s="193" t="s">
        <v>313</v>
      </c>
      <c r="E19" s="193" t="s">
        <v>155</v>
      </c>
      <c r="F19" s="194" t="s">
        <v>101</v>
      </c>
      <c r="G19" s="22">
        <v>0</v>
      </c>
      <c r="H19" s="22">
        <v>0</v>
      </c>
      <c r="I19" s="40" t="s">
        <v>310</v>
      </c>
      <c r="J19" s="40">
        <v>2693748842</v>
      </c>
      <c r="K19" s="40"/>
      <c r="L19" s="40"/>
      <c r="M19" s="201" t="s">
        <v>310</v>
      </c>
      <c r="N19" s="198">
        <v>3428119085</v>
      </c>
      <c r="O19" s="199">
        <f t="shared" si="0"/>
        <v>0</v>
      </c>
      <c r="P19" s="199">
        <f t="shared" si="0"/>
        <v>-0.27262016100014708</v>
      </c>
      <c r="Q19" s="200">
        <f t="shared" si="1"/>
        <v>0</v>
      </c>
      <c r="R19" s="200">
        <f t="shared" si="2"/>
        <v>0</v>
      </c>
      <c r="S19" s="201"/>
      <c r="T19" s="202"/>
      <c r="U19" s="198"/>
      <c r="V19" s="203">
        <f t="shared" si="3"/>
        <v>0</v>
      </c>
      <c r="W19" s="203">
        <f t="shared" si="3"/>
        <v>0</v>
      </c>
      <c r="X19" s="204">
        <f t="shared" si="4"/>
        <v>0</v>
      </c>
      <c r="Y19" s="204">
        <f t="shared" si="5"/>
        <v>0</v>
      </c>
      <c r="Z19" s="205"/>
    </row>
    <row r="20" spans="2:26" ht="38.25" customHeight="1" x14ac:dyDescent="0.2">
      <c r="B20" s="234"/>
      <c r="C20" s="235"/>
      <c r="D20" s="193" t="s">
        <v>314</v>
      </c>
      <c r="E20" s="193" t="s">
        <v>315</v>
      </c>
      <c r="F20" s="194" t="s">
        <v>101</v>
      </c>
      <c r="G20" s="22">
        <v>0</v>
      </c>
      <c r="H20" s="22">
        <v>0</v>
      </c>
      <c r="I20" s="40" t="s">
        <v>310</v>
      </c>
      <c r="J20" s="40">
        <v>0</v>
      </c>
      <c r="K20" s="40"/>
      <c r="L20" s="40"/>
      <c r="M20" s="23" t="s">
        <v>310</v>
      </c>
      <c r="N20" s="24">
        <v>0</v>
      </c>
      <c r="O20" s="11">
        <f t="shared" si="0"/>
        <v>0</v>
      </c>
      <c r="P20" s="11">
        <f t="shared" si="0"/>
        <v>0</v>
      </c>
      <c r="Q20" s="12">
        <f t="shared" si="1"/>
        <v>0</v>
      </c>
      <c r="R20" s="12">
        <f t="shared" si="2"/>
        <v>0</v>
      </c>
      <c r="S20" s="23"/>
      <c r="T20" s="49"/>
      <c r="U20" s="24"/>
      <c r="V20" s="9">
        <f t="shared" si="3"/>
        <v>0</v>
      </c>
      <c r="W20" s="9">
        <f t="shared" si="3"/>
        <v>0</v>
      </c>
      <c r="X20" s="10">
        <f t="shared" si="4"/>
        <v>0</v>
      </c>
      <c r="Y20" s="10">
        <f t="shared" si="5"/>
        <v>0</v>
      </c>
      <c r="Z20" s="25"/>
    </row>
    <row r="21" spans="2:26" ht="45.75" customHeight="1" x14ac:dyDescent="0.2">
      <c r="B21" s="234"/>
      <c r="C21" s="235"/>
      <c r="D21" s="193" t="s">
        <v>175</v>
      </c>
      <c r="E21" s="193" t="s">
        <v>155</v>
      </c>
      <c r="F21" s="194" t="s">
        <v>101</v>
      </c>
      <c r="G21" s="22">
        <v>0</v>
      </c>
      <c r="H21" s="22">
        <v>0</v>
      </c>
      <c r="I21" s="40" t="s">
        <v>310</v>
      </c>
      <c r="J21" s="24">
        <v>257904490</v>
      </c>
      <c r="K21" s="40"/>
      <c r="L21" s="40"/>
      <c r="M21" s="23" t="s">
        <v>310</v>
      </c>
      <c r="N21" s="24">
        <v>689235062</v>
      </c>
      <c r="O21" s="11">
        <f t="shared" si="0"/>
        <v>0</v>
      </c>
      <c r="P21" s="11">
        <f t="shared" si="0"/>
        <v>-1.6724430505261849</v>
      </c>
      <c r="Q21" s="12">
        <f t="shared" si="1"/>
        <v>0</v>
      </c>
      <c r="R21" s="12">
        <f t="shared" si="2"/>
        <v>0</v>
      </c>
      <c r="S21" s="23"/>
      <c r="T21" s="49"/>
      <c r="U21" s="24"/>
      <c r="V21" s="9">
        <f t="shared" si="3"/>
        <v>0</v>
      </c>
      <c r="W21" s="9">
        <f t="shared" si="3"/>
        <v>0</v>
      </c>
      <c r="X21" s="10">
        <f t="shared" si="4"/>
        <v>0</v>
      </c>
      <c r="Y21" s="10">
        <f t="shared" si="5"/>
        <v>0</v>
      </c>
      <c r="Z21" s="25"/>
    </row>
    <row r="22" spans="2:26" ht="63.75" customHeight="1" x14ac:dyDescent="0.2">
      <c r="B22" s="234"/>
      <c r="C22" s="235"/>
      <c r="D22" s="193" t="s">
        <v>176</v>
      </c>
      <c r="E22" s="193" t="s">
        <v>177</v>
      </c>
      <c r="F22" s="194" t="s">
        <v>101</v>
      </c>
      <c r="G22" s="22">
        <v>0</v>
      </c>
      <c r="H22" s="22">
        <v>0</v>
      </c>
      <c r="I22" s="40" t="s">
        <v>310</v>
      </c>
      <c r="J22" s="24">
        <v>1094309980</v>
      </c>
      <c r="K22" s="40"/>
      <c r="L22" s="40"/>
      <c r="M22" s="23" t="s">
        <v>310</v>
      </c>
      <c r="N22" s="24">
        <v>1384275019</v>
      </c>
      <c r="O22" s="11">
        <f t="shared" si="0"/>
        <v>0</v>
      </c>
      <c r="P22" s="11">
        <f t="shared" si="0"/>
        <v>-0.26497523032733383</v>
      </c>
      <c r="Q22" s="12">
        <f t="shared" si="1"/>
        <v>0</v>
      </c>
      <c r="R22" s="12">
        <f t="shared" si="2"/>
        <v>0</v>
      </c>
      <c r="S22" s="141" t="s">
        <v>316</v>
      </c>
      <c r="T22" s="49"/>
      <c r="U22" s="24"/>
      <c r="V22" s="9">
        <f t="shared" si="3"/>
        <v>0</v>
      </c>
      <c r="W22" s="9">
        <f t="shared" si="3"/>
        <v>0</v>
      </c>
      <c r="X22" s="10">
        <f t="shared" si="4"/>
        <v>0</v>
      </c>
      <c r="Y22" s="10">
        <f t="shared" si="5"/>
        <v>0</v>
      </c>
      <c r="Z22" s="25"/>
    </row>
    <row r="23" spans="2:26" ht="36.75" customHeight="1" x14ac:dyDescent="0.2">
      <c r="B23" s="234"/>
      <c r="C23" s="215" t="s">
        <v>180</v>
      </c>
      <c r="D23" s="193" t="s">
        <v>181</v>
      </c>
      <c r="E23" s="193" t="s">
        <v>182</v>
      </c>
      <c r="F23" s="194" t="s">
        <v>101</v>
      </c>
      <c r="G23" s="22">
        <v>0</v>
      </c>
      <c r="H23" s="22">
        <v>0</v>
      </c>
      <c r="I23" s="40" t="s">
        <v>310</v>
      </c>
      <c r="J23" s="40">
        <v>0</v>
      </c>
      <c r="K23" s="40"/>
      <c r="L23" s="40"/>
      <c r="M23" s="23" t="s">
        <v>310</v>
      </c>
      <c r="N23" s="23">
        <v>0</v>
      </c>
      <c r="O23" s="11">
        <f t="shared" si="0"/>
        <v>0</v>
      </c>
      <c r="P23" s="11">
        <f t="shared" si="0"/>
        <v>0</v>
      </c>
      <c r="Q23" s="12">
        <f t="shared" si="1"/>
        <v>0</v>
      </c>
      <c r="R23" s="12">
        <f t="shared" si="2"/>
        <v>0</v>
      </c>
      <c r="S23" s="23"/>
      <c r="T23" s="49"/>
      <c r="U23" s="24"/>
      <c r="V23" s="9">
        <f t="shared" si="3"/>
        <v>0</v>
      </c>
      <c r="W23" s="9">
        <f t="shared" si="3"/>
        <v>0</v>
      </c>
      <c r="X23" s="10">
        <f t="shared" si="4"/>
        <v>0</v>
      </c>
      <c r="Y23" s="10">
        <f t="shared" si="5"/>
        <v>0</v>
      </c>
      <c r="Z23" s="25"/>
    </row>
    <row r="24" spans="2:26" ht="54" customHeight="1" x14ac:dyDescent="0.2">
      <c r="B24" s="234"/>
      <c r="C24" s="216"/>
      <c r="D24" s="193" t="s">
        <v>183</v>
      </c>
      <c r="E24" s="193" t="s">
        <v>184</v>
      </c>
      <c r="F24" s="194" t="s">
        <v>101</v>
      </c>
      <c r="G24" s="22">
        <v>0</v>
      </c>
      <c r="H24" s="22">
        <v>0</v>
      </c>
      <c r="I24" s="40" t="s">
        <v>310</v>
      </c>
      <c r="J24" s="40">
        <v>0</v>
      </c>
      <c r="K24" s="40"/>
      <c r="L24" s="40"/>
      <c r="M24" s="23" t="s">
        <v>310</v>
      </c>
      <c r="N24" s="23">
        <v>0</v>
      </c>
      <c r="O24" s="11">
        <f t="shared" si="0"/>
        <v>0</v>
      </c>
      <c r="P24" s="11">
        <f t="shared" si="0"/>
        <v>0</v>
      </c>
      <c r="Q24" s="12">
        <f t="shared" si="1"/>
        <v>0</v>
      </c>
      <c r="R24" s="12">
        <f t="shared" si="2"/>
        <v>0</v>
      </c>
      <c r="S24" s="23"/>
      <c r="T24" s="49"/>
      <c r="U24" s="24"/>
      <c r="V24" s="9">
        <f t="shared" si="3"/>
        <v>0</v>
      </c>
      <c r="W24" s="9">
        <f t="shared" si="3"/>
        <v>0</v>
      </c>
      <c r="X24" s="10">
        <f t="shared" si="4"/>
        <v>0</v>
      </c>
      <c r="Y24" s="10">
        <f t="shared" si="5"/>
        <v>0</v>
      </c>
      <c r="Z24" s="25"/>
    </row>
    <row r="25" spans="2:26" ht="89" customHeight="1" x14ac:dyDescent="0.2">
      <c r="B25" s="234"/>
      <c r="C25" s="229" t="s">
        <v>185</v>
      </c>
      <c r="D25" s="193" t="s">
        <v>186</v>
      </c>
      <c r="E25" s="193" t="s">
        <v>155</v>
      </c>
      <c r="F25" s="194" t="s">
        <v>101</v>
      </c>
      <c r="G25" s="22">
        <v>0</v>
      </c>
      <c r="H25" s="22">
        <v>0</v>
      </c>
      <c r="I25" s="40" t="s">
        <v>310</v>
      </c>
      <c r="J25" s="24">
        <v>248103757</v>
      </c>
      <c r="K25" s="40"/>
      <c r="L25" s="40"/>
      <c r="M25" s="23" t="s">
        <v>310</v>
      </c>
      <c r="N25" s="24">
        <v>238298991</v>
      </c>
      <c r="O25" s="11">
        <f t="shared" si="0"/>
        <v>0</v>
      </c>
      <c r="P25" s="11">
        <f t="shared" si="0"/>
        <v>3.9518813090766658E-2</v>
      </c>
      <c r="Q25" s="12">
        <f t="shared" si="1"/>
        <v>0</v>
      </c>
      <c r="R25" s="12">
        <f t="shared" si="2"/>
        <v>0</v>
      </c>
      <c r="S25" s="141" t="s">
        <v>317</v>
      </c>
      <c r="T25" s="49"/>
      <c r="U25" s="24"/>
      <c r="V25" s="9">
        <f t="shared" si="3"/>
        <v>0</v>
      </c>
      <c r="W25" s="9">
        <f t="shared" si="3"/>
        <v>0</v>
      </c>
      <c r="X25" s="10">
        <f t="shared" si="4"/>
        <v>0</v>
      </c>
      <c r="Y25" s="10">
        <f t="shared" si="5"/>
        <v>0</v>
      </c>
      <c r="Z25" s="25"/>
    </row>
    <row r="26" spans="2:26" ht="89" customHeight="1" x14ac:dyDescent="0.2">
      <c r="B26" s="234"/>
      <c r="C26" s="236"/>
      <c r="D26" s="193" t="s">
        <v>187</v>
      </c>
      <c r="E26" s="193" t="s">
        <v>155</v>
      </c>
      <c r="F26" s="194" t="s">
        <v>101</v>
      </c>
      <c r="G26" s="22">
        <v>0</v>
      </c>
      <c r="H26" s="22">
        <v>0</v>
      </c>
      <c r="I26" s="40" t="s">
        <v>310</v>
      </c>
      <c r="J26" s="24">
        <v>1020416208</v>
      </c>
      <c r="K26" s="40"/>
      <c r="L26" s="40"/>
      <c r="M26" s="23" t="s">
        <v>310</v>
      </c>
      <c r="N26" s="24">
        <v>856258720</v>
      </c>
      <c r="O26" s="11">
        <f t="shared" si="0"/>
        <v>0</v>
      </c>
      <c r="P26" s="11">
        <f t="shared" si="0"/>
        <v>0.16087306994245631</v>
      </c>
      <c r="Q26" s="12">
        <f t="shared" si="1"/>
        <v>0</v>
      </c>
      <c r="R26" s="12">
        <f t="shared" si="2"/>
        <v>0</v>
      </c>
      <c r="S26" s="141" t="s">
        <v>318</v>
      </c>
      <c r="T26" s="49"/>
      <c r="U26" s="24"/>
      <c r="V26" s="9">
        <f t="shared" si="3"/>
        <v>0</v>
      </c>
      <c r="W26" s="9">
        <f t="shared" si="3"/>
        <v>0</v>
      </c>
      <c r="X26" s="10">
        <f t="shared" si="4"/>
        <v>0</v>
      </c>
      <c r="Y26" s="10">
        <f t="shared" si="5"/>
        <v>0</v>
      </c>
      <c r="Z26" s="25"/>
    </row>
    <row r="27" spans="2:26" ht="32" x14ac:dyDescent="0.2">
      <c r="B27" s="234"/>
      <c r="C27" s="229" t="s">
        <v>188</v>
      </c>
      <c r="D27" s="193" t="s">
        <v>189</v>
      </c>
      <c r="E27" s="193" t="s">
        <v>190</v>
      </c>
      <c r="F27" s="194" t="s">
        <v>101</v>
      </c>
      <c r="G27" s="22">
        <v>0</v>
      </c>
      <c r="H27" s="22">
        <v>0</v>
      </c>
      <c r="I27" s="40" t="s">
        <v>310</v>
      </c>
      <c r="J27" s="24">
        <v>46950600</v>
      </c>
      <c r="K27" s="40"/>
      <c r="L27" s="40"/>
      <c r="M27" s="23" t="s">
        <v>310</v>
      </c>
      <c r="N27" s="196">
        <v>4827200</v>
      </c>
      <c r="O27" s="11">
        <f>IFERROR((1-(M27/J27)),0)</f>
        <v>0</v>
      </c>
      <c r="P27" s="11">
        <f>IFERROR((1-(N27/#REF!)),0)</f>
        <v>0</v>
      </c>
      <c r="Q27" s="12">
        <f t="shared" si="1"/>
        <v>0</v>
      </c>
      <c r="R27" s="12">
        <f t="shared" si="2"/>
        <v>0</v>
      </c>
      <c r="S27" s="23"/>
      <c r="T27" s="49"/>
      <c r="U27" s="24"/>
      <c r="V27" s="9">
        <f t="shared" si="3"/>
        <v>0</v>
      </c>
      <c r="W27" s="9">
        <f t="shared" si="3"/>
        <v>0</v>
      </c>
      <c r="X27" s="10">
        <f t="shared" si="4"/>
        <v>0</v>
      </c>
      <c r="Y27" s="10">
        <f t="shared" si="5"/>
        <v>0</v>
      </c>
      <c r="Z27" s="25"/>
    </row>
    <row r="28" spans="2:26" ht="32" x14ac:dyDescent="0.2">
      <c r="B28" s="234"/>
      <c r="C28" s="236"/>
      <c r="D28" s="193" t="s">
        <v>191</v>
      </c>
      <c r="E28" s="193" t="s">
        <v>190</v>
      </c>
      <c r="F28" s="194" t="s">
        <v>101</v>
      </c>
      <c r="G28" s="22">
        <v>0</v>
      </c>
      <c r="H28" s="22">
        <v>0</v>
      </c>
      <c r="I28" s="40" t="s">
        <v>310</v>
      </c>
      <c r="J28" s="24">
        <v>135120586</v>
      </c>
      <c r="K28" s="40"/>
      <c r="L28" s="40"/>
      <c r="M28" s="23" t="s">
        <v>310</v>
      </c>
      <c r="N28" s="196">
        <v>154467674</v>
      </c>
      <c r="O28" s="11">
        <f>IFERROR((1-(M28/J28)),0)</f>
        <v>0</v>
      </c>
      <c r="P28" s="11">
        <f>IFERROR((1-(N28/#REF!)),0)</f>
        <v>0</v>
      </c>
      <c r="Q28" s="12">
        <f t="shared" si="1"/>
        <v>0</v>
      </c>
      <c r="R28" s="12">
        <f t="shared" si="2"/>
        <v>0</v>
      </c>
      <c r="S28" s="23"/>
      <c r="T28" s="49"/>
      <c r="U28" s="24"/>
      <c r="V28" s="9">
        <f t="shared" si="3"/>
        <v>0</v>
      </c>
      <c r="W28" s="9">
        <f t="shared" si="3"/>
        <v>0</v>
      </c>
      <c r="X28" s="10">
        <f t="shared" si="4"/>
        <v>0</v>
      </c>
      <c r="Y28" s="10">
        <f t="shared" si="5"/>
        <v>0</v>
      </c>
      <c r="Z28" s="25"/>
    </row>
    <row r="29" spans="2:26" ht="118.5" customHeight="1" x14ac:dyDescent="0.2">
      <c r="B29" s="234"/>
      <c r="C29" s="193" t="s">
        <v>192</v>
      </c>
      <c r="D29" s="193" t="s">
        <v>193</v>
      </c>
      <c r="E29" s="193" t="s">
        <v>194</v>
      </c>
      <c r="F29" s="194" t="s">
        <v>101</v>
      </c>
      <c r="G29" s="22">
        <v>0</v>
      </c>
      <c r="H29" s="22">
        <v>0</v>
      </c>
      <c r="I29" s="40" t="s">
        <v>310</v>
      </c>
      <c r="J29" s="24">
        <v>963631806</v>
      </c>
      <c r="K29" s="40"/>
      <c r="L29" s="40"/>
      <c r="M29" s="23" t="s">
        <v>310</v>
      </c>
      <c r="N29" s="24">
        <v>1923196573</v>
      </c>
      <c r="O29" s="11">
        <f t="shared" si="0"/>
        <v>0</v>
      </c>
      <c r="P29" s="11">
        <f t="shared" si="0"/>
        <v>-0.99577946786866445</v>
      </c>
      <c r="Q29" s="12">
        <f t="shared" si="1"/>
        <v>0</v>
      </c>
      <c r="R29" s="12">
        <f t="shared" si="2"/>
        <v>0</v>
      </c>
      <c r="S29" s="141" t="s">
        <v>319</v>
      </c>
      <c r="T29" s="49"/>
      <c r="U29" s="24"/>
      <c r="V29" s="9">
        <f t="shared" si="3"/>
        <v>0</v>
      </c>
      <c r="W29" s="9">
        <f t="shared" si="3"/>
        <v>0</v>
      </c>
      <c r="X29" s="10">
        <f t="shared" si="4"/>
        <v>0</v>
      </c>
      <c r="Y29" s="10">
        <f t="shared" si="5"/>
        <v>0</v>
      </c>
      <c r="Z29" s="25"/>
    </row>
    <row r="30" spans="2:26" ht="32" x14ac:dyDescent="0.2">
      <c r="B30" s="226" t="s">
        <v>195</v>
      </c>
      <c r="C30" s="229" t="s">
        <v>196</v>
      </c>
      <c r="D30" s="192" t="s">
        <v>197</v>
      </c>
      <c r="E30" s="192" t="s">
        <v>198</v>
      </c>
      <c r="F30" s="194" t="s">
        <v>101</v>
      </c>
      <c r="G30" s="22">
        <v>0</v>
      </c>
      <c r="H30" s="22">
        <v>0</v>
      </c>
      <c r="I30" s="40" t="s">
        <v>310</v>
      </c>
      <c r="J30" s="24">
        <v>987439</v>
      </c>
      <c r="K30" s="40"/>
      <c r="L30" s="40"/>
      <c r="M30" s="23" t="s">
        <v>310</v>
      </c>
      <c r="N30" s="24">
        <v>2921747</v>
      </c>
      <c r="O30" s="11">
        <f t="shared" si="0"/>
        <v>0</v>
      </c>
      <c r="P30" s="11">
        <f t="shared" si="0"/>
        <v>-1.9589139177204871</v>
      </c>
      <c r="Q30" s="12">
        <f t="shared" si="1"/>
        <v>0</v>
      </c>
      <c r="R30" s="12">
        <f t="shared" si="2"/>
        <v>0</v>
      </c>
      <c r="S30" s="23"/>
      <c r="T30" s="49"/>
      <c r="U30" s="24"/>
      <c r="V30" s="9">
        <f t="shared" si="3"/>
        <v>0</v>
      </c>
      <c r="W30" s="9">
        <f t="shared" si="3"/>
        <v>0</v>
      </c>
      <c r="X30" s="10">
        <f t="shared" si="4"/>
        <v>0</v>
      </c>
      <c r="Y30" s="10">
        <f t="shared" si="5"/>
        <v>0</v>
      </c>
      <c r="Z30" s="25"/>
    </row>
    <row r="31" spans="2:26" ht="32" x14ac:dyDescent="0.2">
      <c r="B31" s="227"/>
      <c r="C31" s="230"/>
      <c r="D31" s="192" t="s">
        <v>202</v>
      </c>
      <c r="E31" s="192" t="s">
        <v>198</v>
      </c>
      <c r="F31" s="194" t="s">
        <v>101</v>
      </c>
      <c r="G31" s="22">
        <v>0</v>
      </c>
      <c r="H31" s="22">
        <v>0</v>
      </c>
      <c r="I31" s="40" t="s">
        <v>310</v>
      </c>
      <c r="J31" s="24">
        <v>8313160</v>
      </c>
      <c r="K31" s="40"/>
      <c r="L31" s="40"/>
      <c r="M31" s="23" t="s">
        <v>310</v>
      </c>
      <c r="N31" s="24">
        <v>7360650</v>
      </c>
      <c r="O31" s="11">
        <f t="shared" si="0"/>
        <v>0</v>
      </c>
      <c r="P31" s="11">
        <f t="shared" si="0"/>
        <v>0.11457857180662945</v>
      </c>
      <c r="Q31" s="12">
        <f t="shared" si="1"/>
        <v>0</v>
      </c>
      <c r="R31" s="12">
        <f t="shared" si="2"/>
        <v>0</v>
      </c>
      <c r="S31" s="31"/>
      <c r="T31" s="49"/>
      <c r="U31" s="24"/>
      <c r="V31" s="9">
        <f t="shared" si="3"/>
        <v>0</v>
      </c>
      <c r="W31" s="9">
        <f t="shared" si="3"/>
        <v>0</v>
      </c>
      <c r="X31" s="10">
        <f t="shared" si="4"/>
        <v>0</v>
      </c>
      <c r="Y31" s="10">
        <f t="shared" si="5"/>
        <v>0</v>
      </c>
      <c r="Z31" s="25"/>
    </row>
    <row r="32" spans="2:26" ht="33" thickBot="1" x14ac:dyDescent="0.25">
      <c r="B32" s="228"/>
      <c r="C32" s="231"/>
      <c r="D32" s="32" t="s">
        <v>203</v>
      </c>
      <c r="E32" s="32" t="s">
        <v>204</v>
      </c>
      <c r="F32" s="194" t="s">
        <v>101</v>
      </c>
      <c r="G32" s="22">
        <v>0</v>
      </c>
      <c r="H32" s="22">
        <v>0</v>
      </c>
      <c r="I32" s="40" t="s">
        <v>310</v>
      </c>
      <c r="J32" s="24">
        <v>1630483619</v>
      </c>
      <c r="K32" s="40"/>
      <c r="L32" s="40"/>
      <c r="M32" s="23" t="s">
        <v>310</v>
      </c>
      <c r="N32" s="24">
        <v>1658165542</v>
      </c>
      <c r="O32" s="11">
        <f t="shared" si="0"/>
        <v>0</v>
      </c>
      <c r="P32" s="11">
        <f t="shared" si="0"/>
        <v>-1.6977737572719587E-2</v>
      </c>
      <c r="Q32" s="12">
        <f t="shared" si="1"/>
        <v>0</v>
      </c>
      <c r="R32" s="12">
        <f t="shared" si="2"/>
        <v>0</v>
      </c>
      <c r="S32" s="31"/>
      <c r="T32" s="49"/>
      <c r="U32" s="24"/>
      <c r="V32" s="9">
        <f t="shared" si="3"/>
        <v>0</v>
      </c>
      <c r="W32" s="9">
        <f t="shared" si="3"/>
        <v>0</v>
      </c>
      <c r="X32" s="10">
        <f t="shared" si="4"/>
        <v>0</v>
      </c>
      <c r="Y32" s="10">
        <f t="shared" si="5"/>
        <v>0</v>
      </c>
      <c r="Z32" s="25"/>
    </row>
    <row r="33" spans="2:26" ht="60.75" customHeight="1" x14ac:dyDescent="0.2">
      <c r="B33" s="53" t="s">
        <v>208</v>
      </c>
      <c r="C33" s="194" t="s">
        <v>135</v>
      </c>
      <c r="D33" s="194" t="s">
        <v>135</v>
      </c>
      <c r="E33" s="194" t="s">
        <v>136</v>
      </c>
      <c r="F33" s="194" t="s">
        <v>101</v>
      </c>
      <c r="G33" s="22">
        <v>0</v>
      </c>
      <c r="H33" s="22">
        <v>0</v>
      </c>
      <c r="I33" s="40" t="s">
        <v>310</v>
      </c>
      <c r="J33" s="24">
        <v>2373594047</v>
      </c>
      <c r="K33" s="40"/>
      <c r="L33" s="40"/>
      <c r="M33" s="23" t="s">
        <v>310</v>
      </c>
      <c r="N33" s="24">
        <v>3746233226</v>
      </c>
      <c r="O33" s="22" t="s">
        <v>212</v>
      </c>
      <c r="P33" s="22" t="s">
        <v>212</v>
      </c>
      <c r="Q33" s="22" t="s">
        <v>212</v>
      </c>
      <c r="R33" s="22" t="s">
        <v>212</v>
      </c>
      <c r="S33" s="23"/>
      <c r="T33" s="49"/>
      <c r="U33" s="24"/>
      <c r="V33" s="22" t="s">
        <v>212</v>
      </c>
      <c r="W33" s="22" t="s">
        <v>212</v>
      </c>
      <c r="X33" s="22" t="s">
        <v>212</v>
      </c>
      <c r="Y33" s="22" t="s">
        <v>212</v>
      </c>
      <c r="Z33" s="25"/>
    </row>
    <row r="34" spans="2:26" ht="64" x14ac:dyDescent="0.2">
      <c r="B34" s="52" t="s">
        <v>213</v>
      </c>
    </row>
  </sheetData>
  <autoFilter ref="B11:Z34" xr:uid="{00000000-0009-0000-0000-000001000000}">
    <filterColumn colId="0" showButton="0"/>
  </autoFilter>
  <mergeCells count="44">
    <mergeCell ref="D1:Z1"/>
    <mergeCell ref="C2:H2"/>
    <mergeCell ref="I2:J2"/>
    <mergeCell ref="K2:Z2"/>
    <mergeCell ref="C3:H3"/>
    <mergeCell ref="K3:Z3"/>
    <mergeCell ref="C4:H4"/>
    <mergeCell ref="I4:J4"/>
    <mergeCell ref="K4:Z4"/>
    <mergeCell ref="C5:H5"/>
    <mergeCell ref="I5:J5"/>
    <mergeCell ref="K5:Z5"/>
    <mergeCell ref="B6:Z6"/>
    <mergeCell ref="B7:H7"/>
    <mergeCell ref="M7:Z7"/>
    <mergeCell ref="B8:C11"/>
    <mergeCell ref="D8:D11"/>
    <mergeCell ref="E8:E11"/>
    <mergeCell ref="F8:F11"/>
    <mergeCell ref="G8:G11"/>
    <mergeCell ref="H8:H11"/>
    <mergeCell ref="I8:J9"/>
    <mergeCell ref="K8:L9"/>
    <mergeCell ref="M8:P8"/>
    <mergeCell ref="T8:Z8"/>
    <mergeCell ref="M9:S9"/>
    <mergeCell ref="T9:Z9"/>
    <mergeCell ref="T10:Z10"/>
    <mergeCell ref="B12:B13"/>
    <mergeCell ref="B14:B15"/>
    <mergeCell ref="C14:C15"/>
    <mergeCell ref="B16:B29"/>
    <mergeCell ref="C16:C17"/>
    <mergeCell ref="C19:C22"/>
    <mergeCell ref="I10:I11"/>
    <mergeCell ref="J10:J11"/>
    <mergeCell ref="K10:K11"/>
    <mergeCell ref="L10:L11"/>
    <mergeCell ref="M10:S10"/>
    <mergeCell ref="C23:C24"/>
    <mergeCell ref="C25:C26"/>
    <mergeCell ref="C27:C28"/>
    <mergeCell ref="B30:B32"/>
    <mergeCell ref="C30:C32"/>
  </mergeCells>
  <dataValidations count="14">
    <dataValidation type="list" allowBlank="1" showInputMessage="1" showErrorMessage="1" sqref="K2:Z2" xr:uid="{BE677933-5EA2-5B43-8D70-A0B4FFBC30C9}">
      <formula1>INDIRECT(C2)</formula1>
    </dataValidation>
    <dataValidation allowBlank="1" showInputMessage="1" showErrorMessage="1" prompt="Escribir el otro sector que no se encuentra en la lista desplegable" sqref="C3:H3" xr:uid="{741F67E3-B6B2-9240-B771-AE472198CA06}"/>
    <dataValidation allowBlank="1" showInputMessage="1" showErrorMessage="1" prompt="Solo aplica para gastos de funcionamiento." sqref="B8:C11" xr:uid="{71898ADA-220B-3442-A084-C28235558B79}"/>
    <dataValidation allowBlank="1" showInputMessage="1" showErrorMessage="1" prompt="Relacione los giros realizados  en el  mismo periodo del año anterior, relacionados con el rubro y el componente. valores en pesos." sqref="J10:J11" xr:uid="{1522DF56-22C9-904C-BAC7-6EA84D262BCC}"/>
    <dataValidation allowBlank="1" showInputMessage="1" showErrorMessage="1" prompt="Escribir la otra entidad que no se encuentra en la lista desplegable" sqref="K3:Z3" xr:uid="{4862C96A-F8FD-D646-B1B7-BC4061D5CF30}"/>
    <dataValidation allowBlank="1" showInputMessage="1" showErrorMessage="1" prompt="Relacione los giros realizados  en el  periodo de reporte para el rubro y el componente. Valores en pesos._x000a_" sqref="U11" xr:uid="{F7C33E4D-D8CA-6944-B43F-7ED51DDF35CB}"/>
    <dataValidation allowBlank="1" showInputMessage="1" showErrorMessage="1" prompt="Relacione los giros realizados  en el  periodo de reporte para el rubro y el componente. Valores en pesos." sqref="N11" xr:uid="{48761AAA-0421-BE4A-8D7A-C88AD385C571}"/>
    <dataValidation allowBlank="1" showInputMessage="1" showErrorMessage="1" prompt="Relacione el dato de consumo asociado al rubro, componente y unidad de medida en el periodo de reporte._x000a_" sqref="M11 T11" xr:uid="{60652D5C-96D4-F740-AC6D-EED31A018B91}"/>
    <dataValidation allowBlank="1" showInputMessage="1" showErrorMessage="1" prompt="Relacione los giros realizados  en el  mismo periodo del año anterior, relacionados con el rubro y el componente. Valores en pesos." sqref="L10:L11" xr:uid="{6E584537-221E-FB4D-AAD1-44D3027DBD12}"/>
    <dataValidation allowBlank="1" showInputMessage="1" showErrorMessage="1" prompt="Relacione el dato de consumo asociado al rubro, componente y unidad de medida reportado en el  mismo periodo del año anterior_x000a_" sqref="I10:I11 K10:K11" xr:uid="{4E9D0233-CE81-464C-B1C6-AB34A84B2279}"/>
    <dataValidation allowBlank="1" showInputMessage="1" showErrorMessage="1" prompt="Si en la celda &quot;E&quot;, selecionó SI, defina una meta en porcentaje para mantener o reducir el gasto en la vigencia. (En unidad de medida)" sqref="H8:H11" xr:uid="{1B4E8113-159B-AF46-A859-1F4A52DF5B1F}"/>
    <dataValidation allowBlank="1" showInputMessage="1" showErrorMessage="1" prompt="Si en la celda &quot;E&quot;, selecionó SI, defina una meta en porcentaje para mantener o reducir el gasto en la vigencia. (En giros presupuestales)" sqref="G8:G11" xr:uid="{71D28353-6403-FC41-B2DA-52D3609F930F}"/>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0F0A116D-B842-084F-9D87-F377A27D65E8}"/>
    <dataValidation allowBlank="1" showInputMessage="1" showErrorMessage="1" prompt="Defina la referencia que se usará  para medir el rubro o componente. Ejem. Metro cúbico, personas, horas, entre otros." sqref="E8:E11" xr:uid="{9A7DA3FB-B0C8-244F-990F-033FB4F4F796}"/>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73DC-1601-4C6B-BB4E-F96A468E9349}">
  <dimension ref="A1:Y46"/>
  <sheetViews>
    <sheetView showGridLines="0" zoomScale="90" zoomScaleNormal="40" workbookViewId="0">
      <selection activeCell="A6" sqref="A6:Y6"/>
    </sheetView>
  </sheetViews>
  <sheetFormatPr baseColWidth="10" defaultColWidth="11.5" defaultRowHeight="15" x14ac:dyDescent="0.2"/>
  <cols>
    <col min="1" max="1" width="29" style="34" customWidth="1"/>
    <col min="2" max="2" width="29" style="14" customWidth="1"/>
    <col min="3" max="3" width="34.6640625" style="14" customWidth="1"/>
    <col min="4" max="4" width="19.33203125" style="14" customWidth="1"/>
    <col min="5" max="5" width="19.6640625" style="14" customWidth="1"/>
    <col min="6" max="6" width="16.5" style="46" customWidth="1"/>
    <col min="7" max="7" width="25.33203125" style="46" customWidth="1"/>
    <col min="8" max="8" width="16.83203125" style="44" customWidth="1"/>
    <col min="9" max="9" width="20.5" style="44" customWidth="1"/>
    <col min="10" max="10" width="16.83203125" style="44" customWidth="1"/>
    <col min="11" max="11" width="22.6640625" style="44" customWidth="1"/>
    <col min="12" max="12" width="15.33203125" style="14" customWidth="1"/>
    <col min="13" max="13" width="19.5" style="14" customWidth="1"/>
    <col min="14" max="14" width="19.33203125" style="14" customWidth="1"/>
    <col min="15" max="15" width="19.83203125" style="14" customWidth="1"/>
    <col min="16" max="16" width="26" style="14" customWidth="1"/>
    <col min="17" max="17" width="24.1640625" style="14" customWidth="1"/>
    <col min="18" max="18" width="23.5" style="14" customWidth="1"/>
    <col min="19" max="19" width="19.83203125" style="50" customWidth="1"/>
    <col min="20" max="20" width="19.83203125" style="14" customWidth="1"/>
    <col min="21" max="21" width="27.83203125" style="14" customWidth="1"/>
    <col min="22" max="22" width="19.83203125" style="14" customWidth="1"/>
    <col min="23" max="23" width="28.5" style="14" customWidth="1"/>
    <col min="24" max="24" width="33" style="14" customWidth="1"/>
    <col min="25" max="25" width="22.6640625" style="14" customWidth="1"/>
    <col min="26" max="16384" width="11.5" style="14"/>
  </cols>
  <sheetData>
    <row r="1" spans="1:25" ht="75" customHeight="1" x14ac:dyDescent="0.35">
      <c r="A1" s="75" t="s">
        <v>107</v>
      </c>
      <c r="B1" s="75" t="s">
        <v>107</v>
      </c>
      <c r="C1" s="280" t="s">
        <v>103</v>
      </c>
      <c r="D1" s="280"/>
      <c r="E1" s="280"/>
      <c r="F1" s="280"/>
      <c r="G1" s="280"/>
      <c r="H1" s="280"/>
      <c r="I1" s="280"/>
      <c r="J1" s="280"/>
      <c r="K1" s="280"/>
      <c r="L1" s="280"/>
      <c r="M1" s="280"/>
      <c r="N1" s="280"/>
      <c r="O1" s="280"/>
      <c r="P1" s="280"/>
      <c r="Q1" s="280"/>
      <c r="R1" s="280"/>
      <c r="S1" s="280"/>
      <c r="T1" s="280"/>
      <c r="U1" s="280"/>
      <c r="V1" s="280"/>
      <c r="W1" s="280"/>
      <c r="X1" s="280"/>
      <c r="Y1" s="280"/>
    </row>
    <row r="2" spans="1:25" ht="16" x14ac:dyDescent="0.2">
      <c r="A2" s="54" t="s">
        <v>104</v>
      </c>
      <c r="B2" s="212" t="s">
        <v>15</v>
      </c>
      <c r="C2" s="213"/>
      <c r="D2" s="213"/>
      <c r="E2" s="213"/>
      <c r="F2" s="213"/>
      <c r="G2" s="214"/>
      <c r="H2" s="218" t="s">
        <v>105</v>
      </c>
      <c r="I2" s="219"/>
      <c r="J2" s="213" t="s">
        <v>69</v>
      </c>
      <c r="K2" s="213"/>
      <c r="L2" s="213"/>
      <c r="M2" s="213"/>
      <c r="N2" s="213"/>
      <c r="O2" s="213"/>
      <c r="P2" s="213"/>
      <c r="Q2" s="213"/>
      <c r="R2" s="213"/>
      <c r="S2" s="213"/>
      <c r="T2" s="213"/>
      <c r="U2" s="213"/>
      <c r="V2" s="213"/>
      <c r="W2" s="213"/>
      <c r="X2" s="213"/>
      <c r="Y2" s="213"/>
    </row>
    <row r="3" spans="1:25" ht="16" x14ac:dyDescent="0.2">
      <c r="A3" s="55" t="s">
        <v>106</v>
      </c>
      <c r="B3" s="212" t="s">
        <v>107</v>
      </c>
      <c r="C3" s="213"/>
      <c r="D3" s="213"/>
      <c r="E3" s="213"/>
      <c r="F3" s="213"/>
      <c r="G3" s="214"/>
      <c r="H3" s="56" t="s">
        <v>107</v>
      </c>
      <c r="I3" s="57" t="s">
        <v>108</v>
      </c>
      <c r="J3" s="213" t="s">
        <v>107</v>
      </c>
      <c r="K3" s="213"/>
      <c r="L3" s="213"/>
      <c r="M3" s="213"/>
      <c r="N3" s="213"/>
      <c r="O3" s="213"/>
      <c r="P3" s="213"/>
      <c r="Q3" s="213"/>
      <c r="R3" s="213"/>
      <c r="S3" s="213"/>
      <c r="T3" s="213"/>
      <c r="U3" s="213"/>
      <c r="V3" s="213"/>
      <c r="W3" s="213"/>
      <c r="X3" s="213"/>
      <c r="Y3" s="213"/>
    </row>
    <row r="4" spans="1:25" ht="16" x14ac:dyDescent="0.2">
      <c r="A4" s="58" t="s">
        <v>109</v>
      </c>
      <c r="B4" s="213">
        <v>2022</v>
      </c>
      <c r="C4" s="213"/>
      <c r="D4" s="213"/>
      <c r="E4" s="213"/>
      <c r="F4" s="213"/>
      <c r="G4" s="214"/>
      <c r="H4" s="218" t="s">
        <v>110</v>
      </c>
      <c r="I4" s="219"/>
      <c r="J4" s="213" t="s">
        <v>98</v>
      </c>
      <c r="K4" s="213"/>
      <c r="L4" s="213"/>
      <c r="M4" s="213"/>
      <c r="N4" s="213"/>
      <c r="O4" s="213"/>
      <c r="P4" s="213"/>
      <c r="Q4" s="213"/>
      <c r="R4" s="213"/>
      <c r="S4" s="213"/>
      <c r="T4" s="213"/>
      <c r="U4" s="213"/>
      <c r="V4" s="213"/>
      <c r="W4" s="213"/>
      <c r="X4" s="213"/>
      <c r="Y4" s="213"/>
    </row>
    <row r="5" spans="1:25" ht="16" x14ac:dyDescent="0.2">
      <c r="A5" s="58" t="s">
        <v>85</v>
      </c>
      <c r="B5" s="213" t="s">
        <v>86</v>
      </c>
      <c r="C5" s="213"/>
      <c r="D5" s="213"/>
      <c r="E5" s="213"/>
      <c r="F5" s="213"/>
      <c r="G5" s="214"/>
      <c r="H5" s="218" t="s">
        <v>90</v>
      </c>
      <c r="I5" s="219"/>
      <c r="J5" s="213" t="s">
        <v>91</v>
      </c>
      <c r="K5" s="213"/>
      <c r="L5" s="213"/>
      <c r="M5" s="213"/>
      <c r="N5" s="213"/>
      <c r="O5" s="213"/>
      <c r="P5" s="213"/>
      <c r="Q5" s="213"/>
      <c r="R5" s="213"/>
      <c r="S5" s="213"/>
      <c r="T5" s="213"/>
      <c r="U5" s="213"/>
      <c r="V5" s="213"/>
      <c r="W5" s="213"/>
      <c r="X5" s="213"/>
      <c r="Y5" s="213"/>
    </row>
    <row r="6" spans="1:25" ht="19.5" customHeight="1" x14ac:dyDescent="0.2">
      <c r="A6" s="283" t="s">
        <v>111</v>
      </c>
      <c r="B6" s="283"/>
      <c r="C6" s="283"/>
      <c r="D6" s="283"/>
      <c r="E6" s="283"/>
      <c r="F6" s="283"/>
      <c r="G6" s="283"/>
      <c r="H6" s="283"/>
      <c r="I6" s="283"/>
      <c r="J6" s="283"/>
      <c r="K6" s="283"/>
      <c r="L6" s="283"/>
      <c r="M6" s="283"/>
      <c r="N6" s="283"/>
      <c r="O6" s="283"/>
      <c r="P6" s="283"/>
      <c r="Q6" s="283"/>
      <c r="R6" s="283"/>
      <c r="S6" s="283"/>
      <c r="T6" s="283"/>
      <c r="U6" s="283"/>
      <c r="V6" s="283"/>
      <c r="W6" s="283"/>
      <c r="X6" s="283"/>
      <c r="Y6" s="283"/>
    </row>
    <row r="7" spans="1:25" ht="16" x14ac:dyDescent="0.2">
      <c r="A7" s="284" t="s">
        <v>112</v>
      </c>
      <c r="B7" s="285"/>
      <c r="C7" s="285"/>
      <c r="D7" s="285"/>
      <c r="E7" s="285"/>
      <c r="F7" s="285"/>
      <c r="G7" s="285"/>
      <c r="H7" s="76" t="s">
        <v>107</v>
      </c>
      <c r="I7" s="76" t="s">
        <v>107</v>
      </c>
      <c r="J7" s="76" t="s">
        <v>107</v>
      </c>
      <c r="K7" s="76" t="s">
        <v>107</v>
      </c>
      <c r="L7" s="286" t="s">
        <v>113</v>
      </c>
      <c r="M7" s="287"/>
      <c r="N7" s="287"/>
      <c r="O7" s="287"/>
      <c r="P7" s="287"/>
      <c r="Q7" s="287"/>
      <c r="R7" s="287"/>
      <c r="S7" s="287"/>
      <c r="T7" s="287"/>
      <c r="U7" s="287"/>
      <c r="V7" s="287"/>
      <c r="W7" s="287"/>
      <c r="X7" s="287"/>
      <c r="Y7" s="287"/>
    </row>
    <row r="8" spans="1:25" ht="18" customHeight="1" x14ac:dyDescent="0.2">
      <c r="A8" s="288" t="s">
        <v>114</v>
      </c>
      <c r="B8" s="289"/>
      <c r="C8" s="294" t="s">
        <v>115</v>
      </c>
      <c r="D8" s="294" t="s">
        <v>116</v>
      </c>
      <c r="E8" s="294" t="s">
        <v>117</v>
      </c>
      <c r="F8" s="296" t="s">
        <v>118</v>
      </c>
      <c r="G8" s="296" t="s">
        <v>119</v>
      </c>
      <c r="H8" s="298" t="s">
        <v>215</v>
      </c>
      <c r="I8" s="299"/>
      <c r="J8" s="298" t="s">
        <v>216</v>
      </c>
      <c r="K8" s="299"/>
      <c r="L8" s="281" t="s">
        <v>107</v>
      </c>
      <c r="M8" s="281"/>
      <c r="N8" s="281"/>
      <c r="O8" s="281"/>
      <c r="P8" s="77" t="s">
        <v>107</v>
      </c>
      <c r="Q8" s="77" t="s">
        <v>107</v>
      </c>
      <c r="R8" s="77" t="s">
        <v>107</v>
      </c>
      <c r="S8" s="302" t="s">
        <v>107</v>
      </c>
      <c r="T8" s="303"/>
      <c r="U8" s="303"/>
      <c r="V8" s="303"/>
      <c r="W8" s="303"/>
      <c r="X8" s="303"/>
      <c r="Y8" s="303"/>
    </row>
    <row r="9" spans="1:25" ht="18" customHeight="1" x14ac:dyDescent="0.2">
      <c r="A9" s="290"/>
      <c r="B9" s="291"/>
      <c r="C9" s="294"/>
      <c r="D9" s="294"/>
      <c r="E9" s="294"/>
      <c r="F9" s="296"/>
      <c r="G9" s="296"/>
      <c r="H9" s="300"/>
      <c r="I9" s="301"/>
      <c r="J9" s="300"/>
      <c r="K9" s="301"/>
      <c r="L9" s="304" t="s">
        <v>217</v>
      </c>
      <c r="M9" s="304"/>
      <c r="N9" s="304"/>
      <c r="O9" s="304"/>
      <c r="P9" s="304"/>
      <c r="Q9" s="304"/>
      <c r="R9" s="305"/>
      <c r="S9" s="306" t="s">
        <v>218</v>
      </c>
      <c r="T9" s="306"/>
      <c r="U9" s="306"/>
      <c r="V9" s="306"/>
      <c r="W9" s="306"/>
      <c r="X9" s="306"/>
      <c r="Y9" s="306"/>
    </row>
    <row r="10" spans="1:25" ht="18" customHeight="1" x14ac:dyDescent="0.2">
      <c r="A10" s="290"/>
      <c r="B10" s="291"/>
      <c r="C10" s="294"/>
      <c r="D10" s="294"/>
      <c r="E10" s="294"/>
      <c r="F10" s="296"/>
      <c r="G10" s="296"/>
      <c r="H10" s="294" t="s">
        <v>219</v>
      </c>
      <c r="I10" s="291" t="s">
        <v>220</v>
      </c>
      <c r="J10" s="294" t="s">
        <v>219</v>
      </c>
      <c r="K10" s="291" t="s">
        <v>220</v>
      </c>
      <c r="L10" s="281" t="s">
        <v>126</v>
      </c>
      <c r="M10" s="281"/>
      <c r="N10" s="281"/>
      <c r="O10" s="281"/>
      <c r="P10" s="281"/>
      <c r="Q10" s="281"/>
      <c r="R10" s="282"/>
      <c r="S10" s="311" t="s">
        <v>126</v>
      </c>
      <c r="T10" s="311"/>
      <c r="U10" s="311"/>
      <c r="V10" s="311"/>
      <c r="W10" s="311"/>
      <c r="X10" s="311"/>
      <c r="Y10" s="311"/>
    </row>
    <row r="11" spans="1:25" ht="152.25" customHeight="1" x14ac:dyDescent="0.2">
      <c r="A11" s="292"/>
      <c r="B11" s="293"/>
      <c r="C11" s="295"/>
      <c r="D11" s="295"/>
      <c r="E11" s="295"/>
      <c r="F11" s="297"/>
      <c r="G11" s="297"/>
      <c r="H11" s="316"/>
      <c r="I11" s="301"/>
      <c r="J11" s="316"/>
      <c r="K11" s="301"/>
      <c r="L11" s="78" t="s">
        <v>127</v>
      </c>
      <c r="M11" s="78" t="s">
        <v>128</v>
      </c>
      <c r="N11" s="79" t="s">
        <v>221</v>
      </c>
      <c r="O11" s="80" t="s">
        <v>222</v>
      </c>
      <c r="P11" s="81" t="s">
        <v>131</v>
      </c>
      <c r="Q11" s="81" t="s">
        <v>132</v>
      </c>
      <c r="R11" s="82" t="s">
        <v>133</v>
      </c>
      <c r="S11" s="83" t="s">
        <v>223</v>
      </c>
      <c r="T11" s="84" t="s">
        <v>128</v>
      </c>
      <c r="U11" s="85" t="s">
        <v>221</v>
      </c>
      <c r="V11" s="85" t="s">
        <v>222</v>
      </c>
      <c r="W11" s="86" t="s">
        <v>131</v>
      </c>
      <c r="X11" s="86" t="s">
        <v>132</v>
      </c>
      <c r="Y11" s="84" t="s">
        <v>133</v>
      </c>
    </row>
    <row r="12" spans="1:25" ht="48" x14ac:dyDescent="0.2">
      <c r="A12" s="312" t="s">
        <v>134</v>
      </c>
      <c r="B12" s="87" t="s">
        <v>135</v>
      </c>
      <c r="C12" s="87" t="s">
        <v>135</v>
      </c>
      <c r="D12" s="87" t="s">
        <v>136</v>
      </c>
      <c r="E12" s="87" t="s">
        <v>101</v>
      </c>
      <c r="F12" s="89">
        <v>0</v>
      </c>
      <c r="G12" s="91">
        <v>0</v>
      </c>
      <c r="H12" s="92">
        <v>75</v>
      </c>
      <c r="I12" s="93" t="s">
        <v>224</v>
      </c>
      <c r="J12" s="92">
        <v>87</v>
      </c>
      <c r="K12" s="93" t="s">
        <v>225</v>
      </c>
      <c r="L12" s="94">
        <v>74</v>
      </c>
      <c r="M12" s="93" t="s">
        <v>226</v>
      </c>
      <c r="N12" s="96">
        <v>0.01</v>
      </c>
      <c r="O12" s="98">
        <v>0.13</v>
      </c>
      <c r="P12" s="100">
        <v>0</v>
      </c>
      <c r="Q12" s="102">
        <v>0</v>
      </c>
      <c r="R12" s="103" t="s">
        <v>107</v>
      </c>
      <c r="S12" s="103" t="s">
        <v>107</v>
      </c>
      <c r="T12" s="104" t="s">
        <v>107</v>
      </c>
      <c r="U12" s="96">
        <v>1</v>
      </c>
      <c r="V12" s="98">
        <v>1</v>
      </c>
      <c r="W12" s="100">
        <v>0</v>
      </c>
      <c r="X12" s="102">
        <v>0</v>
      </c>
      <c r="Y12" s="104" t="s">
        <v>107</v>
      </c>
    </row>
    <row r="13" spans="1:25" ht="50.25" customHeight="1" x14ac:dyDescent="0.2">
      <c r="A13" s="313"/>
      <c r="B13" s="87" t="s">
        <v>141</v>
      </c>
      <c r="C13" s="87" t="s">
        <v>142</v>
      </c>
      <c r="D13" s="87" t="s">
        <v>143</v>
      </c>
      <c r="E13" s="87" t="s">
        <v>107</v>
      </c>
      <c r="F13" s="88" t="s">
        <v>107</v>
      </c>
      <c r="G13" s="90" t="s">
        <v>107</v>
      </c>
      <c r="H13" s="92">
        <v>689</v>
      </c>
      <c r="I13" s="93" t="s">
        <v>227</v>
      </c>
      <c r="J13" s="105">
        <v>1050</v>
      </c>
      <c r="K13" s="107">
        <v>21244708</v>
      </c>
      <c r="L13" s="108">
        <v>1134</v>
      </c>
      <c r="M13" s="93" t="s">
        <v>228</v>
      </c>
      <c r="N13" s="96">
        <v>-0.65</v>
      </c>
      <c r="O13" s="98">
        <v>-1.1399999999999999</v>
      </c>
      <c r="P13" s="100">
        <v>0</v>
      </c>
      <c r="Q13" s="102">
        <v>0</v>
      </c>
      <c r="R13" s="103" t="s">
        <v>107</v>
      </c>
      <c r="S13" s="103" t="s">
        <v>107</v>
      </c>
      <c r="T13" s="104" t="s">
        <v>107</v>
      </c>
      <c r="U13" s="96">
        <v>1</v>
      </c>
      <c r="V13" s="98">
        <v>1</v>
      </c>
      <c r="W13" s="100">
        <v>0</v>
      </c>
      <c r="X13" s="102">
        <v>0</v>
      </c>
      <c r="Y13" s="104" t="s">
        <v>107</v>
      </c>
    </row>
    <row r="14" spans="1:25" ht="79.5" customHeight="1" x14ac:dyDescent="0.2">
      <c r="A14" s="307" t="s">
        <v>148</v>
      </c>
      <c r="B14" s="309" t="s">
        <v>149</v>
      </c>
      <c r="C14" s="87" t="s">
        <v>150</v>
      </c>
      <c r="D14" s="87" t="s">
        <v>151</v>
      </c>
      <c r="E14" s="87" t="s">
        <v>101</v>
      </c>
      <c r="F14" s="109">
        <v>0</v>
      </c>
      <c r="G14" s="109">
        <v>0</v>
      </c>
      <c r="H14" s="92" t="s">
        <v>152</v>
      </c>
      <c r="I14" s="93" t="s">
        <v>229</v>
      </c>
      <c r="J14" s="92" t="s">
        <v>152</v>
      </c>
      <c r="K14" s="106" t="s">
        <v>152</v>
      </c>
      <c r="L14" s="108">
        <v>0</v>
      </c>
      <c r="M14" s="93" t="s">
        <v>147</v>
      </c>
      <c r="N14" s="96">
        <v>0</v>
      </c>
      <c r="O14" s="98">
        <v>0</v>
      </c>
      <c r="P14" s="100">
        <v>0</v>
      </c>
      <c r="Q14" s="102">
        <v>0</v>
      </c>
      <c r="R14" s="103" t="s">
        <v>107</v>
      </c>
      <c r="S14" s="103" t="s">
        <v>107</v>
      </c>
      <c r="T14" s="104" t="s">
        <v>107</v>
      </c>
      <c r="U14" s="96">
        <v>0</v>
      </c>
      <c r="V14" s="98">
        <v>0</v>
      </c>
      <c r="W14" s="100">
        <v>0</v>
      </c>
      <c r="X14" s="102">
        <v>0</v>
      </c>
      <c r="Y14" s="104" t="s">
        <v>107</v>
      </c>
    </row>
    <row r="15" spans="1:25" ht="15.75" customHeight="1" x14ac:dyDescent="0.2">
      <c r="A15" s="314"/>
      <c r="B15" s="315"/>
      <c r="C15" s="87" t="s">
        <v>154</v>
      </c>
      <c r="D15" s="87" t="s">
        <v>155</v>
      </c>
      <c r="E15" s="87" t="s">
        <v>107</v>
      </c>
      <c r="F15" s="87" t="s">
        <v>107</v>
      </c>
      <c r="G15" s="87" t="s">
        <v>107</v>
      </c>
      <c r="H15" s="92" t="s">
        <v>152</v>
      </c>
      <c r="I15" s="93" t="s">
        <v>229</v>
      </c>
      <c r="J15" s="92" t="s">
        <v>152</v>
      </c>
      <c r="K15" s="106" t="s">
        <v>152</v>
      </c>
      <c r="L15" s="108">
        <v>0</v>
      </c>
      <c r="M15" s="93" t="s">
        <v>147</v>
      </c>
      <c r="N15" s="96">
        <v>0</v>
      </c>
      <c r="O15" s="98">
        <v>0</v>
      </c>
      <c r="P15" s="100">
        <v>0</v>
      </c>
      <c r="Q15" s="102">
        <v>0</v>
      </c>
      <c r="R15" s="103" t="s">
        <v>107</v>
      </c>
      <c r="S15" s="103" t="s">
        <v>107</v>
      </c>
      <c r="T15" s="104" t="s">
        <v>107</v>
      </c>
      <c r="U15" s="96">
        <v>0</v>
      </c>
      <c r="V15" s="98">
        <v>0</v>
      </c>
      <c r="W15" s="100">
        <v>0</v>
      </c>
      <c r="X15" s="102">
        <v>0</v>
      </c>
      <c r="Y15" s="104" t="s">
        <v>107</v>
      </c>
    </row>
    <row r="16" spans="1:25" ht="32" x14ac:dyDescent="0.2">
      <c r="A16" s="307" t="s">
        <v>156</v>
      </c>
      <c r="B16" s="309" t="s">
        <v>157</v>
      </c>
      <c r="C16" s="87" t="s">
        <v>158</v>
      </c>
      <c r="D16" s="87" t="s">
        <v>230</v>
      </c>
      <c r="E16" s="87" t="s">
        <v>99</v>
      </c>
      <c r="F16" s="109">
        <v>0.02</v>
      </c>
      <c r="G16" s="87" t="s">
        <v>231</v>
      </c>
      <c r="H16" s="92">
        <v>25</v>
      </c>
      <c r="I16" s="93" t="s">
        <v>232</v>
      </c>
      <c r="J16" s="92">
        <v>25</v>
      </c>
      <c r="K16" s="107">
        <v>19223931</v>
      </c>
      <c r="L16" s="108">
        <v>25</v>
      </c>
      <c r="M16" s="93" t="s">
        <v>233</v>
      </c>
      <c r="N16" s="96">
        <v>0</v>
      </c>
      <c r="O16" s="98">
        <v>-0.06</v>
      </c>
      <c r="P16" s="100">
        <v>0</v>
      </c>
      <c r="Q16" s="102">
        <v>-2.79</v>
      </c>
      <c r="R16" s="103" t="s">
        <v>107</v>
      </c>
      <c r="S16" s="103" t="s">
        <v>107</v>
      </c>
      <c r="T16" s="104" t="s">
        <v>107</v>
      </c>
      <c r="U16" s="96">
        <v>1</v>
      </c>
      <c r="V16" s="98">
        <v>0</v>
      </c>
      <c r="W16" s="100">
        <v>0</v>
      </c>
      <c r="X16" s="102">
        <v>0</v>
      </c>
      <c r="Y16" s="104" t="s">
        <v>107</v>
      </c>
    </row>
    <row r="17" spans="1:25" ht="48" customHeight="1" x14ac:dyDescent="0.2">
      <c r="A17" s="307"/>
      <c r="B17" s="315"/>
      <c r="C17" s="87" t="s">
        <v>163</v>
      </c>
      <c r="D17" s="87" t="s">
        <v>164</v>
      </c>
      <c r="E17" s="87" t="s">
        <v>101</v>
      </c>
      <c r="F17" s="87" t="s">
        <v>234</v>
      </c>
      <c r="G17" s="87" t="s">
        <v>234</v>
      </c>
      <c r="H17" s="92" t="s">
        <v>235</v>
      </c>
      <c r="I17" s="93" t="s">
        <v>235</v>
      </c>
      <c r="J17" s="92" t="s">
        <v>235</v>
      </c>
      <c r="K17" s="106" t="s">
        <v>235</v>
      </c>
      <c r="L17" s="106" t="s">
        <v>235</v>
      </c>
      <c r="M17" s="106" t="s">
        <v>235</v>
      </c>
      <c r="N17" s="98">
        <v>0</v>
      </c>
      <c r="O17" s="98">
        <v>0</v>
      </c>
      <c r="P17" s="100">
        <v>0</v>
      </c>
      <c r="Q17" s="102">
        <v>0</v>
      </c>
      <c r="R17" s="103" t="s">
        <v>107</v>
      </c>
      <c r="S17" s="103" t="s">
        <v>107</v>
      </c>
      <c r="T17" s="104" t="s">
        <v>107</v>
      </c>
      <c r="U17" s="96">
        <v>0</v>
      </c>
      <c r="V17" s="98">
        <v>0</v>
      </c>
      <c r="W17" s="100">
        <v>0</v>
      </c>
      <c r="X17" s="102">
        <v>0</v>
      </c>
      <c r="Y17" s="104" t="s">
        <v>107</v>
      </c>
    </row>
    <row r="18" spans="1:25" ht="32" x14ac:dyDescent="0.2">
      <c r="A18" s="307"/>
      <c r="B18" s="87" t="s">
        <v>166</v>
      </c>
      <c r="C18" s="87" t="s">
        <v>167</v>
      </c>
      <c r="D18" s="87" t="s">
        <v>320</v>
      </c>
      <c r="E18" s="87" t="s">
        <v>101</v>
      </c>
      <c r="F18" s="87" t="s">
        <v>234</v>
      </c>
      <c r="G18" s="87" t="s">
        <v>234</v>
      </c>
      <c r="H18" s="92">
        <v>1</v>
      </c>
      <c r="I18" s="93" t="s">
        <v>236</v>
      </c>
      <c r="J18" s="92">
        <v>1</v>
      </c>
      <c r="K18" s="107">
        <v>10374900</v>
      </c>
      <c r="L18" s="108">
        <v>1</v>
      </c>
      <c r="M18" s="93" t="s">
        <v>237</v>
      </c>
      <c r="N18" s="96">
        <v>0</v>
      </c>
      <c r="O18" s="98">
        <v>0.06</v>
      </c>
      <c r="P18" s="100">
        <v>0</v>
      </c>
      <c r="Q18" s="102">
        <v>0</v>
      </c>
      <c r="R18" s="103" t="s">
        <v>107</v>
      </c>
      <c r="S18" s="103" t="s">
        <v>107</v>
      </c>
      <c r="T18" s="104" t="s">
        <v>107</v>
      </c>
      <c r="U18" s="96">
        <v>1</v>
      </c>
      <c r="V18" s="98">
        <v>1</v>
      </c>
      <c r="W18" s="100">
        <v>0</v>
      </c>
      <c r="X18" s="102">
        <v>0</v>
      </c>
      <c r="Y18" s="104" t="s">
        <v>107</v>
      </c>
    </row>
    <row r="19" spans="1:25" ht="32" x14ac:dyDescent="0.2">
      <c r="A19" s="307"/>
      <c r="B19" s="309" t="s">
        <v>171</v>
      </c>
      <c r="C19" s="87" t="s">
        <v>172</v>
      </c>
      <c r="D19" s="87" t="s">
        <v>155</v>
      </c>
      <c r="E19" s="87" t="s">
        <v>101</v>
      </c>
      <c r="F19" s="87" t="s">
        <v>234</v>
      </c>
      <c r="G19" s="87" t="s">
        <v>234</v>
      </c>
      <c r="H19" s="92" t="s">
        <v>235</v>
      </c>
      <c r="I19" s="93" t="s">
        <v>235</v>
      </c>
      <c r="J19" s="92" t="s">
        <v>235</v>
      </c>
      <c r="K19" s="106" t="s">
        <v>235</v>
      </c>
      <c r="L19" s="106" t="s">
        <v>235</v>
      </c>
      <c r="M19" s="106" t="s">
        <v>235</v>
      </c>
      <c r="N19" s="98">
        <v>0</v>
      </c>
      <c r="O19" s="98">
        <v>0</v>
      </c>
      <c r="P19" s="100">
        <v>0</v>
      </c>
      <c r="Q19" s="102">
        <v>0</v>
      </c>
      <c r="R19" s="103" t="s">
        <v>107</v>
      </c>
      <c r="S19" s="103" t="s">
        <v>107</v>
      </c>
      <c r="T19" s="104" t="s">
        <v>107</v>
      </c>
      <c r="U19" s="96">
        <v>0</v>
      </c>
      <c r="V19" s="98">
        <v>0</v>
      </c>
      <c r="W19" s="100">
        <v>0</v>
      </c>
      <c r="X19" s="102">
        <v>0</v>
      </c>
      <c r="Y19" s="104" t="s">
        <v>107</v>
      </c>
    </row>
    <row r="20" spans="1:25" ht="48" x14ac:dyDescent="0.2">
      <c r="A20" s="307"/>
      <c r="B20" s="309"/>
      <c r="C20" s="87" t="s">
        <v>321</v>
      </c>
      <c r="D20" s="87" t="s">
        <v>174</v>
      </c>
      <c r="E20" s="87" t="s">
        <v>101</v>
      </c>
      <c r="F20" s="87" t="s">
        <v>234</v>
      </c>
      <c r="G20" s="87" t="s">
        <v>234</v>
      </c>
      <c r="H20" s="92" t="s">
        <v>235</v>
      </c>
      <c r="I20" s="93" t="s">
        <v>235</v>
      </c>
      <c r="J20" s="92" t="s">
        <v>235</v>
      </c>
      <c r="K20" s="106" t="s">
        <v>235</v>
      </c>
      <c r="L20" s="106" t="s">
        <v>235</v>
      </c>
      <c r="M20" s="106" t="s">
        <v>235</v>
      </c>
      <c r="N20" s="98">
        <v>0</v>
      </c>
      <c r="O20" s="98">
        <v>0</v>
      </c>
      <c r="P20" s="100">
        <v>0</v>
      </c>
      <c r="Q20" s="102">
        <v>0</v>
      </c>
      <c r="R20" s="103" t="s">
        <v>107</v>
      </c>
      <c r="S20" s="103" t="s">
        <v>107</v>
      </c>
      <c r="T20" s="104" t="s">
        <v>107</v>
      </c>
      <c r="U20" s="96">
        <v>0</v>
      </c>
      <c r="V20" s="98">
        <v>0</v>
      </c>
      <c r="W20" s="100">
        <v>0</v>
      </c>
      <c r="X20" s="102">
        <v>0</v>
      </c>
      <c r="Y20" s="104" t="s">
        <v>107</v>
      </c>
    </row>
    <row r="21" spans="1:25" ht="40.5" customHeight="1" x14ac:dyDescent="0.2">
      <c r="A21" s="307"/>
      <c r="B21" s="309"/>
      <c r="C21" s="87" t="s">
        <v>175</v>
      </c>
      <c r="D21" s="87" t="s">
        <v>155</v>
      </c>
      <c r="E21" s="87" t="s">
        <v>101</v>
      </c>
      <c r="F21" s="87" t="s">
        <v>234</v>
      </c>
      <c r="G21" s="87" t="s">
        <v>234</v>
      </c>
      <c r="H21" s="92" t="s">
        <v>152</v>
      </c>
      <c r="I21" s="93" t="s">
        <v>229</v>
      </c>
      <c r="J21" s="92" t="s">
        <v>152</v>
      </c>
      <c r="K21" s="93" t="s">
        <v>153</v>
      </c>
      <c r="L21" s="94">
        <v>0</v>
      </c>
      <c r="M21" s="93" t="s">
        <v>147</v>
      </c>
      <c r="N21" s="96">
        <v>0</v>
      </c>
      <c r="O21" s="98">
        <v>0</v>
      </c>
      <c r="P21" s="100">
        <v>0</v>
      </c>
      <c r="Q21" s="102">
        <v>0</v>
      </c>
      <c r="R21" s="103" t="s">
        <v>107</v>
      </c>
      <c r="S21" s="103" t="s">
        <v>107</v>
      </c>
      <c r="T21" s="104" t="s">
        <v>107</v>
      </c>
      <c r="U21" s="96">
        <v>0</v>
      </c>
      <c r="V21" s="98">
        <v>0</v>
      </c>
      <c r="W21" s="100">
        <v>0</v>
      </c>
      <c r="X21" s="102">
        <v>0</v>
      </c>
      <c r="Y21" s="104" t="s">
        <v>107</v>
      </c>
    </row>
    <row r="22" spans="1:25" ht="63.75" customHeight="1" x14ac:dyDescent="0.2">
      <c r="A22" s="307"/>
      <c r="B22" s="315"/>
      <c r="C22" s="87" t="s">
        <v>176</v>
      </c>
      <c r="D22" s="87" t="s">
        <v>177</v>
      </c>
      <c r="E22" s="87" t="s">
        <v>101</v>
      </c>
      <c r="F22" s="87" t="s">
        <v>234</v>
      </c>
      <c r="G22" s="87" t="s">
        <v>234</v>
      </c>
      <c r="H22" s="92" t="s">
        <v>235</v>
      </c>
      <c r="I22" s="93" t="s">
        <v>235</v>
      </c>
      <c r="J22" s="92" t="s">
        <v>235</v>
      </c>
      <c r="K22" s="106" t="s">
        <v>235</v>
      </c>
      <c r="L22" s="106" t="s">
        <v>235</v>
      </c>
      <c r="M22" s="106" t="s">
        <v>235</v>
      </c>
      <c r="N22" s="98">
        <v>0</v>
      </c>
      <c r="O22" s="98">
        <v>0</v>
      </c>
      <c r="P22" s="100">
        <v>0</v>
      </c>
      <c r="Q22" s="102">
        <v>0</v>
      </c>
      <c r="R22" s="103" t="s">
        <v>107</v>
      </c>
      <c r="S22" s="103" t="s">
        <v>107</v>
      </c>
      <c r="T22" s="104" t="s">
        <v>107</v>
      </c>
      <c r="U22" s="96">
        <v>0</v>
      </c>
      <c r="V22" s="98">
        <v>0</v>
      </c>
      <c r="W22" s="100">
        <v>0</v>
      </c>
      <c r="X22" s="102">
        <v>0</v>
      </c>
      <c r="Y22" s="104" t="s">
        <v>107</v>
      </c>
    </row>
    <row r="23" spans="1:25" ht="36.75" customHeight="1" x14ac:dyDescent="0.2">
      <c r="A23" s="307"/>
      <c r="B23" s="309" t="s">
        <v>180</v>
      </c>
      <c r="C23" s="87" t="s">
        <v>181</v>
      </c>
      <c r="D23" s="87" t="s">
        <v>182</v>
      </c>
      <c r="E23" s="87" t="s">
        <v>101</v>
      </c>
      <c r="F23" s="87" t="s">
        <v>234</v>
      </c>
      <c r="G23" s="87" t="s">
        <v>234</v>
      </c>
      <c r="H23" s="111">
        <v>35500</v>
      </c>
      <c r="I23" s="110" t="s">
        <v>238</v>
      </c>
      <c r="J23" s="111">
        <v>81000</v>
      </c>
      <c r="K23" s="110" t="s">
        <v>239</v>
      </c>
      <c r="L23" s="112">
        <v>51000</v>
      </c>
      <c r="M23" s="93" t="s">
        <v>240</v>
      </c>
      <c r="N23" s="96">
        <v>-0.44</v>
      </c>
      <c r="O23" s="98">
        <v>-0.21</v>
      </c>
      <c r="P23" s="100">
        <v>0</v>
      </c>
      <c r="Q23" s="102">
        <v>0</v>
      </c>
      <c r="R23" s="103" t="s">
        <v>107</v>
      </c>
      <c r="S23" s="103" t="s">
        <v>107</v>
      </c>
      <c r="T23" s="104" t="s">
        <v>107</v>
      </c>
      <c r="U23" s="96">
        <v>1</v>
      </c>
      <c r="V23" s="98">
        <v>1</v>
      </c>
      <c r="W23" s="100">
        <v>0</v>
      </c>
      <c r="X23" s="102">
        <v>0</v>
      </c>
      <c r="Y23" s="104" t="s">
        <v>107</v>
      </c>
    </row>
    <row r="24" spans="1:25" ht="54" customHeight="1" x14ac:dyDescent="0.2">
      <c r="A24" s="307"/>
      <c r="B24" s="315"/>
      <c r="C24" s="87" t="s">
        <v>183</v>
      </c>
      <c r="D24" s="87" t="s">
        <v>184</v>
      </c>
      <c r="E24" s="87" t="s">
        <v>101</v>
      </c>
      <c r="F24" s="87" t="s">
        <v>234</v>
      </c>
      <c r="G24" s="87" t="s">
        <v>234</v>
      </c>
      <c r="H24" s="92" t="s">
        <v>152</v>
      </c>
      <c r="I24" s="93" t="s">
        <v>229</v>
      </c>
      <c r="J24" s="92" t="s">
        <v>152</v>
      </c>
      <c r="K24" s="93" t="s">
        <v>153</v>
      </c>
      <c r="L24" s="94">
        <v>0</v>
      </c>
      <c r="M24" s="93" t="s">
        <v>147</v>
      </c>
      <c r="N24" s="96">
        <v>0</v>
      </c>
      <c r="O24" s="98">
        <v>0</v>
      </c>
      <c r="P24" s="100">
        <v>0</v>
      </c>
      <c r="Q24" s="102">
        <v>0</v>
      </c>
      <c r="R24" s="103" t="s">
        <v>107</v>
      </c>
      <c r="S24" s="103" t="s">
        <v>107</v>
      </c>
      <c r="T24" s="104" t="s">
        <v>107</v>
      </c>
      <c r="U24" s="96">
        <v>0</v>
      </c>
      <c r="V24" s="98">
        <v>0</v>
      </c>
      <c r="W24" s="100">
        <v>0</v>
      </c>
      <c r="X24" s="102">
        <v>0</v>
      </c>
      <c r="Y24" s="104" t="s">
        <v>107</v>
      </c>
    </row>
    <row r="25" spans="1:25" ht="80" x14ac:dyDescent="0.2">
      <c r="A25" s="307"/>
      <c r="B25" s="309" t="s">
        <v>185</v>
      </c>
      <c r="C25" s="87" t="s">
        <v>186</v>
      </c>
      <c r="D25" s="87" t="s">
        <v>155</v>
      </c>
      <c r="E25" s="87" t="s">
        <v>101</v>
      </c>
      <c r="F25" s="87" t="s">
        <v>234</v>
      </c>
      <c r="G25" s="87" t="s">
        <v>234</v>
      </c>
      <c r="H25" s="92" t="s">
        <v>152</v>
      </c>
      <c r="I25" s="93" t="s">
        <v>229</v>
      </c>
      <c r="J25" s="92" t="s">
        <v>152</v>
      </c>
      <c r="K25" s="106" t="s">
        <v>152</v>
      </c>
      <c r="L25" s="108">
        <v>0</v>
      </c>
      <c r="M25" s="93" t="s">
        <v>147</v>
      </c>
      <c r="N25" s="96">
        <v>0</v>
      </c>
      <c r="O25" s="98">
        <v>0</v>
      </c>
      <c r="P25" s="100">
        <v>0</v>
      </c>
      <c r="Q25" s="102">
        <v>0</v>
      </c>
      <c r="R25" s="103" t="s">
        <v>107</v>
      </c>
      <c r="S25" s="103" t="s">
        <v>107</v>
      </c>
      <c r="T25" s="104" t="s">
        <v>107</v>
      </c>
      <c r="U25" s="96">
        <v>0</v>
      </c>
      <c r="V25" s="98">
        <v>0</v>
      </c>
      <c r="W25" s="100">
        <v>0</v>
      </c>
      <c r="X25" s="102">
        <v>0</v>
      </c>
      <c r="Y25" s="104" t="s">
        <v>107</v>
      </c>
    </row>
    <row r="26" spans="1:25" ht="68.25" customHeight="1" x14ac:dyDescent="0.2">
      <c r="A26" s="307"/>
      <c r="B26" s="315"/>
      <c r="C26" s="87" t="s">
        <v>187</v>
      </c>
      <c r="D26" s="87" t="s">
        <v>155</v>
      </c>
      <c r="E26" s="87" t="s">
        <v>101</v>
      </c>
      <c r="F26" s="87" t="s">
        <v>234</v>
      </c>
      <c r="G26" s="87" t="s">
        <v>234</v>
      </c>
      <c r="H26" s="92" t="s">
        <v>152</v>
      </c>
      <c r="I26" s="93" t="s">
        <v>229</v>
      </c>
      <c r="J26" s="92" t="s">
        <v>152</v>
      </c>
      <c r="K26" s="106" t="s">
        <v>152</v>
      </c>
      <c r="L26" s="108">
        <v>0</v>
      </c>
      <c r="M26" s="93" t="s">
        <v>147</v>
      </c>
      <c r="N26" s="96">
        <v>0</v>
      </c>
      <c r="O26" s="98">
        <v>0</v>
      </c>
      <c r="P26" s="100">
        <v>0</v>
      </c>
      <c r="Q26" s="102">
        <v>0</v>
      </c>
      <c r="R26" s="103" t="s">
        <v>107</v>
      </c>
      <c r="S26" s="103" t="s">
        <v>107</v>
      </c>
      <c r="T26" s="104" t="s">
        <v>107</v>
      </c>
      <c r="U26" s="96">
        <v>0</v>
      </c>
      <c r="V26" s="98">
        <v>0</v>
      </c>
      <c r="W26" s="100">
        <v>0</v>
      </c>
      <c r="X26" s="102">
        <v>0</v>
      </c>
      <c r="Y26" s="104" t="s">
        <v>107</v>
      </c>
    </row>
    <row r="27" spans="1:25" ht="64" x14ac:dyDescent="0.2">
      <c r="A27" s="307"/>
      <c r="B27" s="309" t="s">
        <v>188</v>
      </c>
      <c r="C27" s="87" t="s">
        <v>189</v>
      </c>
      <c r="D27" s="87" t="s">
        <v>190</v>
      </c>
      <c r="E27" s="87" t="s">
        <v>101</v>
      </c>
      <c r="F27" s="87" t="s">
        <v>234</v>
      </c>
      <c r="G27" s="87" t="s">
        <v>234</v>
      </c>
      <c r="H27" s="92" t="s">
        <v>152</v>
      </c>
      <c r="I27" s="93" t="s">
        <v>229</v>
      </c>
      <c r="J27" s="92" t="s">
        <v>152</v>
      </c>
      <c r="K27" s="106" t="s">
        <v>152</v>
      </c>
      <c r="L27" s="108">
        <v>0</v>
      </c>
      <c r="M27" s="93" t="s">
        <v>147</v>
      </c>
      <c r="N27" s="96">
        <v>0</v>
      </c>
      <c r="O27" s="98">
        <v>0</v>
      </c>
      <c r="P27" s="100">
        <v>0</v>
      </c>
      <c r="Q27" s="102">
        <v>0</v>
      </c>
      <c r="R27" s="103" t="s">
        <v>107</v>
      </c>
      <c r="S27" s="103" t="s">
        <v>107</v>
      </c>
      <c r="T27" s="104" t="s">
        <v>107</v>
      </c>
      <c r="U27" s="96">
        <v>0</v>
      </c>
      <c r="V27" s="98">
        <v>0</v>
      </c>
      <c r="W27" s="100">
        <v>0</v>
      </c>
      <c r="X27" s="102">
        <v>0</v>
      </c>
      <c r="Y27" s="104" t="s">
        <v>107</v>
      </c>
    </row>
    <row r="28" spans="1:25" ht="64" x14ac:dyDescent="0.2">
      <c r="A28" s="307"/>
      <c r="B28" s="315"/>
      <c r="C28" s="87" t="s">
        <v>191</v>
      </c>
      <c r="D28" s="87" t="s">
        <v>190</v>
      </c>
      <c r="E28" s="87" t="s">
        <v>101</v>
      </c>
      <c r="F28" s="87" t="s">
        <v>234</v>
      </c>
      <c r="G28" s="87" t="s">
        <v>234</v>
      </c>
      <c r="H28" s="92" t="s">
        <v>152</v>
      </c>
      <c r="I28" s="93" t="s">
        <v>229</v>
      </c>
      <c r="J28" s="92">
        <v>1</v>
      </c>
      <c r="K28" s="113" t="s">
        <v>241</v>
      </c>
      <c r="L28" s="108">
        <v>0</v>
      </c>
      <c r="M28" s="93" t="s">
        <v>147</v>
      </c>
      <c r="N28" s="96">
        <v>0</v>
      </c>
      <c r="O28" s="98">
        <v>0</v>
      </c>
      <c r="P28" s="100">
        <v>0</v>
      </c>
      <c r="Q28" s="102">
        <v>0</v>
      </c>
      <c r="R28" s="103" t="s">
        <v>107</v>
      </c>
      <c r="S28" s="103" t="s">
        <v>107</v>
      </c>
      <c r="T28" s="104" t="s">
        <v>107</v>
      </c>
      <c r="U28" s="96">
        <v>1</v>
      </c>
      <c r="V28" s="98">
        <v>1</v>
      </c>
      <c r="W28" s="100">
        <v>0</v>
      </c>
      <c r="X28" s="102">
        <v>0</v>
      </c>
      <c r="Y28" s="104" t="s">
        <v>107</v>
      </c>
    </row>
    <row r="29" spans="1:25" ht="94.5" customHeight="1" x14ac:dyDescent="0.2">
      <c r="A29" s="314"/>
      <c r="B29" s="87" t="s">
        <v>192</v>
      </c>
      <c r="C29" s="87" t="s">
        <v>193</v>
      </c>
      <c r="D29" s="87" t="s">
        <v>194</v>
      </c>
      <c r="E29" s="87" t="s">
        <v>101</v>
      </c>
      <c r="F29" s="87" t="s">
        <v>234</v>
      </c>
      <c r="G29" s="87" t="s">
        <v>234</v>
      </c>
      <c r="H29" s="92" t="s">
        <v>152</v>
      </c>
      <c r="I29" s="93" t="s">
        <v>229</v>
      </c>
      <c r="J29" s="92">
        <v>28</v>
      </c>
      <c r="K29" s="113" t="s">
        <v>242</v>
      </c>
      <c r="L29" s="108">
        <v>0</v>
      </c>
      <c r="M29" s="93" t="s">
        <v>147</v>
      </c>
      <c r="N29" s="96">
        <v>0</v>
      </c>
      <c r="O29" s="98">
        <v>0</v>
      </c>
      <c r="P29" s="100">
        <v>0</v>
      </c>
      <c r="Q29" s="102">
        <v>0</v>
      </c>
      <c r="R29" s="103" t="s">
        <v>107</v>
      </c>
      <c r="S29" s="103" t="s">
        <v>107</v>
      </c>
      <c r="T29" s="104" t="s">
        <v>107</v>
      </c>
      <c r="U29" s="96">
        <v>1</v>
      </c>
      <c r="V29" s="98">
        <v>1</v>
      </c>
      <c r="W29" s="100">
        <v>0</v>
      </c>
      <c r="X29" s="102">
        <v>0</v>
      </c>
      <c r="Y29" s="104" t="s">
        <v>107</v>
      </c>
    </row>
    <row r="30" spans="1:25" ht="48" x14ac:dyDescent="0.2">
      <c r="A30" s="307" t="s">
        <v>195</v>
      </c>
      <c r="B30" s="309" t="s">
        <v>196</v>
      </c>
      <c r="C30" s="114" t="s">
        <v>197</v>
      </c>
      <c r="D30" s="114" t="s">
        <v>198</v>
      </c>
      <c r="E30" s="87" t="s">
        <v>101</v>
      </c>
      <c r="F30" s="114" t="s">
        <v>234</v>
      </c>
      <c r="G30" s="114" t="s">
        <v>234</v>
      </c>
      <c r="H30" s="115" t="s">
        <v>235</v>
      </c>
      <c r="I30" s="93" t="s">
        <v>235</v>
      </c>
      <c r="J30" s="115" t="s">
        <v>235</v>
      </c>
      <c r="K30" s="116" t="s">
        <v>235</v>
      </c>
      <c r="L30" s="116" t="s">
        <v>235</v>
      </c>
      <c r="M30" s="116" t="s">
        <v>235</v>
      </c>
      <c r="N30" s="98">
        <v>0</v>
      </c>
      <c r="O30" s="98">
        <v>0</v>
      </c>
      <c r="P30" s="100">
        <v>0</v>
      </c>
      <c r="Q30" s="102">
        <v>0</v>
      </c>
      <c r="R30" s="103" t="s">
        <v>107</v>
      </c>
      <c r="S30" s="103" t="s">
        <v>107</v>
      </c>
      <c r="T30" s="104" t="s">
        <v>107</v>
      </c>
      <c r="U30" s="96">
        <v>0</v>
      </c>
      <c r="V30" s="98">
        <v>0</v>
      </c>
      <c r="W30" s="100">
        <v>0</v>
      </c>
      <c r="X30" s="102">
        <v>0</v>
      </c>
      <c r="Y30" s="104" t="s">
        <v>107</v>
      </c>
    </row>
    <row r="31" spans="1:25" ht="48" x14ac:dyDescent="0.2">
      <c r="A31" s="307"/>
      <c r="B31" s="309"/>
      <c r="C31" s="117" t="s">
        <v>202</v>
      </c>
      <c r="D31" s="117" t="s">
        <v>198</v>
      </c>
      <c r="E31" s="114" t="s">
        <v>101</v>
      </c>
      <c r="F31" s="117" t="s">
        <v>234</v>
      </c>
      <c r="G31" s="117" t="s">
        <v>234</v>
      </c>
      <c r="H31" s="118" t="s">
        <v>235</v>
      </c>
      <c r="I31" s="119" t="s">
        <v>235</v>
      </c>
      <c r="J31" s="118" t="s">
        <v>235</v>
      </c>
      <c r="K31" s="120" t="s">
        <v>235</v>
      </c>
      <c r="L31" s="120" t="s">
        <v>235</v>
      </c>
      <c r="M31" s="120" t="s">
        <v>235</v>
      </c>
      <c r="N31" s="98">
        <v>0</v>
      </c>
      <c r="O31" s="98">
        <v>0</v>
      </c>
      <c r="P31" s="100">
        <v>0</v>
      </c>
      <c r="Q31" s="102">
        <v>0</v>
      </c>
      <c r="R31" s="121" t="s">
        <v>107</v>
      </c>
      <c r="S31" s="122" t="s">
        <v>107</v>
      </c>
      <c r="T31" s="104" t="s">
        <v>107</v>
      </c>
      <c r="U31" s="96">
        <v>0</v>
      </c>
      <c r="V31" s="98">
        <v>0</v>
      </c>
      <c r="W31" s="100">
        <v>0</v>
      </c>
      <c r="X31" s="102">
        <v>0</v>
      </c>
      <c r="Y31" s="104" t="s">
        <v>107</v>
      </c>
    </row>
    <row r="32" spans="1:25" ht="48" x14ac:dyDescent="0.2">
      <c r="A32" s="308"/>
      <c r="B32" s="310"/>
      <c r="C32" s="123" t="s">
        <v>203</v>
      </c>
      <c r="D32" s="123" t="s">
        <v>204</v>
      </c>
      <c r="E32" s="123" t="s">
        <v>101</v>
      </c>
      <c r="F32" s="117" t="s">
        <v>234</v>
      </c>
      <c r="G32" s="117" t="s">
        <v>234</v>
      </c>
      <c r="H32" s="124">
        <v>10765</v>
      </c>
      <c r="I32" s="119" t="s">
        <v>243</v>
      </c>
      <c r="J32" s="124">
        <v>149297</v>
      </c>
      <c r="K32" s="125">
        <v>99747753</v>
      </c>
      <c r="L32" s="125">
        <v>57441</v>
      </c>
      <c r="M32" s="125">
        <v>49623236</v>
      </c>
      <c r="N32" s="98">
        <v>-4.34</v>
      </c>
      <c r="O32" s="98">
        <v>-0.16</v>
      </c>
      <c r="P32" s="100">
        <v>0</v>
      </c>
      <c r="Q32" s="102">
        <v>0</v>
      </c>
      <c r="R32" s="121" t="s">
        <v>107</v>
      </c>
      <c r="S32" s="122" t="s">
        <v>107</v>
      </c>
      <c r="T32" s="104" t="s">
        <v>107</v>
      </c>
      <c r="U32" s="96">
        <v>1</v>
      </c>
      <c r="V32" s="98">
        <v>1</v>
      </c>
      <c r="W32" s="100">
        <v>0</v>
      </c>
      <c r="X32" s="102">
        <v>0</v>
      </c>
      <c r="Y32" s="104" t="s">
        <v>107</v>
      </c>
    </row>
    <row r="33" spans="1:25" ht="48" x14ac:dyDescent="0.2">
      <c r="A33" s="126" t="s">
        <v>208</v>
      </c>
      <c r="B33" s="87" t="s">
        <v>135</v>
      </c>
      <c r="C33" s="87" t="s">
        <v>135</v>
      </c>
      <c r="D33" s="87" t="s">
        <v>136</v>
      </c>
      <c r="E33" s="87" t="s">
        <v>101</v>
      </c>
      <c r="F33" s="117" t="s">
        <v>234</v>
      </c>
      <c r="G33" s="117" t="s">
        <v>234</v>
      </c>
      <c r="H33" s="92">
        <v>174</v>
      </c>
      <c r="I33" s="93" t="s">
        <v>244</v>
      </c>
      <c r="J33" s="92">
        <v>246</v>
      </c>
      <c r="K33" s="107">
        <v>11875342532</v>
      </c>
      <c r="L33" s="108">
        <v>214</v>
      </c>
      <c r="M33" s="93" t="s">
        <v>245</v>
      </c>
      <c r="N33" s="95" t="s">
        <v>212</v>
      </c>
      <c r="O33" s="97" t="s">
        <v>212</v>
      </c>
      <c r="P33" s="99" t="s">
        <v>212</v>
      </c>
      <c r="Q33" s="101" t="s">
        <v>212</v>
      </c>
      <c r="R33" s="103" t="s">
        <v>107</v>
      </c>
      <c r="S33" s="103" t="s">
        <v>107</v>
      </c>
      <c r="T33" s="104" t="s">
        <v>107</v>
      </c>
      <c r="U33" s="95" t="s">
        <v>212</v>
      </c>
      <c r="V33" s="97" t="s">
        <v>212</v>
      </c>
      <c r="W33" s="99" t="s">
        <v>212</v>
      </c>
      <c r="X33" s="101" t="s">
        <v>212</v>
      </c>
      <c r="Y33" s="104" t="s">
        <v>107</v>
      </c>
    </row>
    <row r="34" spans="1:25" ht="48" x14ac:dyDescent="0.2">
      <c r="A34" s="127" t="s">
        <v>107</v>
      </c>
      <c r="B34" s="87" t="s">
        <v>107</v>
      </c>
      <c r="C34" s="87" t="s">
        <v>246</v>
      </c>
      <c r="D34" s="87" t="s">
        <v>194</v>
      </c>
      <c r="E34" s="87" t="s">
        <v>101</v>
      </c>
      <c r="F34" s="128" t="s">
        <v>234</v>
      </c>
      <c r="G34" s="129" t="s">
        <v>234</v>
      </c>
      <c r="H34" s="106" t="s">
        <v>152</v>
      </c>
      <c r="I34" s="93" t="s">
        <v>247</v>
      </c>
      <c r="J34" s="92">
        <v>35</v>
      </c>
      <c r="K34" s="113" t="s">
        <v>248</v>
      </c>
      <c r="L34" s="108">
        <v>0</v>
      </c>
      <c r="M34" s="93" t="s">
        <v>147</v>
      </c>
      <c r="N34" s="96">
        <v>0</v>
      </c>
      <c r="O34" s="98">
        <v>1</v>
      </c>
      <c r="P34" s="100">
        <v>0</v>
      </c>
      <c r="Q34" s="102">
        <v>0</v>
      </c>
      <c r="R34" s="103" t="s">
        <v>107</v>
      </c>
      <c r="S34" s="103" t="s">
        <v>107</v>
      </c>
      <c r="T34" s="104" t="s">
        <v>107</v>
      </c>
      <c r="U34" s="96">
        <v>1</v>
      </c>
      <c r="V34" s="98">
        <v>1</v>
      </c>
      <c r="W34" s="100">
        <v>0</v>
      </c>
      <c r="X34" s="102">
        <v>0</v>
      </c>
      <c r="Y34" s="104" t="s">
        <v>107</v>
      </c>
    </row>
    <row r="35" spans="1:25" x14ac:dyDescent="0.2">
      <c r="A35" s="130"/>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row>
    <row r="36" spans="1:25" x14ac:dyDescent="0.2">
      <c r="A36" s="130"/>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row>
    <row r="37" spans="1:25" x14ac:dyDescent="0.2">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row>
    <row r="38" spans="1:25" x14ac:dyDescent="0.2">
      <c r="A38" s="130"/>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row>
    <row r="39" spans="1:25" x14ac:dyDescent="0.2">
      <c r="A39" s="13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row>
    <row r="40" spans="1:25" x14ac:dyDescent="0.2">
      <c r="A40" s="130"/>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row>
    <row r="41" spans="1:25" x14ac:dyDescent="0.2">
      <c r="A41" s="130"/>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row>
    <row r="42" spans="1:25" x14ac:dyDescent="0.2">
      <c r="A42" s="130"/>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row>
    <row r="43" spans="1:25" x14ac:dyDescent="0.2">
      <c r="A43" s="130"/>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row>
    <row r="44" spans="1:25" x14ac:dyDescent="0.2">
      <c r="A44" s="130"/>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row>
    <row r="45" spans="1:25" x14ac:dyDescent="0.2">
      <c r="A45" s="130"/>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row>
    <row r="46" spans="1:25" x14ac:dyDescent="0.2">
      <c r="A46" s="130"/>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row>
  </sheetData>
  <mergeCells count="44">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0902-11B3-4718-9A25-2E43B5A854AF}">
  <dimension ref="A1:Y35"/>
  <sheetViews>
    <sheetView showGridLines="0" zoomScale="70" zoomScaleNormal="70" workbookViewId="0">
      <selection activeCell="A2" sqref="A2:XFD5"/>
    </sheetView>
  </sheetViews>
  <sheetFormatPr baseColWidth="10" defaultColWidth="11.5" defaultRowHeight="15" x14ac:dyDescent="0.2"/>
  <cols>
    <col min="1" max="1" width="29" style="34" customWidth="1"/>
    <col min="2" max="2" width="29" style="14" customWidth="1"/>
    <col min="3" max="3" width="34.6640625" style="14" customWidth="1"/>
    <col min="4" max="4" width="19.33203125" style="14" customWidth="1"/>
    <col min="5" max="5" width="19.6640625" style="14" customWidth="1"/>
    <col min="6" max="6" width="16.5" style="46" customWidth="1"/>
    <col min="7" max="7" width="25.33203125" style="46" customWidth="1"/>
    <col min="8" max="11" width="16.83203125" style="44" customWidth="1"/>
    <col min="12" max="12" width="15.33203125" style="14" customWidth="1"/>
    <col min="13" max="13" width="19.5" style="14" customWidth="1"/>
    <col min="14" max="14" width="19.33203125" style="14" customWidth="1"/>
    <col min="15" max="15" width="19.83203125" style="14" customWidth="1"/>
    <col min="16" max="16" width="26" style="14" customWidth="1"/>
    <col min="17" max="17" width="24.1640625" style="14" customWidth="1"/>
    <col min="18" max="18" width="23.5" style="14" customWidth="1"/>
    <col min="19" max="19" width="19.83203125" style="50" customWidth="1"/>
    <col min="20" max="20" width="19.83203125" style="14" customWidth="1"/>
    <col min="21" max="21" width="27.83203125" style="14" customWidth="1"/>
    <col min="22" max="22" width="19.83203125" style="14" customWidth="1"/>
    <col min="23" max="23" width="28.5" style="14" customWidth="1"/>
    <col min="24" max="24" width="33" style="14" customWidth="1"/>
    <col min="25" max="25" width="22.6640625" style="14" customWidth="1"/>
    <col min="26" max="16384" width="11.5" style="14"/>
  </cols>
  <sheetData>
    <row r="1" spans="1:25" ht="75" customHeight="1" x14ac:dyDescent="0.2">
      <c r="A1" s="13"/>
      <c r="B1" s="13"/>
      <c r="C1" s="217" t="s">
        <v>103</v>
      </c>
      <c r="D1" s="217"/>
      <c r="E1" s="217"/>
      <c r="F1" s="217"/>
      <c r="G1" s="217"/>
      <c r="H1" s="217"/>
      <c r="I1" s="217"/>
      <c r="J1" s="217"/>
      <c r="K1" s="217"/>
      <c r="L1" s="217"/>
      <c r="M1" s="217"/>
      <c r="N1" s="217"/>
      <c r="O1" s="217"/>
      <c r="P1" s="217"/>
      <c r="Q1" s="217"/>
      <c r="R1" s="217"/>
      <c r="S1" s="217"/>
      <c r="T1" s="217"/>
      <c r="U1" s="217"/>
      <c r="V1" s="217"/>
      <c r="W1" s="217"/>
      <c r="X1" s="217"/>
      <c r="Y1" s="217"/>
    </row>
    <row r="2" spans="1:25" ht="16" x14ac:dyDescent="0.2">
      <c r="A2" s="38" t="s">
        <v>104</v>
      </c>
      <c r="B2" s="275" t="s">
        <v>15</v>
      </c>
      <c r="C2" s="276"/>
      <c r="D2" s="276"/>
      <c r="E2" s="276"/>
      <c r="F2" s="276"/>
      <c r="G2" s="277"/>
      <c r="H2" s="278" t="s">
        <v>105</v>
      </c>
      <c r="I2" s="279"/>
      <c r="J2" s="275" t="s">
        <v>48</v>
      </c>
      <c r="K2" s="276"/>
      <c r="L2" s="276"/>
      <c r="M2" s="276"/>
      <c r="N2" s="276"/>
      <c r="O2" s="276"/>
      <c r="P2" s="276"/>
      <c r="Q2" s="276"/>
      <c r="R2" s="276"/>
      <c r="S2" s="276"/>
      <c r="T2" s="276"/>
      <c r="U2" s="276"/>
      <c r="V2" s="276"/>
      <c r="W2" s="276"/>
      <c r="X2" s="276"/>
      <c r="Y2" s="276"/>
    </row>
    <row r="3" spans="1:25" ht="16" x14ac:dyDescent="0.2">
      <c r="A3" s="38" t="s">
        <v>106</v>
      </c>
      <c r="B3" s="275"/>
      <c r="C3" s="276"/>
      <c r="D3" s="276"/>
      <c r="E3" s="276"/>
      <c r="F3" s="276"/>
      <c r="G3" s="277"/>
      <c r="H3" s="47"/>
      <c r="I3" s="51" t="s">
        <v>214</v>
      </c>
      <c r="J3" s="275"/>
      <c r="K3" s="276"/>
      <c r="L3" s="276"/>
      <c r="M3" s="276"/>
      <c r="N3" s="276"/>
      <c r="O3" s="276"/>
      <c r="P3" s="276"/>
      <c r="Q3" s="276"/>
      <c r="R3" s="276"/>
      <c r="S3" s="276"/>
      <c r="T3" s="276"/>
      <c r="U3" s="276"/>
      <c r="V3" s="276"/>
      <c r="W3" s="276"/>
      <c r="X3" s="276"/>
      <c r="Y3" s="276"/>
    </row>
    <row r="4" spans="1:25" ht="16" x14ac:dyDescent="0.2">
      <c r="A4" s="15" t="s">
        <v>109</v>
      </c>
      <c r="B4" s="275">
        <v>2022</v>
      </c>
      <c r="C4" s="276"/>
      <c r="D4" s="276"/>
      <c r="E4" s="276"/>
      <c r="F4" s="276"/>
      <c r="G4" s="277"/>
      <c r="H4" s="278" t="s">
        <v>110</v>
      </c>
      <c r="I4" s="279"/>
      <c r="J4" s="275" t="s">
        <v>98</v>
      </c>
      <c r="K4" s="276"/>
      <c r="L4" s="276"/>
      <c r="M4" s="276"/>
      <c r="N4" s="276"/>
      <c r="O4" s="276"/>
      <c r="P4" s="276"/>
      <c r="Q4" s="276"/>
      <c r="R4" s="276"/>
      <c r="S4" s="276"/>
      <c r="T4" s="276"/>
      <c r="U4" s="276"/>
      <c r="V4" s="276"/>
      <c r="W4" s="276"/>
      <c r="X4" s="276"/>
      <c r="Y4" s="276"/>
    </row>
    <row r="5" spans="1:25" ht="16" x14ac:dyDescent="0.2">
      <c r="A5" s="15" t="s">
        <v>85</v>
      </c>
      <c r="B5" s="275" t="s">
        <v>86</v>
      </c>
      <c r="C5" s="276"/>
      <c r="D5" s="276"/>
      <c r="E5" s="276"/>
      <c r="F5" s="276"/>
      <c r="G5" s="277"/>
      <c r="H5" s="278" t="s">
        <v>90</v>
      </c>
      <c r="I5" s="279"/>
      <c r="J5" s="275" t="s">
        <v>91</v>
      </c>
      <c r="K5" s="276"/>
      <c r="L5" s="276"/>
      <c r="M5" s="276"/>
      <c r="N5" s="276"/>
      <c r="O5" s="276"/>
      <c r="P5" s="276"/>
      <c r="Q5" s="276"/>
      <c r="R5" s="276"/>
      <c r="S5" s="276"/>
      <c r="T5" s="276"/>
      <c r="U5" s="276"/>
      <c r="V5" s="276"/>
      <c r="W5" s="276"/>
      <c r="X5" s="276"/>
      <c r="Y5" s="276"/>
    </row>
    <row r="6" spans="1:25" ht="19.5" customHeight="1" thickBot="1" x14ac:dyDescent="0.25">
      <c r="A6" s="222" t="s">
        <v>111</v>
      </c>
      <c r="B6" s="222"/>
      <c r="C6" s="222"/>
      <c r="D6" s="222"/>
      <c r="E6" s="222"/>
      <c r="F6" s="222"/>
      <c r="G6" s="222"/>
      <c r="H6" s="222"/>
      <c r="I6" s="222"/>
      <c r="J6" s="222"/>
      <c r="K6" s="222"/>
      <c r="L6" s="222"/>
      <c r="M6" s="222"/>
      <c r="N6" s="222"/>
      <c r="O6" s="222"/>
      <c r="P6" s="222"/>
      <c r="Q6" s="222"/>
      <c r="R6" s="222"/>
      <c r="S6" s="222"/>
      <c r="T6" s="222"/>
      <c r="U6" s="222"/>
      <c r="V6" s="222"/>
      <c r="W6" s="222"/>
      <c r="X6" s="222"/>
      <c r="Y6" s="222"/>
    </row>
    <row r="7" spans="1:25" ht="16" thickBot="1" x14ac:dyDescent="0.25">
      <c r="A7" s="251" t="s">
        <v>112</v>
      </c>
      <c r="B7" s="252"/>
      <c r="C7" s="252"/>
      <c r="D7" s="252"/>
      <c r="E7" s="252"/>
      <c r="F7" s="252"/>
      <c r="G7" s="252"/>
      <c r="H7" s="39"/>
      <c r="I7" s="39"/>
      <c r="J7" s="39"/>
      <c r="K7" s="39"/>
      <c r="L7" s="220" t="s">
        <v>113</v>
      </c>
      <c r="M7" s="221"/>
      <c r="N7" s="221"/>
      <c r="O7" s="221"/>
      <c r="P7" s="221"/>
      <c r="Q7" s="221"/>
      <c r="R7" s="221"/>
      <c r="S7" s="221"/>
      <c r="T7" s="221"/>
      <c r="U7" s="221"/>
      <c r="V7" s="221"/>
      <c r="W7" s="221"/>
      <c r="X7" s="221"/>
      <c r="Y7" s="221"/>
    </row>
    <row r="8" spans="1:25" ht="18" customHeight="1" x14ac:dyDescent="0.2">
      <c r="A8" s="243" t="s">
        <v>114</v>
      </c>
      <c r="B8" s="244"/>
      <c r="C8" s="244" t="s">
        <v>115</v>
      </c>
      <c r="D8" s="263" t="s">
        <v>116</v>
      </c>
      <c r="E8" s="244" t="s">
        <v>117</v>
      </c>
      <c r="F8" s="237" t="s">
        <v>118</v>
      </c>
      <c r="G8" s="237" t="s">
        <v>119</v>
      </c>
      <c r="H8" s="266" t="s">
        <v>120</v>
      </c>
      <c r="I8" s="267"/>
      <c r="J8" s="257" t="s">
        <v>121</v>
      </c>
      <c r="K8" s="258"/>
      <c r="L8" s="223"/>
      <c r="M8" s="224"/>
      <c r="N8" s="224"/>
      <c r="O8" s="224"/>
      <c r="P8" s="16"/>
      <c r="Q8" s="16"/>
      <c r="R8" s="16"/>
      <c r="S8" s="273"/>
      <c r="T8" s="274"/>
      <c r="U8" s="274"/>
      <c r="V8" s="274"/>
      <c r="W8" s="274"/>
      <c r="X8" s="274"/>
      <c r="Y8" s="274"/>
    </row>
    <row r="9" spans="1:25" ht="18" customHeight="1" x14ac:dyDescent="0.2">
      <c r="A9" s="245"/>
      <c r="B9" s="246"/>
      <c r="C9" s="246"/>
      <c r="D9" s="264"/>
      <c r="E9" s="246"/>
      <c r="F9" s="238"/>
      <c r="G9" s="238"/>
      <c r="H9" s="268"/>
      <c r="I9" s="269"/>
      <c r="J9" s="259"/>
      <c r="K9" s="260"/>
      <c r="L9" s="270" t="s">
        <v>122</v>
      </c>
      <c r="M9" s="271"/>
      <c r="N9" s="271"/>
      <c r="O9" s="271"/>
      <c r="P9" s="271"/>
      <c r="Q9" s="271"/>
      <c r="R9" s="272"/>
      <c r="S9" s="253" t="s">
        <v>123</v>
      </c>
      <c r="T9" s="254"/>
      <c r="U9" s="254"/>
      <c r="V9" s="254"/>
      <c r="W9" s="254"/>
      <c r="X9" s="254"/>
      <c r="Y9" s="254"/>
    </row>
    <row r="10" spans="1:25" ht="18" customHeight="1" thickBot="1" x14ac:dyDescent="0.25">
      <c r="A10" s="247"/>
      <c r="B10" s="248"/>
      <c r="C10" s="248"/>
      <c r="D10" s="264"/>
      <c r="E10" s="248"/>
      <c r="F10" s="239"/>
      <c r="G10" s="239"/>
      <c r="H10" s="261" t="s">
        <v>124</v>
      </c>
      <c r="I10" s="232" t="s">
        <v>125</v>
      </c>
      <c r="J10" s="261" t="s">
        <v>124</v>
      </c>
      <c r="K10" s="232" t="s">
        <v>125</v>
      </c>
      <c r="L10" s="223" t="s">
        <v>126</v>
      </c>
      <c r="M10" s="224"/>
      <c r="N10" s="224"/>
      <c r="O10" s="224"/>
      <c r="P10" s="224"/>
      <c r="Q10" s="224"/>
      <c r="R10" s="225"/>
      <c r="S10" s="255" t="s">
        <v>126</v>
      </c>
      <c r="T10" s="256"/>
      <c r="U10" s="256"/>
      <c r="V10" s="256"/>
      <c r="W10" s="256"/>
      <c r="X10" s="256"/>
      <c r="Y10" s="256"/>
    </row>
    <row r="11" spans="1:25" ht="152.25" customHeight="1" thickBot="1" x14ac:dyDescent="0.25">
      <c r="A11" s="249"/>
      <c r="B11" s="250"/>
      <c r="C11" s="250"/>
      <c r="D11" s="265"/>
      <c r="E11" s="250"/>
      <c r="F11" s="240"/>
      <c r="G11" s="240"/>
      <c r="H11" s="262"/>
      <c r="I11" s="233"/>
      <c r="J11" s="262"/>
      <c r="K11" s="233"/>
      <c r="L11" s="17" t="s">
        <v>127</v>
      </c>
      <c r="M11" s="17" t="s">
        <v>128</v>
      </c>
      <c r="N11" s="18" t="s">
        <v>129</v>
      </c>
      <c r="O11" s="18" t="s">
        <v>130</v>
      </c>
      <c r="P11" s="19" t="s">
        <v>131</v>
      </c>
      <c r="Q11" s="19" t="s">
        <v>132</v>
      </c>
      <c r="R11" s="37" t="s">
        <v>133</v>
      </c>
      <c r="S11" s="48" t="s">
        <v>127</v>
      </c>
      <c r="T11" s="20" t="s">
        <v>128</v>
      </c>
      <c r="U11" s="35" t="s">
        <v>129</v>
      </c>
      <c r="V11" s="35" t="s">
        <v>130</v>
      </c>
      <c r="W11" s="36" t="s">
        <v>131</v>
      </c>
      <c r="X11" s="36" t="s">
        <v>132</v>
      </c>
      <c r="Y11" s="20" t="s">
        <v>133</v>
      </c>
    </row>
    <row r="12" spans="1:25" ht="96" x14ac:dyDescent="0.2">
      <c r="A12" s="241" t="s">
        <v>134</v>
      </c>
      <c r="B12" s="21" t="s">
        <v>135</v>
      </c>
      <c r="C12" s="21" t="s">
        <v>135</v>
      </c>
      <c r="D12" s="21" t="s">
        <v>136</v>
      </c>
      <c r="E12" s="171" t="s">
        <v>101</v>
      </c>
      <c r="F12" s="172">
        <v>0</v>
      </c>
      <c r="G12" s="173">
        <v>0</v>
      </c>
      <c r="H12" s="174">
        <v>550</v>
      </c>
      <c r="I12" s="175" t="s">
        <v>249</v>
      </c>
      <c r="J12" s="174" t="s">
        <v>107</v>
      </c>
      <c r="K12" s="176" t="s">
        <v>107</v>
      </c>
      <c r="L12" s="177">
        <v>591</v>
      </c>
      <c r="M12" s="175" t="s">
        <v>250</v>
      </c>
      <c r="N12" s="11">
        <f>IFERROR((1-(L12/H12)),0)</f>
        <v>-7.454545454545447E-2</v>
      </c>
      <c r="O12" s="11">
        <f>IFERROR((1-(M12/I12)),0)</f>
        <v>0</v>
      </c>
      <c r="P12" s="12">
        <f>IFERROR((N12/G12),0)</f>
        <v>0</v>
      </c>
      <c r="Q12" s="12">
        <f>IFERROR((O12/F12),0)</f>
        <v>0</v>
      </c>
      <c r="R12" s="340" t="s">
        <v>251</v>
      </c>
      <c r="S12" s="49"/>
      <c r="T12" s="24"/>
      <c r="U12" s="9">
        <f>IFERROR((1-(S12/J12)),0)</f>
        <v>0</v>
      </c>
      <c r="V12" s="9">
        <f>IFERROR((1-(T12/K12)),0)</f>
        <v>0</v>
      </c>
      <c r="W12" s="10">
        <f>IFERROR((U12/G12),0)</f>
        <v>0</v>
      </c>
      <c r="X12" s="10">
        <f>IFERROR((V12/F12),0)</f>
        <v>0</v>
      </c>
      <c r="Y12" s="25"/>
    </row>
    <row r="13" spans="1:25" ht="50.25" customHeight="1" x14ac:dyDescent="0.2">
      <c r="A13" s="242"/>
      <c r="B13" s="26" t="s">
        <v>141</v>
      </c>
      <c r="C13" s="26" t="s">
        <v>142</v>
      </c>
      <c r="D13" s="26" t="s">
        <v>143</v>
      </c>
      <c r="E13" s="171" t="s">
        <v>99</v>
      </c>
      <c r="F13" s="172">
        <v>0.01</v>
      </c>
      <c r="G13" s="173">
        <v>0.01</v>
      </c>
      <c r="H13" s="339">
        <v>2013</v>
      </c>
      <c r="I13" s="175" t="s">
        <v>252</v>
      </c>
      <c r="J13" s="174" t="s">
        <v>107</v>
      </c>
      <c r="K13" s="176" t="s">
        <v>107</v>
      </c>
      <c r="L13" s="177">
        <v>2324</v>
      </c>
      <c r="M13" s="175" t="s">
        <v>253</v>
      </c>
      <c r="N13" s="11">
        <f t="shared" ref="N13:O33" si="0">IFERROR((1-(L13/H13)),0)</f>
        <v>-0.15449577744659715</v>
      </c>
      <c r="O13" s="11">
        <f t="shared" si="0"/>
        <v>0</v>
      </c>
      <c r="P13" s="12">
        <f t="shared" ref="P13:P32" si="1">IFERROR((N13/G13),0)</f>
        <v>-15.449577744659715</v>
      </c>
      <c r="Q13" s="12">
        <f t="shared" ref="Q13:Q32" si="2">IFERROR((O13/F13),0)</f>
        <v>0</v>
      </c>
      <c r="R13" s="340" t="s">
        <v>254</v>
      </c>
      <c r="S13" s="49"/>
      <c r="T13" s="24"/>
      <c r="U13" s="9">
        <f t="shared" ref="U13:V32" si="3">IFERROR((1-(S13/J13)),0)</f>
        <v>0</v>
      </c>
      <c r="V13" s="9">
        <f t="shared" si="3"/>
        <v>0</v>
      </c>
      <c r="W13" s="10">
        <f t="shared" ref="W13:W32" si="4">IFERROR((U13/G13),0)</f>
        <v>0</v>
      </c>
      <c r="X13" s="10">
        <f t="shared" ref="X13:X32" si="5">IFERROR((V13/F13),0)</f>
        <v>0</v>
      </c>
      <c r="Y13" s="25"/>
    </row>
    <row r="14" spans="1:25" ht="79.5" customHeight="1" x14ac:dyDescent="0.2">
      <c r="A14" s="234" t="s">
        <v>148</v>
      </c>
      <c r="B14" s="235" t="s">
        <v>149</v>
      </c>
      <c r="C14" s="26" t="s">
        <v>150</v>
      </c>
      <c r="D14" s="26" t="s">
        <v>151</v>
      </c>
      <c r="E14" s="171" t="s">
        <v>101</v>
      </c>
      <c r="F14" s="178">
        <v>0</v>
      </c>
      <c r="G14" s="178">
        <v>0</v>
      </c>
      <c r="H14" s="174" t="s">
        <v>255</v>
      </c>
      <c r="I14" s="175" t="s">
        <v>256</v>
      </c>
      <c r="J14" s="174" t="s">
        <v>255</v>
      </c>
      <c r="K14" s="176" t="s">
        <v>255</v>
      </c>
      <c r="L14" s="177">
        <v>0</v>
      </c>
      <c r="M14" s="175" t="s">
        <v>229</v>
      </c>
      <c r="N14" s="11">
        <f t="shared" si="0"/>
        <v>0</v>
      </c>
      <c r="O14" s="11">
        <f t="shared" si="0"/>
        <v>0</v>
      </c>
      <c r="P14" s="12">
        <f t="shared" si="1"/>
        <v>0</v>
      </c>
      <c r="Q14" s="12">
        <f t="shared" si="2"/>
        <v>0</v>
      </c>
      <c r="R14" s="340" t="s">
        <v>251</v>
      </c>
      <c r="S14" s="49"/>
      <c r="T14" s="24"/>
      <c r="U14" s="9">
        <f t="shared" si="3"/>
        <v>0</v>
      </c>
      <c r="V14" s="9">
        <f t="shared" si="3"/>
        <v>0</v>
      </c>
      <c r="W14" s="10">
        <f t="shared" si="4"/>
        <v>0</v>
      </c>
      <c r="X14" s="10">
        <f t="shared" si="5"/>
        <v>0</v>
      </c>
      <c r="Y14" s="25"/>
    </row>
    <row r="15" spans="1:25" ht="15.75" customHeight="1" x14ac:dyDescent="0.2">
      <c r="A15" s="234"/>
      <c r="B15" s="235"/>
      <c r="C15" s="26" t="s">
        <v>154</v>
      </c>
      <c r="D15" s="26" t="s">
        <v>155</v>
      </c>
      <c r="E15" s="171" t="s">
        <v>101</v>
      </c>
      <c r="F15" s="178">
        <v>0</v>
      </c>
      <c r="G15" s="178">
        <v>0</v>
      </c>
      <c r="H15" s="174" t="s">
        <v>255</v>
      </c>
      <c r="I15" s="175" t="s">
        <v>256</v>
      </c>
      <c r="J15" s="174" t="s">
        <v>107</v>
      </c>
      <c r="K15" s="176" t="s">
        <v>107</v>
      </c>
      <c r="L15" s="177" t="s">
        <v>107</v>
      </c>
      <c r="M15" s="175" t="s">
        <v>257</v>
      </c>
      <c r="N15" s="11">
        <f t="shared" si="0"/>
        <v>0</v>
      </c>
      <c r="O15" s="11">
        <f t="shared" si="0"/>
        <v>0</v>
      </c>
      <c r="P15" s="12">
        <f t="shared" si="1"/>
        <v>0</v>
      </c>
      <c r="Q15" s="12">
        <f t="shared" si="2"/>
        <v>0</v>
      </c>
      <c r="R15" s="340" t="s">
        <v>251</v>
      </c>
      <c r="S15" s="49"/>
      <c r="T15" s="24"/>
      <c r="U15" s="9">
        <f t="shared" si="3"/>
        <v>0</v>
      </c>
      <c r="V15" s="9">
        <f t="shared" si="3"/>
        <v>0</v>
      </c>
      <c r="W15" s="10">
        <f t="shared" si="4"/>
        <v>0</v>
      </c>
      <c r="X15" s="10">
        <f t="shared" si="5"/>
        <v>0</v>
      </c>
      <c r="Y15" s="25"/>
    </row>
    <row r="16" spans="1:25" ht="96" x14ac:dyDescent="0.2">
      <c r="A16" s="234" t="s">
        <v>156</v>
      </c>
      <c r="B16" s="235" t="s">
        <v>157</v>
      </c>
      <c r="C16" s="26" t="s">
        <v>158</v>
      </c>
      <c r="D16" s="26" t="s">
        <v>159</v>
      </c>
      <c r="E16" s="171" t="s">
        <v>101</v>
      </c>
      <c r="F16" s="178">
        <v>0</v>
      </c>
      <c r="G16" s="178">
        <v>0</v>
      </c>
      <c r="H16" s="174">
        <v>7</v>
      </c>
      <c r="I16" s="175" t="s">
        <v>258</v>
      </c>
      <c r="J16" s="174" t="s">
        <v>107</v>
      </c>
      <c r="K16" s="176" t="s">
        <v>107</v>
      </c>
      <c r="L16" s="177">
        <v>7</v>
      </c>
      <c r="M16" s="175" t="s">
        <v>259</v>
      </c>
      <c r="N16" s="11">
        <f t="shared" si="0"/>
        <v>0</v>
      </c>
      <c r="O16" s="11">
        <f t="shared" si="0"/>
        <v>0</v>
      </c>
      <c r="P16" s="12">
        <f t="shared" si="1"/>
        <v>0</v>
      </c>
      <c r="Q16" s="12">
        <f t="shared" si="2"/>
        <v>0</v>
      </c>
      <c r="R16" s="340" t="s">
        <v>251</v>
      </c>
      <c r="S16" s="49"/>
      <c r="T16" s="24"/>
      <c r="U16" s="9">
        <f t="shared" si="3"/>
        <v>0</v>
      </c>
      <c r="V16" s="9">
        <f t="shared" si="3"/>
        <v>0</v>
      </c>
      <c r="W16" s="10">
        <f t="shared" si="4"/>
        <v>0</v>
      </c>
      <c r="X16" s="10">
        <f t="shared" si="5"/>
        <v>0</v>
      </c>
      <c r="Y16" s="25"/>
    </row>
    <row r="17" spans="1:25" ht="48" customHeight="1" x14ac:dyDescent="0.2">
      <c r="A17" s="234"/>
      <c r="B17" s="235"/>
      <c r="C17" s="26" t="s">
        <v>163</v>
      </c>
      <c r="D17" s="26" t="s">
        <v>164</v>
      </c>
      <c r="E17" s="171" t="s">
        <v>101</v>
      </c>
      <c r="F17" s="178">
        <v>0</v>
      </c>
      <c r="G17" s="178">
        <v>0</v>
      </c>
      <c r="H17" s="174">
        <v>7</v>
      </c>
      <c r="I17" s="175" t="s">
        <v>260</v>
      </c>
      <c r="J17" s="174" t="s">
        <v>107</v>
      </c>
      <c r="K17" s="176" t="s">
        <v>107</v>
      </c>
      <c r="L17" s="177">
        <v>2</v>
      </c>
      <c r="M17" s="175" t="s">
        <v>261</v>
      </c>
      <c r="N17" s="11">
        <f t="shared" si="0"/>
        <v>0.7142857142857143</v>
      </c>
      <c r="O17" s="11">
        <f t="shared" si="0"/>
        <v>0</v>
      </c>
      <c r="P17" s="12">
        <f t="shared" si="1"/>
        <v>0</v>
      </c>
      <c r="Q17" s="12">
        <f t="shared" si="2"/>
        <v>0</v>
      </c>
      <c r="R17" s="340" t="s">
        <v>251</v>
      </c>
      <c r="S17" s="49"/>
      <c r="T17" s="24"/>
      <c r="U17" s="9">
        <f t="shared" si="3"/>
        <v>0</v>
      </c>
      <c r="V17" s="9">
        <f t="shared" si="3"/>
        <v>0</v>
      </c>
      <c r="W17" s="10">
        <f t="shared" si="4"/>
        <v>0</v>
      </c>
      <c r="X17" s="10">
        <f t="shared" si="5"/>
        <v>0</v>
      </c>
      <c r="Y17" s="25"/>
    </row>
    <row r="18" spans="1:25" ht="96" x14ac:dyDescent="0.2">
      <c r="A18" s="234"/>
      <c r="B18" s="26" t="s">
        <v>166</v>
      </c>
      <c r="C18" s="324" t="s">
        <v>167</v>
      </c>
      <c r="D18" s="324" t="s">
        <v>159</v>
      </c>
      <c r="E18" s="171" t="s">
        <v>99</v>
      </c>
      <c r="F18" s="178">
        <v>0.03</v>
      </c>
      <c r="G18" s="178">
        <v>0</v>
      </c>
      <c r="H18" s="174" t="s">
        <v>255</v>
      </c>
      <c r="I18" s="175" t="s">
        <v>262</v>
      </c>
      <c r="J18" s="174" t="s">
        <v>107</v>
      </c>
      <c r="K18" s="176" t="s">
        <v>107</v>
      </c>
      <c r="L18" s="177">
        <v>0</v>
      </c>
      <c r="M18" s="175" t="s">
        <v>263</v>
      </c>
      <c r="N18" s="11">
        <f t="shared" si="0"/>
        <v>0</v>
      </c>
      <c r="O18" s="11">
        <f t="shared" si="0"/>
        <v>0</v>
      </c>
      <c r="P18" s="12">
        <f t="shared" si="1"/>
        <v>0</v>
      </c>
      <c r="Q18" s="12">
        <f t="shared" si="2"/>
        <v>0</v>
      </c>
      <c r="R18" s="340" t="s">
        <v>264</v>
      </c>
      <c r="S18" s="49"/>
      <c r="T18" s="24"/>
      <c r="U18" s="9">
        <f t="shared" si="3"/>
        <v>0</v>
      </c>
      <c r="V18" s="9">
        <f t="shared" si="3"/>
        <v>0</v>
      </c>
      <c r="W18" s="10">
        <f t="shared" si="4"/>
        <v>0</v>
      </c>
      <c r="X18" s="10">
        <f t="shared" si="5"/>
        <v>0</v>
      </c>
      <c r="Y18" s="25"/>
    </row>
    <row r="19" spans="1:25" ht="96" x14ac:dyDescent="0.2">
      <c r="A19" s="234"/>
      <c r="B19" s="235" t="s">
        <v>171</v>
      </c>
      <c r="C19" s="26" t="s">
        <v>172</v>
      </c>
      <c r="D19" s="26" t="s">
        <v>155</v>
      </c>
      <c r="E19" s="171" t="s">
        <v>101</v>
      </c>
      <c r="F19" s="178">
        <v>0</v>
      </c>
      <c r="G19" s="178">
        <v>0</v>
      </c>
      <c r="H19" s="174" t="s">
        <v>255</v>
      </c>
      <c r="I19" s="175" t="s">
        <v>256</v>
      </c>
      <c r="J19" s="174" t="s">
        <v>107</v>
      </c>
      <c r="K19" s="176" t="s">
        <v>107</v>
      </c>
      <c r="L19" s="177" t="s">
        <v>107</v>
      </c>
      <c r="M19" s="175" t="s">
        <v>107</v>
      </c>
      <c r="N19" s="11">
        <f t="shared" si="0"/>
        <v>0</v>
      </c>
      <c r="O19" s="11">
        <f t="shared" si="0"/>
        <v>0</v>
      </c>
      <c r="P19" s="12">
        <f t="shared" si="1"/>
        <v>0</v>
      </c>
      <c r="Q19" s="12">
        <f t="shared" si="2"/>
        <v>0</v>
      </c>
      <c r="R19" s="340" t="s">
        <v>251</v>
      </c>
      <c r="S19" s="49"/>
      <c r="T19" s="24"/>
      <c r="U19" s="9">
        <f t="shared" si="3"/>
        <v>0</v>
      </c>
      <c r="V19" s="9">
        <f t="shared" si="3"/>
        <v>0</v>
      </c>
      <c r="W19" s="10">
        <f t="shared" si="4"/>
        <v>0</v>
      </c>
      <c r="X19" s="10">
        <f t="shared" si="5"/>
        <v>0</v>
      </c>
      <c r="Y19" s="25"/>
    </row>
    <row r="20" spans="1:25" ht="96" x14ac:dyDescent="0.2">
      <c r="A20" s="234"/>
      <c r="B20" s="235"/>
      <c r="C20" s="26" t="s">
        <v>173</v>
      </c>
      <c r="D20" s="26" t="s">
        <v>174</v>
      </c>
      <c r="E20" s="171" t="s">
        <v>101</v>
      </c>
      <c r="F20" s="178">
        <v>0</v>
      </c>
      <c r="G20" s="178">
        <v>0</v>
      </c>
      <c r="H20" s="174">
        <v>8</v>
      </c>
      <c r="I20" s="175" t="s">
        <v>256</v>
      </c>
      <c r="J20" s="174" t="s">
        <v>107</v>
      </c>
      <c r="K20" s="176" t="s">
        <v>107</v>
      </c>
      <c r="L20" s="177">
        <v>8</v>
      </c>
      <c r="M20" s="175" t="s">
        <v>229</v>
      </c>
      <c r="N20" s="11">
        <f t="shared" si="0"/>
        <v>0</v>
      </c>
      <c r="O20" s="11">
        <f t="shared" si="0"/>
        <v>0</v>
      </c>
      <c r="P20" s="12">
        <f t="shared" si="1"/>
        <v>0</v>
      </c>
      <c r="Q20" s="12">
        <f t="shared" si="2"/>
        <v>0</v>
      </c>
      <c r="R20" s="340" t="s">
        <v>251</v>
      </c>
      <c r="S20" s="49"/>
      <c r="T20" s="24"/>
      <c r="U20" s="9">
        <f t="shared" si="3"/>
        <v>0</v>
      </c>
      <c r="V20" s="9">
        <f t="shared" si="3"/>
        <v>0</v>
      </c>
      <c r="W20" s="10">
        <f t="shared" si="4"/>
        <v>0</v>
      </c>
      <c r="X20" s="10">
        <f t="shared" si="5"/>
        <v>0</v>
      </c>
      <c r="Y20" s="25"/>
    </row>
    <row r="21" spans="1:25" ht="40.5" customHeight="1" x14ac:dyDescent="0.2">
      <c r="A21" s="234"/>
      <c r="B21" s="235"/>
      <c r="C21" s="26" t="s">
        <v>175</v>
      </c>
      <c r="D21" s="26" t="s">
        <v>155</v>
      </c>
      <c r="E21" s="171" t="s">
        <v>101</v>
      </c>
      <c r="F21" s="178">
        <v>0</v>
      </c>
      <c r="G21" s="178">
        <v>0</v>
      </c>
      <c r="H21" s="174">
        <v>0</v>
      </c>
      <c r="I21" s="175">
        <v>0</v>
      </c>
      <c r="J21" s="174" t="s">
        <v>107</v>
      </c>
      <c r="K21" s="176" t="s">
        <v>107</v>
      </c>
      <c r="L21" s="177">
        <v>0</v>
      </c>
      <c r="M21" s="175">
        <v>0</v>
      </c>
      <c r="N21" s="11">
        <f t="shared" si="0"/>
        <v>0</v>
      </c>
      <c r="O21" s="11">
        <f t="shared" si="0"/>
        <v>0</v>
      </c>
      <c r="P21" s="12">
        <f t="shared" si="1"/>
        <v>0</v>
      </c>
      <c r="Q21" s="12">
        <f t="shared" si="2"/>
        <v>0</v>
      </c>
      <c r="R21" s="340" t="s">
        <v>251</v>
      </c>
      <c r="S21" s="49"/>
      <c r="T21" s="24"/>
      <c r="U21" s="9">
        <f t="shared" si="3"/>
        <v>0</v>
      </c>
      <c r="V21" s="9">
        <f t="shared" si="3"/>
        <v>0</v>
      </c>
      <c r="W21" s="10">
        <f t="shared" si="4"/>
        <v>0</v>
      </c>
      <c r="X21" s="10">
        <f t="shared" si="5"/>
        <v>0</v>
      </c>
      <c r="Y21" s="25"/>
    </row>
    <row r="22" spans="1:25" ht="63.75" customHeight="1" x14ac:dyDescent="0.2">
      <c r="A22" s="234"/>
      <c r="B22" s="235"/>
      <c r="C22" s="26" t="s">
        <v>176</v>
      </c>
      <c r="D22" s="26" t="s">
        <v>177</v>
      </c>
      <c r="E22" s="171" t="s">
        <v>101</v>
      </c>
      <c r="F22" s="178">
        <v>0</v>
      </c>
      <c r="G22" s="178">
        <v>0</v>
      </c>
      <c r="H22" s="174" t="s">
        <v>107</v>
      </c>
      <c r="I22" s="175" t="s">
        <v>107</v>
      </c>
      <c r="J22" s="174" t="s">
        <v>107</v>
      </c>
      <c r="K22" s="176" t="s">
        <v>107</v>
      </c>
      <c r="L22" s="177">
        <v>2633</v>
      </c>
      <c r="M22" s="175" t="s">
        <v>265</v>
      </c>
      <c r="N22" s="11">
        <f t="shared" si="0"/>
        <v>0</v>
      </c>
      <c r="O22" s="11">
        <f t="shared" si="0"/>
        <v>0</v>
      </c>
      <c r="P22" s="12">
        <f t="shared" si="1"/>
        <v>0</v>
      </c>
      <c r="Q22" s="12">
        <f t="shared" si="2"/>
        <v>0</v>
      </c>
      <c r="R22" s="340" t="s">
        <v>251</v>
      </c>
      <c r="S22" s="49"/>
      <c r="T22" s="24"/>
      <c r="U22" s="9">
        <f t="shared" si="3"/>
        <v>0</v>
      </c>
      <c r="V22" s="9">
        <f t="shared" si="3"/>
        <v>0</v>
      </c>
      <c r="W22" s="10">
        <f t="shared" si="4"/>
        <v>0</v>
      </c>
      <c r="X22" s="10">
        <f t="shared" si="5"/>
        <v>0</v>
      </c>
      <c r="Y22" s="25"/>
    </row>
    <row r="23" spans="1:25" ht="36.75" customHeight="1" x14ac:dyDescent="0.2">
      <c r="A23" s="234"/>
      <c r="B23" s="215" t="s">
        <v>180</v>
      </c>
      <c r="C23" s="26" t="s">
        <v>181</v>
      </c>
      <c r="D23" s="26" t="s">
        <v>182</v>
      </c>
      <c r="E23" s="171" t="s">
        <v>101</v>
      </c>
      <c r="F23" s="178">
        <v>0</v>
      </c>
      <c r="G23" s="178">
        <v>0</v>
      </c>
      <c r="H23" s="174" t="s">
        <v>255</v>
      </c>
      <c r="I23" s="175" t="s">
        <v>256</v>
      </c>
      <c r="J23" s="174" t="s">
        <v>107</v>
      </c>
      <c r="K23" s="176" t="s">
        <v>107</v>
      </c>
      <c r="L23" s="177">
        <v>0</v>
      </c>
      <c r="M23" s="175" t="s">
        <v>229</v>
      </c>
      <c r="N23" s="11">
        <f t="shared" si="0"/>
        <v>0</v>
      </c>
      <c r="O23" s="11">
        <f t="shared" si="0"/>
        <v>0</v>
      </c>
      <c r="P23" s="12">
        <f t="shared" si="1"/>
        <v>0</v>
      </c>
      <c r="Q23" s="12">
        <f t="shared" si="2"/>
        <v>0</v>
      </c>
      <c r="R23" s="340" t="s">
        <v>251</v>
      </c>
      <c r="S23" s="49"/>
      <c r="T23" s="24"/>
      <c r="U23" s="9">
        <f t="shared" si="3"/>
        <v>0</v>
      </c>
      <c r="V23" s="9">
        <f t="shared" si="3"/>
        <v>0</v>
      </c>
      <c r="W23" s="10">
        <f t="shared" si="4"/>
        <v>0</v>
      </c>
      <c r="X23" s="10">
        <f t="shared" si="5"/>
        <v>0</v>
      </c>
      <c r="Y23" s="25"/>
    </row>
    <row r="24" spans="1:25" ht="54" customHeight="1" x14ac:dyDescent="0.2">
      <c r="A24" s="234"/>
      <c r="B24" s="216"/>
      <c r="C24" s="26" t="s">
        <v>183</v>
      </c>
      <c r="D24" s="26" t="s">
        <v>184</v>
      </c>
      <c r="E24" s="171" t="s">
        <v>101</v>
      </c>
      <c r="F24" s="178">
        <v>0</v>
      </c>
      <c r="G24" s="178">
        <v>0</v>
      </c>
      <c r="H24" s="174" t="s">
        <v>255</v>
      </c>
      <c r="I24" s="175" t="s">
        <v>256</v>
      </c>
      <c r="J24" s="174" t="s">
        <v>107</v>
      </c>
      <c r="K24" s="176" t="s">
        <v>107</v>
      </c>
      <c r="L24" s="177">
        <v>0</v>
      </c>
      <c r="M24" s="175" t="s">
        <v>229</v>
      </c>
      <c r="N24" s="11">
        <f t="shared" si="0"/>
        <v>0</v>
      </c>
      <c r="O24" s="11">
        <f t="shared" si="0"/>
        <v>0</v>
      </c>
      <c r="P24" s="12">
        <f t="shared" si="1"/>
        <v>0</v>
      </c>
      <c r="Q24" s="12">
        <f t="shared" si="2"/>
        <v>0</v>
      </c>
      <c r="R24" s="340" t="s">
        <v>251</v>
      </c>
      <c r="S24" s="49"/>
      <c r="T24" s="24"/>
      <c r="U24" s="9">
        <f t="shared" si="3"/>
        <v>0</v>
      </c>
      <c r="V24" s="9">
        <f t="shared" si="3"/>
        <v>0</v>
      </c>
      <c r="W24" s="10">
        <f t="shared" si="4"/>
        <v>0</v>
      </c>
      <c r="X24" s="10">
        <f t="shared" si="5"/>
        <v>0</v>
      </c>
      <c r="Y24" s="25"/>
    </row>
    <row r="25" spans="1:25" ht="96" x14ac:dyDescent="0.2">
      <c r="A25" s="234"/>
      <c r="B25" s="229" t="s">
        <v>185</v>
      </c>
      <c r="C25" s="26" t="s">
        <v>186</v>
      </c>
      <c r="D25" s="26" t="s">
        <v>155</v>
      </c>
      <c r="E25" s="171" t="s">
        <v>101</v>
      </c>
      <c r="F25" s="178">
        <v>0</v>
      </c>
      <c r="G25" s="178">
        <v>0</v>
      </c>
      <c r="H25" s="174" t="s">
        <v>107</v>
      </c>
      <c r="I25" s="175" t="s">
        <v>107</v>
      </c>
      <c r="J25" s="174" t="s">
        <v>107</v>
      </c>
      <c r="K25" s="176" t="s">
        <v>107</v>
      </c>
      <c r="L25" s="177" t="s">
        <v>107</v>
      </c>
      <c r="M25" s="175" t="s">
        <v>107</v>
      </c>
      <c r="N25" s="11">
        <f t="shared" si="0"/>
        <v>0</v>
      </c>
      <c r="O25" s="11">
        <f t="shared" si="0"/>
        <v>0</v>
      </c>
      <c r="P25" s="12">
        <f t="shared" si="1"/>
        <v>0</v>
      </c>
      <c r="Q25" s="12">
        <f t="shared" si="2"/>
        <v>0</v>
      </c>
      <c r="R25" s="340" t="s">
        <v>251</v>
      </c>
      <c r="S25" s="49"/>
      <c r="T25" s="24"/>
      <c r="U25" s="9">
        <f t="shared" si="3"/>
        <v>0</v>
      </c>
      <c r="V25" s="9">
        <f t="shared" si="3"/>
        <v>0</v>
      </c>
      <c r="W25" s="10">
        <f t="shared" si="4"/>
        <v>0</v>
      </c>
      <c r="X25" s="10">
        <f t="shared" si="5"/>
        <v>0</v>
      </c>
      <c r="Y25" s="25"/>
    </row>
    <row r="26" spans="1:25" ht="68.25" customHeight="1" x14ac:dyDescent="0.2">
      <c r="A26" s="234"/>
      <c r="B26" s="236"/>
      <c r="C26" s="26" t="s">
        <v>187</v>
      </c>
      <c r="D26" s="26" t="s">
        <v>155</v>
      </c>
      <c r="E26" s="171" t="s">
        <v>101</v>
      </c>
      <c r="F26" s="178">
        <v>0</v>
      </c>
      <c r="G26" s="178">
        <v>0</v>
      </c>
      <c r="H26" s="174" t="s">
        <v>255</v>
      </c>
      <c r="I26" s="175" t="s">
        <v>256</v>
      </c>
      <c r="J26" s="174" t="s">
        <v>107</v>
      </c>
      <c r="K26" s="176" t="s">
        <v>107</v>
      </c>
      <c r="L26" s="177" t="s">
        <v>107</v>
      </c>
      <c r="M26" s="175" t="s">
        <v>107</v>
      </c>
      <c r="N26" s="11">
        <f t="shared" si="0"/>
        <v>0</v>
      </c>
      <c r="O26" s="11">
        <f t="shared" si="0"/>
        <v>0</v>
      </c>
      <c r="P26" s="12">
        <f t="shared" si="1"/>
        <v>0</v>
      </c>
      <c r="Q26" s="12">
        <f t="shared" si="2"/>
        <v>0</v>
      </c>
      <c r="R26" s="340" t="s">
        <v>251</v>
      </c>
      <c r="S26" s="49"/>
      <c r="T26" s="24"/>
      <c r="U26" s="9">
        <f t="shared" si="3"/>
        <v>0</v>
      </c>
      <c r="V26" s="9">
        <f t="shared" si="3"/>
        <v>0</v>
      </c>
      <c r="W26" s="10">
        <f t="shared" si="4"/>
        <v>0</v>
      </c>
      <c r="X26" s="10">
        <f t="shared" si="5"/>
        <v>0</v>
      </c>
      <c r="Y26" s="25"/>
    </row>
    <row r="27" spans="1:25" ht="96" x14ac:dyDescent="0.2">
      <c r="A27" s="234"/>
      <c r="B27" s="229" t="s">
        <v>188</v>
      </c>
      <c r="C27" s="26" t="s">
        <v>189</v>
      </c>
      <c r="D27" s="26" t="s">
        <v>190</v>
      </c>
      <c r="E27" s="171" t="s">
        <v>101</v>
      </c>
      <c r="F27" s="178">
        <v>0</v>
      </c>
      <c r="G27" s="178">
        <v>0</v>
      </c>
      <c r="H27" s="174" t="s">
        <v>255</v>
      </c>
      <c r="I27" s="175" t="s">
        <v>256</v>
      </c>
      <c r="J27" s="174" t="s">
        <v>107</v>
      </c>
      <c r="K27" s="176" t="s">
        <v>107</v>
      </c>
      <c r="L27" s="177">
        <v>0</v>
      </c>
      <c r="M27" s="175" t="s">
        <v>229</v>
      </c>
      <c r="N27" s="11">
        <f t="shared" si="0"/>
        <v>0</v>
      </c>
      <c r="O27" s="11">
        <f t="shared" si="0"/>
        <v>0</v>
      </c>
      <c r="P27" s="12">
        <f t="shared" si="1"/>
        <v>0</v>
      </c>
      <c r="Q27" s="12">
        <f t="shared" si="2"/>
        <v>0</v>
      </c>
      <c r="R27" s="340" t="s">
        <v>251</v>
      </c>
      <c r="S27" s="49"/>
      <c r="T27" s="24"/>
      <c r="U27" s="9">
        <f t="shared" si="3"/>
        <v>0</v>
      </c>
      <c r="V27" s="9">
        <f t="shared" si="3"/>
        <v>0</v>
      </c>
      <c r="W27" s="10">
        <f t="shared" si="4"/>
        <v>0</v>
      </c>
      <c r="X27" s="10">
        <f t="shared" si="5"/>
        <v>0</v>
      </c>
      <c r="Y27" s="25"/>
    </row>
    <row r="28" spans="1:25" ht="96" x14ac:dyDescent="0.2">
      <c r="A28" s="234"/>
      <c r="B28" s="236"/>
      <c r="C28" s="26" t="s">
        <v>191</v>
      </c>
      <c r="D28" s="26" t="s">
        <v>190</v>
      </c>
      <c r="E28" s="171" t="s">
        <v>101</v>
      </c>
      <c r="F28" s="178">
        <v>0</v>
      </c>
      <c r="G28" s="178">
        <v>0</v>
      </c>
      <c r="H28" s="174" t="s">
        <v>255</v>
      </c>
      <c r="I28" s="175" t="s">
        <v>256</v>
      </c>
      <c r="J28" s="174" t="s">
        <v>107</v>
      </c>
      <c r="K28" s="176" t="s">
        <v>107</v>
      </c>
      <c r="L28" s="177">
        <v>0</v>
      </c>
      <c r="M28" s="175" t="s">
        <v>229</v>
      </c>
      <c r="N28" s="11">
        <f t="shared" si="0"/>
        <v>0</v>
      </c>
      <c r="O28" s="11">
        <f t="shared" si="0"/>
        <v>0</v>
      </c>
      <c r="P28" s="12">
        <f t="shared" si="1"/>
        <v>0</v>
      </c>
      <c r="Q28" s="12">
        <f t="shared" si="2"/>
        <v>0</v>
      </c>
      <c r="R28" s="340" t="s">
        <v>251</v>
      </c>
      <c r="S28" s="49"/>
      <c r="T28" s="24"/>
      <c r="U28" s="9">
        <f t="shared" si="3"/>
        <v>0</v>
      </c>
      <c r="V28" s="9">
        <f t="shared" si="3"/>
        <v>0</v>
      </c>
      <c r="W28" s="10">
        <f t="shared" si="4"/>
        <v>0</v>
      </c>
      <c r="X28" s="10">
        <f t="shared" si="5"/>
        <v>0</v>
      </c>
      <c r="Y28" s="25"/>
    </row>
    <row r="29" spans="1:25" ht="94.5" customHeight="1" x14ac:dyDescent="0.2">
      <c r="A29" s="234"/>
      <c r="B29" s="26" t="s">
        <v>192</v>
      </c>
      <c r="C29" s="26" t="s">
        <v>193</v>
      </c>
      <c r="D29" s="26" t="s">
        <v>194</v>
      </c>
      <c r="E29" s="171" t="s">
        <v>101</v>
      </c>
      <c r="F29" s="178">
        <v>0</v>
      </c>
      <c r="G29" s="178">
        <v>0</v>
      </c>
      <c r="H29" s="174" t="s">
        <v>255</v>
      </c>
      <c r="I29" s="175" t="s">
        <v>256</v>
      </c>
      <c r="J29" s="174" t="s">
        <v>107</v>
      </c>
      <c r="K29" s="176" t="s">
        <v>107</v>
      </c>
      <c r="L29" s="177">
        <v>0</v>
      </c>
      <c r="M29" s="175" t="s">
        <v>229</v>
      </c>
      <c r="N29" s="11">
        <f t="shared" si="0"/>
        <v>0</v>
      </c>
      <c r="O29" s="11">
        <f t="shared" si="0"/>
        <v>0</v>
      </c>
      <c r="P29" s="12">
        <f t="shared" si="1"/>
        <v>0</v>
      </c>
      <c r="Q29" s="12">
        <f t="shared" si="2"/>
        <v>0</v>
      </c>
      <c r="R29" s="340" t="s">
        <v>251</v>
      </c>
      <c r="S29" s="49"/>
      <c r="T29" s="24"/>
      <c r="U29" s="9">
        <f t="shared" si="3"/>
        <v>0</v>
      </c>
      <c r="V29" s="9">
        <f t="shared" si="3"/>
        <v>0</v>
      </c>
      <c r="W29" s="10">
        <f t="shared" si="4"/>
        <v>0</v>
      </c>
      <c r="X29" s="10">
        <f t="shared" si="5"/>
        <v>0</v>
      </c>
      <c r="Y29" s="25"/>
    </row>
    <row r="30" spans="1:25" ht="96" x14ac:dyDescent="0.2">
      <c r="A30" s="226" t="s">
        <v>195</v>
      </c>
      <c r="B30" s="229" t="s">
        <v>196</v>
      </c>
      <c r="C30" s="30" t="s">
        <v>197</v>
      </c>
      <c r="D30" s="30" t="s">
        <v>198</v>
      </c>
      <c r="E30" s="171" t="s">
        <v>101</v>
      </c>
      <c r="F30" s="178">
        <v>0</v>
      </c>
      <c r="G30" s="178">
        <v>0</v>
      </c>
      <c r="H30" s="179" t="s">
        <v>255</v>
      </c>
      <c r="I30" s="175" t="s">
        <v>266</v>
      </c>
      <c r="J30" s="179" t="s">
        <v>107</v>
      </c>
      <c r="K30" s="180" t="s">
        <v>107</v>
      </c>
      <c r="L30" s="177">
        <v>0</v>
      </c>
      <c r="M30" s="175" t="s">
        <v>267</v>
      </c>
      <c r="N30" s="11">
        <f t="shared" si="0"/>
        <v>0</v>
      </c>
      <c r="O30" s="11">
        <f t="shared" si="0"/>
        <v>0</v>
      </c>
      <c r="P30" s="12">
        <f t="shared" si="1"/>
        <v>0</v>
      </c>
      <c r="Q30" s="12">
        <f t="shared" si="2"/>
        <v>0</v>
      </c>
      <c r="R30" s="340" t="s">
        <v>251</v>
      </c>
      <c r="S30" s="49"/>
      <c r="T30" s="24"/>
      <c r="U30" s="9">
        <f t="shared" si="3"/>
        <v>0</v>
      </c>
      <c r="V30" s="9">
        <f t="shared" si="3"/>
        <v>0</v>
      </c>
      <c r="W30" s="10">
        <f t="shared" si="4"/>
        <v>0</v>
      </c>
      <c r="X30" s="10">
        <f t="shared" si="5"/>
        <v>0</v>
      </c>
      <c r="Y30" s="25"/>
    </row>
    <row r="31" spans="1:25" ht="96" x14ac:dyDescent="0.2">
      <c r="A31" s="227"/>
      <c r="B31" s="230"/>
      <c r="C31" s="30" t="s">
        <v>202</v>
      </c>
      <c r="D31" s="30" t="s">
        <v>198</v>
      </c>
      <c r="E31" s="171" t="s">
        <v>101</v>
      </c>
      <c r="F31" s="178">
        <v>0</v>
      </c>
      <c r="G31" s="178">
        <v>0</v>
      </c>
      <c r="H31" s="181" t="s">
        <v>255</v>
      </c>
      <c r="I31" s="175" t="s">
        <v>268</v>
      </c>
      <c r="J31" s="181" t="s">
        <v>107</v>
      </c>
      <c r="K31" s="182" t="s">
        <v>107</v>
      </c>
      <c r="L31" s="177">
        <v>0</v>
      </c>
      <c r="M31" s="175" t="s">
        <v>229</v>
      </c>
      <c r="N31" s="11">
        <f t="shared" si="0"/>
        <v>0</v>
      </c>
      <c r="O31" s="11">
        <f t="shared" si="0"/>
        <v>0</v>
      </c>
      <c r="P31" s="12">
        <f t="shared" si="1"/>
        <v>0</v>
      </c>
      <c r="Q31" s="12">
        <f t="shared" si="2"/>
        <v>0</v>
      </c>
      <c r="R31" s="340" t="s">
        <v>251</v>
      </c>
      <c r="S31" s="49"/>
      <c r="T31" s="24"/>
      <c r="U31" s="9">
        <f t="shared" si="3"/>
        <v>0</v>
      </c>
      <c r="V31" s="9">
        <f t="shared" si="3"/>
        <v>0</v>
      </c>
      <c r="W31" s="10">
        <f t="shared" si="4"/>
        <v>0</v>
      </c>
      <c r="X31" s="10">
        <f t="shared" si="5"/>
        <v>0</v>
      </c>
      <c r="Y31" s="25"/>
    </row>
    <row r="32" spans="1:25" ht="97" thickBot="1" x14ac:dyDescent="0.25">
      <c r="A32" s="228"/>
      <c r="B32" s="231"/>
      <c r="C32" s="32" t="s">
        <v>203</v>
      </c>
      <c r="D32" s="32" t="s">
        <v>204</v>
      </c>
      <c r="E32" s="183" t="s">
        <v>101</v>
      </c>
      <c r="F32" s="184">
        <v>0</v>
      </c>
      <c r="G32" s="184">
        <v>0</v>
      </c>
      <c r="H32" s="181" t="s">
        <v>255</v>
      </c>
      <c r="I32" s="177" t="s">
        <v>269</v>
      </c>
      <c r="J32" s="182" t="s">
        <v>107</v>
      </c>
      <c r="K32" s="182" t="s">
        <v>107</v>
      </c>
      <c r="L32" s="185">
        <v>0</v>
      </c>
      <c r="M32" s="186" t="s">
        <v>270</v>
      </c>
      <c r="N32" s="11">
        <f t="shared" si="0"/>
        <v>0</v>
      </c>
      <c r="O32" s="11">
        <f t="shared" si="0"/>
        <v>0</v>
      </c>
      <c r="P32" s="12">
        <f t="shared" si="1"/>
        <v>0</v>
      </c>
      <c r="Q32" s="12">
        <f t="shared" si="2"/>
        <v>0</v>
      </c>
      <c r="R32" s="340" t="s">
        <v>251</v>
      </c>
      <c r="S32" s="49"/>
      <c r="T32" s="24"/>
      <c r="U32" s="9">
        <f t="shared" si="3"/>
        <v>0</v>
      </c>
      <c r="V32" s="9">
        <f t="shared" si="3"/>
        <v>0</v>
      </c>
      <c r="W32" s="10">
        <f t="shared" si="4"/>
        <v>0</v>
      </c>
      <c r="X32" s="10">
        <f t="shared" si="5"/>
        <v>0</v>
      </c>
      <c r="Y32" s="25"/>
    </row>
    <row r="33" spans="1:25" s="338" customFormat="1" ht="48.75" customHeight="1" thickBot="1" x14ac:dyDescent="0.25">
      <c r="A33" s="325" t="s">
        <v>271</v>
      </c>
      <c r="B33" s="326" t="s">
        <v>272</v>
      </c>
      <c r="C33" s="327" t="s">
        <v>271</v>
      </c>
      <c r="D33" s="328" t="s">
        <v>273</v>
      </c>
      <c r="E33" s="171" t="s">
        <v>99</v>
      </c>
      <c r="F33" s="329">
        <v>0.1</v>
      </c>
      <c r="G33" s="330">
        <v>0</v>
      </c>
      <c r="H33" s="331" t="s">
        <v>255</v>
      </c>
      <c r="I33" s="332" t="s">
        <v>274</v>
      </c>
      <c r="J33" s="333" t="s">
        <v>107</v>
      </c>
      <c r="K33" s="331" t="s">
        <v>107</v>
      </c>
      <c r="L33" s="331" t="s">
        <v>275</v>
      </c>
      <c r="M33" s="334" t="s">
        <v>276</v>
      </c>
      <c r="N33" s="11">
        <f t="shared" si="0"/>
        <v>0</v>
      </c>
      <c r="O33" s="11">
        <f t="shared" ref="O33" si="6">IFERROR((1-(M33/I33)),0)</f>
        <v>0.71257185513738963</v>
      </c>
      <c r="P33" s="12">
        <f t="shared" ref="P33" si="7">IFERROR((N33/G33),0)</f>
        <v>0</v>
      </c>
      <c r="Q33" s="12">
        <f t="shared" ref="Q33" si="8">IFERROR((O33/F33),0)</f>
        <v>7.1257185513738959</v>
      </c>
      <c r="R33" s="341" t="s">
        <v>277</v>
      </c>
      <c r="S33" s="335" t="s">
        <v>107</v>
      </c>
      <c r="T33" s="336" t="s">
        <v>107</v>
      </c>
      <c r="U33" s="9">
        <f t="shared" ref="U33" si="9">IFERROR((1-(S33/J33)),0)</f>
        <v>0</v>
      </c>
      <c r="V33" s="9">
        <f t="shared" ref="V33" si="10">IFERROR((1-(T33/K33)),0)</f>
        <v>0</v>
      </c>
      <c r="W33" s="10">
        <f t="shared" ref="W33" si="11">IFERROR((U33/G33),0)</f>
        <v>0</v>
      </c>
      <c r="X33" s="10">
        <f t="shared" ref="X33" si="12">IFERROR((V33/F33),0)</f>
        <v>0</v>
      </c>
      <c r="Y33" s="337" t="s">
        <v>107</v>
      </c>
    </row>
    <row r="34" spans="1:25" ht="48" x14ac:dyDescent="0.2">
      <c r="A34" s="53" t="s">
        <v>208</v>
      </c>
      <c r="B34" s="21" t="s">
        <v>135</v>
      </c>
      <c r="C34" s="21" t="s">
        <v>135</v>
      </c>
      <c r="D34" s="21" t="s">
        <v>136</v>
      </c>
      <c r="E34" s="183" t="s">
        <v>101</v>
      </c>
      <c r="F34" s="187" t="s">
        <v>212</v>
      </c>
      <c r="G34" s="188" t="s">
        <v>212</v>
      </c>
      <c r="H34" s="188">
        <v>596</v>
      </c>
      <c r="I34" s="175" t="s">
        <v>278</v>
      </c>
      <c r="J34" s="174" t="s">
        <v>107</v>
      </c>
      <c r="K34" s="188" t="s">
        <v>107</v>
      </c>
      <c r="L34" s="189">
        <v>591</v>
      </c>
      <c r="M34" s="190" t="s">
        <v>250</v>
      </c>
      <c r="N34" s="22" t="s">
        <v>212</v>
      </c>
      <c r="O34" s="22" t="s">
        <v>212</v>
      </c>
      <c r="P34" s="22" t="s">
        <v>212</v>
      </c>
      <c r="Q34" s="22" t="s">
        <v>212</v>
      </c>
      <c r="R34" s="170" t="s">
        <v>234</v>
      </c>
      <c r="S34" s="49"/>
      <c r="T34" s="24"/>
      <c r="U34" s="22" t="s">
        <v>212</v>
      </c>
      <c r="V34" s="22" t="s">
        <v>212</v>
      </c>
      <c r="W34" s="22" t="s">
        <v>212</v>
      </c>
      <c r="X34" s="22" t="s">
        <v>212</v>
      </c>
      <c r="Y34" s="25"/>
    </row>
    <row r="35" spans="1:25" ht="64" x14ac:dyDescent="0.2">
      <c r="A35" s="52" t="s">
        <v>213</v>
      </c>
    </row>
  </sheetData>
  <mergeCells count="44">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B4:G4"/>
    <mergeCell ref="H4:I4"/>
    <mergeCell ref="J4:Y4"/>
    <mergeCell ref="B5:G5"/>
    <mergeCell ref="H5:I5"/>
    <mergeCell ref="J5:Y5"/>
    <mergeCell ref="C1:Y1"/>
    <mergeCell ref="B2:G2"/>
    <mergeCell ref="H2:I2"/>
    <mergeCell ref="J2:Y2"/>
    <mergeCell ref="B3:G3"/>
    <mergeCell ref="J3:Y3"/>
  </mergeCells>
  <dataValidations count="14">
    <dataValidation allowBlank="1" showInputMessage="1" showErrorMessage="1" prompt="Defina la referencia que se usará  para medir el rubro o componente. Ejem. Metro cúbico, personas, horas, entre otros." sqref="D8:D11" xr:uid="{4C4BC05A-E344-4609-96C6-E49293451CA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FEF46F27-144F-436C-8F02-F43A94CD578A}"/>
    <dataValidation allowBlank="1" showInputMessage="1" showErrorMessage="1" prompt="Si en la celda &quot;E&quot;, selecionó SI, defina una meta en porcentaje para mantener o reducir el gasto en la vigencia. (En giros presupuestales)" sqref="F8:F11" xr:uid="{33AEF413-1267-49E1-9E9C-C00F484A0CB1}"/>
    <dataValidation allowBlank="1" showInputMessage="1" showErrorMessage="1" prompt="Si en la celda &quot;E&quot;, selecionó SI, defina una meta en porcentaje para mantener o reducir el gasto en la vigencia. (En unidad de medida)" sqref="G8:G11" xr:uid="{DBD77D6B-6527-4D1B-B802-BF126029E4B4}"/>
    <dataValidation allowBlank="1" showInputMessage="1" showErrorMessage="1" prompt="Relacione el dato de consumo asociado al rubro, componente y unidad de medida reportado en el  mismo periodo del año anterior_x000a_" sqref="H10:H11 J10:J11" xr:uid="{5012AA77-785E-447B-B4E2-FD346FD4E73F}"/>
    <dataValidation allowBlank="1" showInputMessage="1" showErrorMessage="1" prompt="Relacione los giros realizados  en el  mismo periodo del año anterior, relacionados con el rubro y el componente. Valores en pesos." sqref="K10:K11" xr:uid="{1E6DBEA8-9A81-403A-A11D-254A4542F0D0}"/>
    <dataValidation allowBlank="1" showInputMessage="1" showErrorMessage="1" prompt="Relacione el dato de consumo asociado al rubro, componente y unidad de medida en el periodo de reporte._x000a_" sqref="L11 S11" xr:uid="{AC2D5595-7845-4254-BDC8-7C16A4E3D52C}"/>
    <dataValidation allowBlank="1" showInputMessage="1" showErrorMessage="1" prompt="Relacione los giros realizados  en el  periodo de reporte para el rubro y el componente. Valores en pesos." sqref="M11" xr:uid="{287262D8-2D63-40C6-A27A-7B5E8EDA00C2}"/>
    <dataValidation allowBlank="1" showInputMessage="1" showErrorMessage="1" prompt="Relacione los giros realizados  en el  periodo de reporte para el rubro y el componente. Valores en pesos._x000a_" sqref="T11" xr:uid="{2BB7CF74-239D-4FFF-86CA-0137DB7FF573}"/>
    <dataValidation allowBlank="1" showInputMessage="1" showErrorMessage="1" prompt="Escribir el otro sector que no se encuentra en la lista desplegable" sqref="B3:G3" xr:uid="{7B3D4FF7-21AF-4A3C-977F-E9506613996D}"/>
    <dataValidation allowBlank="1" showInputMessage="1" showErrorMessage="1" prompt="Escribir la otra entidad que no se encuentra en la lista desplegable" sqref="J3:Y3" xr:uid="{11FBC1EC-C05C-4F3E-80BC-057F660BF8FB}"/>
    <dataValidation type="list" allowBlank="1" showInputMessage="1" showErrorMessage="1" sqref="J2:Y2" xr:uid="{B2512F6B-F040-4BDD-B539-5B41D5395F38}">
      <formula1>INDIRECT(B2)</formula1>
    </dataValidation>
    <dataValidation allowBlank="1" showInputMessage="1" showErrorMessage="1" prompt="Relacione los giros realizados  en el  mismo periodo del año anterior, relacionados con el rubro y el componente. valores en pesos." sqref="I10:I11" xr:uid="{B2C533AD-61C6-4BFB-93B8-5287965B0981}"/>
    <dataValidation allowBlank="1" showInputMessage="1" showErrorMessage="1" prompt="Solo aplica para gastos de funcionamiento." sqref="A8:B11" xr:uid="{EC853041-6B88-4FD2-BB1A-3E412C0E746D}"/>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D71435E-CA7E-403F-8CBA-DF8B3C5320FD}">
          <x14:formula1>
            <xm:f>datos!$E$12:$E$13</xm:f>
          </x14:formula1>
          <xm:sqref>B5</xm:sqref>
        </x14:dataValidation>
        <x14:dataValidation type="list" allowBlank="1" showInputMessage="1" showErrorMessage="1" xr:uid="{A934A72D-BB6A-4E5C-807B-6DB59AA6766E}">
          <x14:formula1>
            <xm:f>datos!$E$27:$E$29</xm:f>
          </x14:formula1>
          <xm:sqref>J4</xm:sqref>
        </x14:dataValidation>
        <x14:dataValidation type="list" allowBlank="1" showInputMessage="1" showErrorMessage="1" xr:uid="{98606879-2C66-4B17-9B8F-0E6751752CC6}">
          <x14:formula1>
            <xm:f>datos!$D$27:$D$31</xm:f>
          </x14:formula1>
          <xm:sqref>B4</xm:sqref>
        </x14:dataValidation>
        <x14:dataValidation type="list" allowBlank="1" showInputMessage="1" showErrorMessage="1" xr:uid="{1DA55FF3-4DCE-4973-B034-904761B92893}">
          <x14:formula1>
            <xm:f>datos!$E$18:$E$20</xm:f>
          </x14:formula1>
          <xm:sqref>J5</xm:sqref>
        </x14:dataValidation>
        <x14:dataValidation type="list" showInputMessage="1" showErrorMessage="1" xr:uid="{04C40118-4288-43DE-8555-E31762C80AE1}">
          <x14:formula1>
            <xm:f>datos!$D$2:$T$2</xm:f>
          </x14:formula1>
          <xm:sqref>B2:G2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14FF3-056C-C441-94D4-999C653ECED9}">
  <dimension ref="A1:Y48"/>
  <sheetViews>
    <sheetView showGridLines="0" topLeftCell="A3" zoomScale="80" zoomScaleNormal="80" workbookViewId="0">
      <selection activeCell="E8" sqref="E8:E11"/>
    </sheetView>
  </sheetViews>
  <sheetFormatPr baseColWidth="10" defaultColWidth="11.5" defaultRowHeight="15" x14ac:dyDescent="0.2"/>
  <cols>
    <col min="1" max="1" width="29" style="34" customWidth="1"/>
    <col min="2" max="2" width="29" style="14" customWidth="1"/>
    <col min="3" max="3" width="34.5" style="14" customWidth="1"/>
    <col min="4" max="4" width="25.83203125" style="14" customWidth="1"/>
    <col min="5" max="5" width="19.5" style="14" customWidth="1"/>
    <col min="6" max="6" width="16.5" style="46" customWidth="1"/>
    <col min="7" max="7" width="25.5" style="46" customWidth="1"/>
    <col min="8" max="8" width="16.83203125" style="44" customWidth="1"/>
    <col min="9" max="9" width="19.1640625" style="44" customWidth="1"/>
    <col min="10" max="10" width="16.83203125" style="44" customWidth="1"/>
    <col min="11" max="11" width="19.83203125" style="44" customWidth="1"/>
    <col min="12" max="12" width="15.5" style="14" customWidth="1"/>
    <col min="13" max="13" width="19.5" style="14" customWidth="1"/>
    <col min="14" max="14" width="40.5" style="14" customWidth="1"/>
    <col min="15" max="15" width="40.33203125" style="14" customWidth="1"/>
    <col min="16" max="16" width="34.5" style="14" customWidth="1"/>
    <col min="17" max="17" width="43.5" style="14" customWidth="1"/>
    <col min="18" max="18" width="46.33203125" style="14" customWidth="1"/>
    <col min="19" max="19" width="22.5" style="50" customWidth="1"/>
    <col min="20" max="20" width="19.83203125" style="14" customWidth="1"/>
    <col min="21" max="21" width="44" style="14" customWidth="1"/>
    <col min="22" max="22" width="34.1640625" style="14" customWidth="1"/>
    <col min="23" max="23" width="28.5" style="14" customWidth="1"/>
    <col min="24" max="24" width="33" style="14" customWidth="1"/>
    <col min="25" max="25" width="22.5" style="14" customWidth="1"/>
    <col min="26" max="16384" width="11.5" style="14"/>
  </cols>
  <sheetData>
    <row r="1" spans="1:25" ht="75" customHeight="1" x14ac:dyDescent="0.2">
      <c r="A1" s="13"/>
      <c r="B1" s="13"/>
      <c r="C1" s="217" t="s">
        <v>103</v>
      </c>
      <c r="D1" s="217"/>
      <c r="E1" s="217"/>
      <c r="F1" s="217"/>
      <c r="G1" s="217"/>
      <c r="H1" s="217"/>
      <c r="I1" s="217"/>
      <c r="J1" s="217"/>
      <c r="K1" s="217"/>
      <c r="L1" s="217"/>
      <c r="M1" s="217"/>
      <c r="N1" s="217"/>
      <c r="O1" s="217"/>
      <c r="P1" s="217"/>
      <c r="Q1" s="217"/>
      <c r="R1" s="217"/>
      <c r="S1" s="217"/>
      <c r="T1" s="217"/>
      <c r="U1" s="217"/>
      <c r="V1" s="217"/>
      <c r="W1" s="217"/>
      <c r="X1" s="217"/>
      <c r="Y1" s="217"/>
    </row>
    <row r="2" spans="1:25" ht="16" x14ac:dyDescent="0.2">
      <c r="A2" s="38" t="s">
        <v>104</v>
      </c>
      <c r="B2" s="275" t="s">
        <v>15</v>
      </c>
      <c r="C2" s="276"/>
      <c r="D2" s="276"/>
      <c r="E2" s="276"/>
      <c r="F2" s="276"/>
      <c r="G2" s="277"/>
      <c r="H2" s="278" t="s">
        <v>105</v>
      </c>
      <c r="I2" s="279"/>
      <c r="J2" s="275" t="s">
        <v>32</v>
      </c>
      <c r="K2" s="276"/>
      <c r="L2" s="276"/>
      <c r="M2" s="276"/>
      <c r="N2" s="276"/>
      <c r="O2" s="276"/>
      <c r="P2" s="276"/>
      <c r="Q2" s="276"/>
      <c r="R2" s="276"/>
      <c r="S2" s="276"/>
      <c r="T2" s="276"/>
      <c r="U2" s="276"/>
      <c r="V2" s="276"/>
      <c r="W2" s="276"/>
      <c r="X2" s="276"/>
      <c r="Y2" s="276"/>
    </row>
    <row r="3" spans="1:25" ht="16" x14ac:dyDescent="0.2">
      <c r="A3" s="38" t="s">
        <v>106</v>
      </c>
      <c r="B3" s="275"/>
      <c r="C3" s="276"/>
      <c r="D3" s="276"/>
      <c r="E3" s="276"/>
      <c r="F3" s="276"/>
      <c r="G3" s="277"/>
      <c r="H3" s="47"/>
      <c r="I3" s="51" t="s">
        <v>214</v>
      </c>
      <c r="J3" s="275"/>
      <c r="K3" s="276"/>
      <c r="L3" s="276"/>
      <c r="M3" s="276"/>
      <c r="N3" s="276"/>
      <c r="O3" s="276"/>
      <c r="P3" s="276"/>
      <c r="Q3" s="276"/>
      <c r="R3" s="276"/>
      <c r="S3" s="276"/>
      <c r="T3" s="276"/>
      <c r="U3" s="276"/>
      <c r="V3" s="276"/>
      <c r="W3" s="276"/>
      <c r="X3" s="276"/>
      <c r="Y3" s="276"/>
    </row>
    <row r="4" spans="1:25" ht="16" x14ac:dyDescent="0.2">
      <c r="A4" s="15" t="s">
        <v>109</v>
      </c>
      <c r="B4" s="275">
        <v>2022</v>
      </c>
      <c r="C4" s="276"/>
      <c r="D4" s="276"/>
      <c r="E4" s="276"/>
      <c r="F4" s="276"/>
      <c r="G4" s="277"/>
      <c r="H4" s="278" t="s">
        <v>110</v>
      </c>
      <c r="I4" s="279"/>
      <c r="J4" s="275" t="s">
        <v>98</v>
      </c>
      <c r="K4" s="276"/>
      <c r="L4" s="276"/>
      <c r="M4" s="276"/>
      <c r="N4" s="276"/>
      <c r="O4" s="276"/>
      <c r="P4" s="276"/>
      <c r="Q4" s="276"/>
      <c r="R4" s="276"/>
      <c r="S4" s="276"/>
      <c r="T4" s="276"/>
      <c r="U4" s="276"/>
      <c r="V4" s="276"/>
      <c r="W4" s="276"/>
      <c r="X4" s="276"/>
      <c r="Y4" s="276"/>
    </row>
    <row r="5" spans="1:25" ht="16" x14ac:dyDescent="0.2">
      <c r="A5" s="15" t="s">
        <v>85</v>
      </c>
      <c r="B5" s="275" t="s">
        <v>86</v>
      </c>
      <c r="C5" s="276"/>
      <c r="D5" s="276"/>
      <c r="E5" s="276"/>
      <c r="F5" s="276"/>
      <c r="G5" s="277"/>
      <c r="H5" s="278" t="s">
        <v>90</v>
      </c>
      <c r="I5" s="279"/>
      <c r="J5" s="275" t="s">
        <v>91</v>
      </c>
      <c r="K5" s="276"/>
      <c r="L5" s="276"/>
      <c r="M5" s="276"/>
      <c r="N5" s="276"/>
      <c r="O5" s="276"/>
      <c r="P5" s="276"/>
      <c r="Q5" s="276"/>
      <c r="R5" s="276"/>
      <c r="S5" s="276"/>
      <c r="T5" s="276"/>
      <c r="U5" s="276"/>
      <c r="V5" s="276"/>
      <c r="W5" s="276"/>
      <c r="X5" s="276"/>
      <c r="Y5" s="276"/>
    </row>
    <row r="6" spans="1:25" ht="19.5" customHeight="1" thickBot="1" x14ac:dyDescent="0.25">
      <c r="A6" s="222" t="s">
        <v>111</v>
      </c>
      <c r="B6" s="222"/>
      <c r="C6" s="222"/>
      <c r="D6" s="222"/>
      <c r="E6" s="222"/>
      <c r="F6" s="222"/>
      <c r="G6" s="222"/>
      <c r="H6" s="222"/>
      <c r="I6" s="222"/>
      <c r="J6" s="222"/>
      <c r="K6" s="222"/>
      <c r="L6" s="222"/>
      <c r="M6" s="222"/>
      <c r="N6" s="222"/>
      <c r="O6" s="222"/>
      <c r="P6" s="222"/>
      <c r="Q6" s="222"/>
      <c r="R6" s="222"/>
      <c r="S6" s="222"/>
      <c r="T6" s="222"/>
      <c r="U6" s="222"/>
      <c r="V6" s="222"/>
      <c r="W6" s="222"/>
      <c r="X6" s="222"/>
      <c r="Y6" s="222"/>
    </row>
    <row r="7" spans="1:25" ht="16" thickBot="1" x14ac:dyDescent="0.25">
      <c r="A7" s="251" t="s">
        <v>112</v>
      </c>
      <c r="B7" s="252"/>
      <c r="C7" s="252"/>
      <c r="D7" s="252"/>
      <c r="E7" s="252"/>
      <c r="F7" s="252"/>
      <c r="G7" s="252"/>
      <c r="H7" s="39"/>
      <c r="I7" s="39"/>
      <c r="J7" s="39"/>
      <c r="K7" s="39"/>
      <c r="L7" s="220" t="s">
        <v>113</v>
      </c>
      <c r="M7" s="221"/>
      <c r="N7" s="221"/>
      <c r="O7" s="221"/>
      <c r="P7" s="221"/>
      <c r="Q7" s="221"/>
      <c r="R7" s="221"/>
      <c r="S7" s="221"/>
      <c r="T7" s="221"/>
      <c r="U7" s="221"/>
      <c r="V7" s="221"/>
      <c r="W7" s="221"/>
      <c r="X7" s="221"/>
      <c r="Y7" s="221"/>
    </row>
    <row r="8" spans="1:25" ht="18" customHeight="1" x14ac:dyDescent="0.2">
      <c r="A8" s="243" t="s">
        <v>114</v>
      </c>
      <c r="B8" s="244"/>
      <c r="C8" s="244" t="s">
        <v>115</v>
      </c>
      <c r="D8" s="263" t="s">
        <v>116</v>
      </c>
      <c r="E8" s="244" t="s">
        <v>117</v>
      </c>
      <c r="F8" s="237" t="s">
        <v>118</v>
      </c>
      <c r="G8" s="237" t="s">
        <v>119</v>
      </c>
      <c r="H8" s="266" t="s">
        <v>215</v>
      </c>
      <c r="I8" s="267"/>
      <c r="J8" s="257" t="s">
        <v>216</v>
      </c>
      <c r="K8" s="258"/>
      <c r="L8" s="223"/>
      <c r="M8" s="224"/>
      <c r="N8" s="224"/>
      <c r="O8" s="224"/>
      <c r="P8" s="16"/>
      <c r="Q8" s="16"/>
      <c r="R8" s="16"/>
      <c r="S8" s="273"/>
      <c r="T8" s="274"/>
      <c r="U8" s="274"/>
      <c r="V8" s="274"/>
      <c r="W8" s="274"/>
      <c r="X8" s="274"/>
      <c r="Y8" s="274"/>
    </row>
    <row r="9" spans="1:25" ht="18" customHeight="1" x14ac:dyDescent="0.2">
      <c r="A9" s="245"/>
      <c r="B9" s="246"/>
      <c r="C9" s="246"/>
      <c r="D9" s="264"/>
      <c r="E9" s="246"/>
      <c r="F9" s="238"/>
      <c r="G9" s="238"/>
      <c r="H9" s="268"/>
      <c r="I9" s="269"/>
      <c r="J9" s="259"/>
      <c r="K9" s="260"/>
      <c r="L9" s="270" t="s">
        <v>217</v>
      </c>
      <c r="M9" s="271"/>
      <c r="N9" s="271"/>
      <c r="O9" s="271"/>
      <c r="P9" s="271"/>
      <c r="Q9" s="271"/>
      <c r="R9" s="272"/>
      <c r="S9" s="253" t="s">
        <v>218</v>
      </c>
      <c r="T9" s="254"/>
      <c r="U9" s="254"/>
      <c r="V9" s="254"/>
      <c r="W9" s="254"/>
      <c r="X9" s="254"/>
      <c r="Y9" s="254"/>
    </row>
    <row r="10" spans="1:25" ht="18" customHeight="1" thickBot="1" x14ac:dyDescent="0.25">
      <c r="A10" s="247"/>
      <c r="B10" s="248"/>
      <c r="C10" s="248"/>
      <c r="D10" s="264"/>
      <c r="E10" s="248"/>
      <c r="F10" s="239"/>
      <c r="G10" s="239"/>
      <c r="H10" s="261" t="s">
        <v>124</v>
      </c>
      <c r="I10" s="232" t="s">
        <v>125</v>
      </c>
      <c r="J10" s="261" t="s">
        <v>124</v>
      </c>
      <c r="K10" s="232" t="s">
        <v>125</v>
      </c>
      <c r="L10" s="223" t="s">
        <v>126</v>
      </c>
      <c r="M10" s="224"/>
      <c r="N10" s="224"/>
      <c r="O10" s="224"/>
      <c r="P10" s="224"/>
      <c r="Q10" s="224"/>
      <c r="R10" s="225"/>
      <c r="S10" s="255" t="s">
        <v>126</v>
      </c>
      <c r="T10" s="256"/>
      <c r="U10" s="256"/>
      <c r="V10" s="256"/>
      <c r="W10" s="256"/>
      <c r="X10" s="256"/>
      <c r="Y10" s="256"/>
    </row>
    <row r="11" spans="1:25" ht="60" customHeight="1" thickBot="1" x14ac:dyDescent="0.25">
      <c r="A11" s="323"/>
      <c r="B11" s="250"/>
      <c r="C11" s="250"/>
      <c r="D11" s="265"/>
      <c r="E11" s="250"/>
      <c r="F11" s="240"/>
      <c r="G11" s="240"/>
      <c r="H11" s="262"/>
      <c r="I11" s="233"/>
      <c r="J11" s="262"/>
      <c r="K11" s="233"/>
      <c r="L11" s="17" t="s">
        <v>127</v>
      </c>
      <c r="M11" s="17" t="s">
        <v>128</v>
      </c>
      <c r="N11" s="18" t="s">
        <v>129</v>
      </c>
      <c r="O11" s="18" t="s">
        <v>130</v>
      </c>
      <c r="P11" s="19" t="s">
        <v>131</v>
      </c>
      <c r="Q11" s="19" t="s">
        <v>132</v>
      </c>
      <c r="R11" s="37" t="s">
        <v>133</v>
      </c>
      <c r="S11" s="48" t="s">
        <v>127</v>
      </c>
      <c r="T11" s="20" t="s">
        <v>128</v>
      </c>
      <c r="U11" s="35" t="s">
        <v>129</v>
      </c>
      <c r="V11" s="35" t="s">
        <v>130</v>
      </c>
      <c r="W11" s="36" t="s">
        <v>131</v>
      </c>
      <c r="X11" s="36" t="s">
        <v>132</v>
      </c>
      <c r="Y11" s="20" t="s">
        <v>133</v>
      </c>
    </row>
    <row r="12" spans="1:25" ht="48" x14ac:dyDescent="0.2">
      <c r="A12" s="320" t="s">
        <v>134</v>
      </c>
      <c r="B12" s="21" t="s">
        <v>135</v>
      </c>
      <c r="C12" s="21" t="s">
        <v>135</v>
      </c>
      <c r="D12" s="21" t="s">
        <v>136</v>
      </c>
      <c r="E12" s="21" t="s">
        <v>101</v>
      </c>
      <c r="F12" s="22">
        <v>0</v>
      </c>
      <c r="G12" s="22">
        <v>0</v>
      </c>
      <c r="H12" s="40">
        <v>0</v>
      </c>
      <c r="I12" s="24">
        <v>0</v>
      </c>
      <c r="J12" s="40">
        <v>0</v>
      </c>
      <c r="K12" s="24">
        <v>0</v>
      </c>
      <c r="L12" s="23">
        <v>0</v>
      </c>
      <c r="M12" s="24">
        <v>0</v>
      </c>
      <c r="N12" s="11">
        <f>IFERROR((1-(L12/H12)),0)</f>
        <v>0</v>
      </c>
      <c r="O12" s="11">
        <f>IFERROR((1-(M12/I12)),0)</f>
        <v>0</v>
      </c>
      <c r="P12" s="12">
        <f>IFERROR((N12/G12),0)</f>
        <v>0</v>
      </c>
      <c r="Q12" s="12">
        <f>IFERROR((O12/F12),0)</f>
        <v>0</v>
      </c>
      <c r="R12" s="145"/>
      <c r="S12" s="49"/>
      <c r="T12" s="24"/>
      <c r="U12" s="9">
        <f>IFERROR((1-(S12/J12)),0)</f>
        <v>0</v>
      </c>
      <c r="V12" s="9">
        <f>IFERROR((1-(T12/K12)),0)</f>
        <v>0</v>
      </c>
      <c r="W12" s="10">
        <f>IFERROR((U12/G12),0)</f>
        <v>0</v>
      </c>
      <c r="X12" s="10">
        <f>IFERROR((V12/F12),0)</f>
        <v>0</v>
      </c>
      <c r="Y12" s="25"/>
    </row>
    <row r="13" spans="1:25" ht="50.25" customHeight="1" x14ac:dyDescent="0.2">
      <c r="A13" s="321"/>
      <c r="B13" s="26" t="s">
        <v>141</v>
      </c>
      <c r="C13" s="26" t="s">
        <v>142</v>
      </c>
      <c r="D13" s="26" t="s">
        <v>143</v>
      </c>
      <c r="E13" s="26" t="s">
        <v>99</v>
      </c>
      <c r="F13" s="27">
        <v>0.01</v>
      </c>
      <c r="G13" s="27">
        <v>0.01</v>
      </c>
      <c r="H13" s="41">
        <v>2044</v>
      </c>
      <c r="I13" s="24">
        <v>23702680</v>
      </c>
      <c r="J13" s="41">
        <v>4393</v>
      </c>
      <c r="K13" s="29">
        <v>53214668</v>
      </c>
      <c r="L13" s="28">
        <v>1929</v>
      </c>
      <c r="M13" s="29">
        <v>25173161</v>
      </c>
      <c r="N13" s="11">
        <f t="shared" ref="N13:O32" si="0">IFERROR((1-(L13/H13)),0)</f>
        <v>5.6262230919765122E-2</v>
      </c>
      <c r="O13" s="11">
        <f t="shared" si="0"/>
        <v>-6.2038596479385477E-2</v>
      </c>
      <c r="P13" s="12">
        <f t="shared" ref="P13:P32" si="1">IFERROR((N13/G13),0)</f>
        <v>5.6262230919765122</v>
      </c>
      <c r="Q13" s="12">
        <f t="shared" ref="Q13:Q32" si="2">IFERROR((O13/F13),0)</f>
        <v>-6.2038596479385477</v>
      </c>
      <c r="R13" s="145"/>
      <c r="S13" s="49"/>
      <c r="T13" s="24"/>
      <c r="U13" s="9">
        <f t="shared" ref="U13:V32" si="3">IFERROR((1-(S13/J13)),0)</f>
        <v>1</v>
      </c>
      <c r="V13" s="9">
        <f t="shared" si="3"/>
        <v>1</v>
      </c>
      <c r="W13" s="10">
        <f t="shared" ref="W13:W32" si="4">IFERROR((U13/G13),0)</f>
        <v>100</v>
      </c>
      <c r="X13" s="10">
        <f t="shared" ref="X13:X32" si="5">IFERROR((V13/F13),0)</f>
        <v>100</v>
      </c>
      <c r="Y13" s="25"/>
    </row>
    <row r="14" spans="1:25" ht="35" customHeight="1" x14ac:dyDescent="0.2">
      <c r="A14" s="322" t="s">
        <v>148</v>
      </c>
      <c r="B14" s="235" t="s">
        <v>149</v>
      </c>
      <c r="C14" s="26" t="s">
        <v>150</v>
      </c>
      <c r="D14" s="26" t="s">
        <v>151</v>
      </c>
      <c r="E14" s="26" t="s">
        <v>101</v>
      </c>
      <c r="F14" s="27">
        <v>0</v>
      </c>
      <c r="G14" s="27">
        <v>0</v>
      </c>
      <c r="H14" s="41">
        <v>0</v>
      </c>
      <c r="I14" s="24">
        <v>0</v>
      </c>
      <c r="J14" s="41">
        <v>0</v>
      </c>
      <c r="K14" s="41">
        <v>0</v>
      </c>
      <c r="L14" s="28">
        <v>0</v>
      </c>
      <c r="M14" s="132">
        <v>0</v>
      </c>
      <c r="N14" s="11">
        <f t="shared" si="0"/>
        <v>0</v>
      </c>
      <c r="O14" s="11">
        <f t="shared" si="0"/>
        <v>0</v>
      </c>
      <c r="P14" s="12">
        <f t="shared" si="1"/>
        <v>0</v>
      </c>
      <c r="Q14" s="12">
        <f t="shared" si="2"/>
        <v>0</v>
      </c>
      <c r="R14" s="145"/>
      <c r="S14" s="49"/>
      <c r="T14" s="24"/>
      <c r="U14" s="9">
        <f t="shared" si="3"/>
        <v>0</v>
      </c>
      <c r="V14" s="9">
        <f t="shared" si="3"/>
        <v>0</v>
      </c>
      <c r="W14" s="10">
        <f t="shared" si="4"/>
        <v>0</v>
      </c>
      <c r="X14" s="10">
        <f t="shared" si="5"/>
        <v>0</v>
      </c>
      <c r="Y14" s="25"/>
    </row>
    <row r="15" spans="1:25" ht="15.75" customHeight="1" x14ac:dyDescent="0.2">
      <c r="A15" s="322"/>
      <c r="B15" s="235"/>
      <c r="C15" s="26" t="s">
        <v>154</v>
      </c>
      <c r="D15" s="26" t="s">
        <v>155</v>
      </c>
      <c r="E15" s="26" t="s">
        <v>101</v>
      </c>
      <c r="F15" s="133">
        <v>0</v>
      </c>
      <c r="G15" s="133">
        <v>0</v>
      </c>
      <c r="H15" s="134">
        <v>0</v>
      </c>
      <c r="I15" s="135">
        <v>0</v>
      </c>
      <c r="J15" s="134">
        <v>0</v>
      </c>
      <c r="K15" s="134">
        <v>0</v>
      </c>
      <c r="L15" s="28">
        <v>0</v>
      </c>
      <c r="M15" s="132">
        <v>50038920</v>
      </c>
      <c r="N15" s="11">
        <f t="shared" si="0"/>
        <v>0</v>
      </c>
      <c r="O15" s="11">
        <f t="shared" si="0"/>
        <v>0</v>
      </c>
      <c r="P15" s="12">
        <f t="shared" si="1"/>
        <v>0</v>
      </c>
      <c r="Q15" s="12">
        <f t="shared" si="2"/>
        <v>0</v>
      </c>
      <c r="R15" s="145"/>
      <c r="S15" s="136"/>
      <c r="T15" s="135"/>
      <c r="U15" s="9">
        <f t="shared" si="3"/>
        <v>0</v>
      </c>
      <c r="V15" s="9">
        <f t="shared" si="3"/>
        <v>0</v>
      </c>
      <c r="W15" s="10">
        <f t="shared" si="4"/>
        <v>0</v>
      </c>
      <c r="X15" s="10">
        <f t="shared" si="5"/>
        <v>0</v>
      </c>
      <c r="Y15" s="137"/>
    </row>
    <row r="16" spans="1:25" ht="16" x14ac:dyDescent="0.2">
      <c r="A16" s="322" t="s">
        <v>156</v>
      </c>
      <c r="B16" s="235" t="s">
        <v>157</v>
      </c>
      <c r="C16" s="26" t="s">
        <v>158</v>
      </c>
      <c r="D16" s="26" t="s">
        <v>159</v>
      </c>
      <c r="E16" s="26" t="s">
        <v>99</v>
      </c>
      <c r="F16" s="138">
        <v>0.01</v>
      </c>
      <c r="G16" s="138">
        <v>0.01</v>
      </c>
      <c r="H16" s="41">
        <v>32</v>
      </c>
      <c r="I16" s="24">
        <v>11032678</v>
      </c>
      <c r="J16" s="41">
        <v>32</v>
      </c>
      <c r="K16" s="24">
        <v>17919622</v>
      </c>
      <c r="L16" s="28">
        <v>20</v>
      </c>
      <c r="M16" s="29">
        <v>7153677</v>
      </c>
      <c r="N16" s="11">
        <f t="shared" si="0"/>
        <v>0.375</v>
      </c>
      <c r="O16" s="11">
        <f>IFERROR((1-(M16/I16)),0)</f>
        <v>0.35159197068925607</v>
      </c>
      <c r="P16" s="12">
        <f t="shared" si="1"/>
        <v>37.5</v>
      </c>
      <c r="Q16" s="12">
        <f>IFERROR((O16/F16),0)</f>
        <v>35.159197068925607</v>
      </c>
      <c r="R16" s="145"/>
      <c r="S16" s="49"/>
      <c r="T16" s="24"/>
      <c r="U16" s="9">
        <f t="shared" si="3"/>
        <v>1</v>
      </c>
      <c r="V16" s="9">
        <f t="shared" si="3"/>
        <v>1</v>
      </c>
      <c r="W16" s="10">
        <f t="shared" si="4"/>
        <v>100</v>
      </c>
      <c r="X16" s="10">
        <f t="shared" si="5"/>
        <v>100</v>
      </c>
      <c r="Y16" s="25"/>
    </row>
    <row r="17" spans="1:25" ht="48" customHeight="1" x14ac:dyDescent="0.2">
      <c r="A17" s="322"/>
      <c r="B17" s="235"/>
      <c r="C17" s="26" t="s">
        <v>163</v>
      </c>
      <c r="D17" s="26" t="s">
        <v>164</v>
      </c>
      <c r="E17" s="26" t="s">
        <v>99</v>
      </c>
      <c r="F17" s="138">
        <v>0.01</v>
      </c>
      <c r="G17" s="138">
        <v>0.01</v>
      </c>
      <c r="H17" s="41">
        <v>0</v>
      </c>
      <c r="I17" s="24">
        <v>0</v>
      </c>
      <c r="J17" s="41">
        <v>0</v>
      </c>
      <c r="K17" s="41">
        <v>0</v>
      </c>
      <c r="L17" s="28">
        <v>1</v>
      </c>
      <c r="M17" s="139">
        <v>199931</v>
      </c>
      <c r="N17" s="11">
        <f t="shared" si="0"/>
        <v>0</v>
      </c>
      <c r="O17" s="11">
        <f>IFERROR((1-(M17/I17)),0)</f>
        <v>0</v>
      </c>
      <c r="P17" s="12">
        <f t="shared" si="1"/>
        <v>0</v>
      </c>
      <c r="Q17" s="12">
        <f t="shared" si="2"/>
        <v>0</v>
      </c>
      <c r="R17" s="145"/>
      <c r="S17" s="49"/>
      <c r="T17" s="24"/>
      <c r="U17" s="9">
        <f t="shared" si="3"/>
        <v>0</v>
      </c>
      <c r="V17" s="9">
        <f t="shared" si="3"/>
        <v>0</v>
      </c>
      <c r="W17" s="10">
        <f t="shared" si="4"/>
        <v>0</v>
      </c>
      <c r="X17" s="10">
        <f t="shared" si="5"/>
        <v>0</v>
      </c>
      <c r="Y17" s="25"/>
    </row>
    <row r="18" spans="1:25" ht="16" x14ac:dyDescent="0.2">
      <c r="A18" s="322"/>
      <c r="B18" s="26" t="s">
        <v>166</v>
      </c>
      <c r="C18" s="26" t="s">
        <v>167</v>
      </c>
      <c r="D18" s="26" t="s">
        <v>159</v>
      </c>
      <c r="E18" s="26" t="s">
        <v>99</v>
      </c>
      <c r="F18" s="138">
        <v>0.01</v>
      </c>
      <c r="G18" s="138">
        <v>0.01</v>
      </c>
      <c r="H18" s="41">
        <v>20</v>
      </c>
      <c r="I18" s="24">
        <v>51516668</v>
      </c>
      <c r="J18" s="41">
        <v>20</v>
      </c>
      <c r="K18" s="24">
        <v>103032488</v>
      </c>
      <c r="L18" s="28">
        <v>20</v>
      </c>
      <c r="M18" s="29">
        <v>51539918</v>
      </c>
      <c r="N18" s="11">
        <f t="shared" si="0"/>
        <v>0</v>
      </c>
      <c r="O18" s="140">
        <f>IFERROR((1-(M18/I18)),0)</f>
        <v>-4.5131024390010488E-4</v>
      </c>
      <c r="P18" s="12">
        <f t="shared" si="1"/>
        <v>0</v>
      </c>
      <c r="Q18" s="12">
        <f t="shared" si="2"/>
        <v>-4.5131024390010488E-2</v>
      </c>
      <c r="R18" s="145"/>
      <c r="S18" s="49"/>
      <c r="T18" s="24"/>
      <c r="U18" s="9">
        <f t="shared" si="3"/>
        <v>1</v>
      </c>
      <c r="V18" s="9">
        <f t="shared" si="3"/>
        <v>1</v>
      </c>
      <c r="W18" s="10">
        <f t="shared" si="4"/>
        <v>100</v>
      </c>
      <c r="X18" s="10">
        <f t="shared" si="5"/>
        <v>100</v>
      </c>
      <c r="Y18" s="25"/>
    </row>
    <row r="19" spans="1:25" ht="32" x14ac:dyDescent="0.2">
      <c r="A19" s="322"/>
      <c r="B19" s="235" t="s">
        <v>171</v>
      </c>
      <c r="C19" s="26" t="s">
        <v>172</v>
      </c>
      <c r="D19" s="26" t="s">
        <v>155</v>
      </c>
      <c r="E19" s="26" t="s">
        <v>101</v>
      </c>
      <c r="F19" s="138">
        <v>0</v>
      </c>
      <c r="G19" s="138">
        <v>0</v>
      </c>
      <c r="H19" s="41">
        <v>0</v>
      </c>
      <c r="I19" s="135">
        <v>0</v>
      </c>
      <c r="J19" s="41">
        <v>0</v>
      </c>
      <c r="K19" s="134">
        <v>0</v>
      </c>
      <c r="L19" s="28">
        <v>0</v>
      </c>
      <c r="M19" s="29">
        <v>0</v>
      </c>
      <c r="N19" s="11">
        <f t="shared" si="0"/>
        <v>0</v>
      </c>
      <c r="O19" s="11">
        <f t="shared" si="0"/>
        <v>0</v>
      </c>
      <c r="P19" s="12">
        <f t="shared" si="1"/>
        <v>0</v>
      </c>
      <c r="Q19" s="12">
        <f t="shared" si="2"/>
        <v>0</v>
      </c>
      <c r="R19" s="145" t="s">
        <v>279</v>
      </c>
      <c r="S19" s="49"/>
      <c r="T19" s="24"/>
      <c r="U19" s="9">
        <f t="shared" si="3"/>
        <v>0</v>
      </c>
      <c r="V19" s="9">
        <f t="shared" si="3"/>
        <v>0</v>
      </c>
      <c r="W19" s="10">
        <f t="shared" si="4"/>
        <v>0</v>
      </c>
      <c r="X19" s="10">
        <f t="shared" si="5"/>
        <v>0</v>
      </c>
      <c r="Y19" s="142"/>
    </row>
    <row r="20" spans="1:25" ht="48" x14ac:dyDescent="0.2">
      <c r="A20" s="322"/>
      <c r="B20" s="235"/>
      <c r="C20" s="26" t="s">
        <v>173</v>
      </c>
      <c r="D20" s="26" t="s">
        <v>174</v>
      </c>
      <c r="E20" s="26" t="s">
        <v>99</v>
      </c>
      <c r="F20" s="138">
        <v>0.01</v>
      </c>
      <c r="G20" s="138">
        <v>0.01</v>
      </c>
      <c r="H20" s="41">
        <v>5</v>
      </c>
      <c r="I20" s="135">
        <v>0</v>
      </c>
      <c r="J20" s="41">
        <v>5</v>
      </c>
      <c r="K20" s="134">
        <v>0</v>
      </c>
      <c r="L20" s="28">
        <v>5</v>
      </c>
      <c r="M20" s="29">
        <v>0</v>
      </c>
      <c r="N20" s="11">
        <f t="shared" si="0"/>
        <v>0</v>
      </c>
      <c r="O20" s="11">
        <f t="shared" si="0"/>
        <v>0</v>
      </c>
      <c r="P20" s="12">
        <f t="shared" si="1"/>
        <v>0</v>
      </c>
      <c r="Q20" s="12">
        <f t="shared" si="2"/>
        <v>0</v>
      </c>
      <c r="R20" s="145" t="s">
        <v>280</v>
      </c>
      <c r="S20" s="49"/>
      <c r="T20" s="24"/>
      <c r="U20" s="9">
        <f t="shared" si="3"/>
        <v>1</v>
      </c>
      <c r="V20" s="9">
        <f t="shared" si="3"/>
        <v>0</v>
      </c>
      <c r="W20" s="10">
        <f t="shared" si="4"/>
        <v>100</v>
      </c>
      <c r="X20" s="10">
        <f t="shared" si="5"/>
        <v>0</v>
      </c>
      <c r="Y20" s="141"/>
    </row>
    <row r="21" spans="1:25" ht="40.5" customHeight="1" x14ac:dyDescent="0.2">
      <c r="A21" s="322"/>
      <c r="B21" s="235"/>
      <c r="C21" s="26" t="s">
        <v>175</v>
      </c>
      <c r="D21" s="26" t="s">
        <v>155</v>
      </c>
      <c r="E21" s="26" t="s">
        <v>99</v>
      </c>
      <c r="F21" s="138">
        <v>0.01</v>
      </c>
      <c r="G21" s="138">
        <v>0.01</v>
      </c>
      <c r="H21" s="41">
        <v>0</v>
      </c>
      <c r="I21" s="24">
        <v>32357274</v>
      </c>
      <c r="J21" s="41">
        <v>0</v>
      </c>
      <c r="K21" s="24">
        <v>64100193</v>
      </c>
      <c r="L21" s="28">
        <v>0</v>
      </c>
      <c r="M21" s="29">
        <v>28064760</v>
      </c>
      <c r="N21" s="11">
        <f>IFERROR((1-(L21/H21)),0)</f>
        <v>0</v>
      </c>
      <c r="O21" s="11">
        <f>IFERROR((1-(M21/I21)),0)</f>
        <v>0.13265993915309426</v>
      </c>
      <c r="P21" s="12">
        <f t="shared" si="1"/>
        <v>0</v>
      </c>
      <c r="Q21" s="12">
        <f t="shared" si="2"/>
        <v>13.265993915309426</v>
      </c>
      <c r="R21" s="163" t="s">
        <v>281</v>
      </c>
      <c r="S21" s="49"/>
      <c r="T21" s="29"/>
      <c r="U21" s="9">
        <f t="shared" si="3"/>
        <v>0</v>
      </c>
      <c r="V21" s="9">
        <f t="shared" si="3"/>
        <v>1</v>
      </c>
      <c r="W21" s="10">
        <f t="shared" si="4"/>
        <v>0</v>
      </c>
      <c r="X21" s="10">
        <f t="shared" si="5"/>
        <v>100</v>
      </c>
      <c r="Y21" s="25"/>
    </row>
    <row r="22" spans="1:25" ht="63.75" customHeight="1" x14ac:dyDescent="0.2">
      <c r="A22" s="322"/>
      <c r="B22" s="235"/>
      <c r="C22" s="26" t="s">
        <v>176</v>
      </c>
      <c r="D22" s="26" t="s">
        <v>177</v>
      </c>
      <c r="E22" s="26" t="s">
        <v>99</v>
      </c>
      <c r="F22" s="138">
        <v>0.01</v>
      </c>
      <c r="G22" s="138">
        <v>0.01</v>
      </c>
      <c r="H22" s="41">
        <v>1355.2829999999999</v>
      </c>
      <c r="I22" s="24">
        <v>9941200</v>
      </c>
      <c r="J22" s="41">
        <v>3205.2660000000001</v>
      </c>
      <c r="K22" s="24">
        <v>25242336</v>
      </c>
      <c r="L22" s="28">
        <v>1410.93</v>
      </c>
      <c r="M22" s="29">
        <v>12459428</v>
      </c>
      <c r="N22" s="11">
        <f>IFERROR((1-(L22/H22)),0)</f>
        <v>-4.1059321189744313E-2</v>
      </c>
      <c r="O22" s="11">
        <f>IFERROR((1-(M22/I22)),0)</f>
        <v>-0.25331227618396168</v>
      </c>
      <c r="P22" s="12">
        <f>IFERROR((N22/G22),0)</f>
        <v>-4.1059321189744313</v>
      </c>
      <c r="Q22" s="12">
        <f>IFERROR((O22/F22),0)</f>
        <v>-25.331227618396166</v>
      </c>
      <c r="R22" s="145"/>
      <c r="S22" s="49"/>
      <c r="T22" s="29"/>
      <c r="U22" s="9">
        <f t="shared" si="3"/>
        <v>1</v>
      </c>
      <c r="V22" s="9">
        <f t="shared" si="3"/>
        <v>1</v>
      </c>
      <c r="W22" s="10">
        <f t="shared" si="4"/>
        <v>100</v>
      </c>
      <c r="X22" s="10">
        <f t="shared" si="5"/>
        <v>100</v>
      </c>
      <c r="Y22" s="25"/>
    </row>
    <row r="23" spans="1:25" ht="36.75" customHeight="1" x14ac:dyDescent="0.2">
      <c r="A23" s="322"/>
      <c r="B23" s="215" t="s">
        <v>180</v>
      </c>
      <c r="C23" s="26" t="s">
        <v>181</v>
      </c>
      <c r="D23" s="26" t="s">
        <v>182</v>
      </c>
      <c r="E23" s="26" t="s">
        <v>101</v>
      </c>
      <c r="F23" s="138">
        <v>0</v>
      </c>
      <c r="G23" s="138">
        <v>0</v>
      </c>
      <c r="H23" s="41">
        <v>755617</v>
      </c>
      <c r="I23" s="24">
        <v>149587654</v>
      </c>
      <c r="J23" s="41">
        <v>1768717</v>
      </c>
      <c r="K23" s="24">
        <v>341074107</v>
      </c>
      <c r="L23" s="28">
        <v>911777</v>
      </c>
      <c r="M23" s="29">
        <v>180911350</v>
      </c>
      <c r="N23" s="11">
        <f t="shared" si="0"/>
        <v>-0.20666554616955413</v>
      </c>
      <c r="O23" s="11">
        <f t="shared" si="0"/>
        <v>-0.20940027577409559</v>
      </c>
      <c r="P23" s="12">
        <f t="shared" si="1"/>
        <v>0</v>
      </c>
      <c r="Q23" s="12">
        <f t="shared" si="2"/>
        <v>0</v>
      </c>
      <c r="R23" s="145" t="s">
        <v>282</v>
      </c>
      <c r="S23" s="49"/>
      <c r="T23" s="24"/>
      <c r="U23" s="9">
        <f t="shared" si="3"/>
        <v>1</v>
      </c>
      <c r="V23" s="9">
        <f t="shared" si="3"/>
        <v>1</v>
      </c>
      <c r="W23" s="10">
        <f t="shared" si="4"/>
        <v>0</v>
      </c>
      <c r="X23" s="10">
        <f t="shared" si="5"/>
        <v>0</v>
      </c>
      <c r="Y23" s="25"/>
    </row>
    <row r="24" spans="1:25" ht="54" customHeight="1" x14ac:dyDescent="0.2">
      <c r="A24" s="322"/>
      <c r="B24" s="216"/>
      <c r="C24" s="26" t="s">
        <v>183</v>
      </c>
      <c r="D24" s="26" t="s">
        <v>184</v>
      </c>
      <c r="E24" s="26" t="s">
        <v>101</v>
      </c>
      <c r="F24" s="138">
        <v>0</v>
      </c>
      <c r="G24" s="138">
        <v>0</v>
      </c>
      <c r="H24" s="41">
        <v>286783</v>
      </c>
      <c r="I24" s="24">
        <v>47687240</v>
      </c>
      <c r="J24" s="41">
        <v>687339</v>
      </c>
      <c r="K24" s="24">
        <v>111559874</v>
      </c>
      <c r="L24" s="28">
        <v>911777</v>
      </c>
      <c r="M24" s="29">
        <v>55137696</v>
      </c>
      <c r="N24" s="11">
        <f t="shared" si="0"/>
        <v>-2.1793272265092423</v>
      </c>
      <c r="O24" s="11">
        <f t="shared" si="0"/>
        <v>-0.1562358400276469</v>
      </c>
      <c r="P24" s="12">
        <f t="shared" si="1"/>
        <v>0</v>
      </c>
      <c r="Q24" s="12">
        <f t="shared" si="2"/>
        <v>0</v>
      </c>
      <c r="R24" s="145" t="s">
        <v>282</v>
      </c>
      <c r="S24" s="49"/>
      <c r="T24" s="24"/>
      <c r="U24" s="9">
        <f t="shared" si="3"/>
        <v>1</v>
      </c>
      <c r="V24" s="9">
        <f t="shared" si="3"/>
        <v>1</v>
      </c>
      <c r="W24" s="10">
        <f t="shared" si="4"/>
        <v>0</v>
      </c>
      <c r="X24" s="10">
        <f t="shared" si="5"/>
        <v>0</v>
      </c>
      <c r="Y24" s="25"/>
    </row>
    <row r="25" spans="1:25" ht="80" x14ac:dyDescent="0.2">
      <c r="A25" s="322"/>
      <c r="B25" s="229" t="s">
        <v>185</v>
      </c>
      <c r="C25" s="26" t="s">
        <v>186</v>
      </c>
      <c r="D25" s="26" t="s">
        <v>155</v>
      </c>
      <c r="E25" s="26" t="s">
        <v>101</v>
      </c>
      <c r="F25" s="138">
        <v>0</v>
      </c>
      <c r="G25" s="138">
        <v>0</v>
      </c>
      <c r="H25" s="41">
        <v>0</v>
      </c>
      <c r="I25" s="24">
        <v>0</v>
      </c>
      <c r="J25" s="41">
        <v>0</v>
      </c>
      <c r="K25" s="41">
        <v>0</v>
      </c>
      <c r="L25" s="28"/>
      <c r="M25" s="29"/>
      <c r="N25" s="11">
        <f t="shared" si="0"/>
        <v>0</v>
      </c>
      <c r="O25" s="11">
        <f t="shared" si="0"/>
        <v>0</v>
      </c>
      <c r="P25" s="12">
        <f t="shared" si="1"/>
        <v>0</v>
      </c>
      <c r="Q25" s="12">
        <f t="shared" si="2"/>
        <v>0</v>
      </c>
      <c r="R25" s="145"/>
      <c r="S25" s="49"/>
      <c r="T25" s="24"/>
      <c r="U25" s="9">
        <f t="shared" si="3"/>
        <v>0</v>
      </c>
      <c r="V25" s="9">
        <f t="shared" si="3"/>
        <v>0</v>
      </c>
      <c r="W25" s="10">
        <f t="shared" si="4"/>
        <v>0</v>
      </c>
      <c r="X25" s="10">
        <f t="shared" si="5"/>
        <v>0</v>
      </c>
      <c r="Y25" s="25"/>
    </row>
    <row r="26" spans="1:25" ht="68.25" customHeight="1" x14ac:dyDescent="0.2">
      <c r="A26" s="322"/>
      <c r="B26" s="236"/>
      <c r="C26" s="26" t="s">
        <v>187</v>
      </c>
      <c r="D26" s="26" t="s">
        <v>155</v>
      </c>
      <c r="E26" s="26" t="s">
        <v>101</v>
      </c>
      <c r="F26" s="138">
        <v>0</v>
      </c>
      <c r="G26" s="138">
        <v>0</v>
      </c>
      <c r="H26" s="41">
        <v>0</v>
      </c>
      <c r="I26" s="24">
        <v>0</v>
      </c>
      <c r="J26" s="41">
        <v>0</v>
      </c>
      <c r="K26" s="41">
        <v>0</v>
      </c>
      <c r="L26" s="28"/>
      <c r="M26" s="29"/>
      <c r="N26" s="11">
        <f t="shared" si="0"/>
        <v>0</v>
      </c>
      <c r="O26" s="11">
        <f t="shared" si="0"/>
        <v>0</v>
      </c>
      <c r="P26" s="12">
        <f t="shared" si="1"/>
        <v>0</v>
      </c>
      <c r="Q26" s="12">
        <f t="shared" si="2"/>
        <v>0</v>
      </c>
      <c r="R26" s="145"/>
      <c r="S26" s="49"/>
      <c r="T26" s="24"/>
      <c r="U26" s="9">
        <f t="shared" si="3"/>
        <v>0</v>
      </c>
      <c r="V26" s="9">
        <f t="shared" si="3"/>
        <v>0</v>
      </c>
      <c r="W26" s="10">
        <f t="shared" si="4"/>
        <v>0</v>
      </c>
      <c r="X26" s="10">
        <f t="shared" si="5"/>
        <v>0</v>
      </c>
      <c r="Y26" s="25"/>
    </row>
    <row r="27" spans="1:25" ht="32" x14ac:dyDescent="0.2">
      <c r="A27" s="322"/>
      <c r="B27" s="229" t="s">
        <v>188</v>
      </c>
      <c r="C27" s="26" t="s">
        <v>189</v>
      </c>
      <c r="D27" s="26" t="s">
        <v>190</v>
      </c>
      <c r="E27" s="26" t="s">
        <v>99</v>
      </c>
      <c r="F27" s="138">
        <v>0.01</v>
      </c>
      <c r="G27" s="138">
        <v>0.01</v>
      </c>
      <c r="H27" s="41">
        <v>0</v>
      </c>
      <c r="I27" s="24">
        <v>0</v>
      </c>
      <c r="J27" s="41">
        <v>0</v>
      </c>
      <c r="K27" s="41">
        <v>0</v>
      </c>
      <c r="L27" s="28">
        <v>0</v>
      </c>
      <c r="M27" s="29">
        <v>0</v>
      </c>
      <c r="N27" s="11">
        <f t="shared" si="0"/>
        <v>0</v>
      </c>
      <c r="O27" s="11">
        <f t="shared" si="0"/>
        <v>0</v>
      </c>
      <c r="P27" s="12">
        <f t="shared" si="1"/>
        <v>0</v>
      </c>
      <c r="Q27" s="12">
        <f t="shared" si="2"/>
        <v>0</v>
      </c>
      <c r="R27" s="145"/>
      <c r="S27" s="49"/>
      <c r="T27" s="24"/>
      <c r="U27" s="9">
        <f t="shared" si="3"/>
        <v>0</v>
      </c>
      <c r="V27" s="9">
        <f t="shared" si="3"/>
        <v>0</v>
      </c>
      <c r="W27" s="10">
        <f t="shared" si="4"/>
        <v>0</v>
      </c>
      <c r="X27" s="10">
        <f t="shared" si="5"/>
        <v>0</v>
      </c>
      <c r="Y27" s="25"/>
    </row>
    <row r="28" spans="1:25" ht="32" x14ac:dyDescent="0.2">
      <c r="A28" s="322"/>
      <c r="B28" s="236"/>
      <c r="C28" s="26" t="s">
        <v>191</v>
      </c>
      <c r="D28" s="26" t="s">
        <v>190</v>
      </c>
      <c r="E28" s="26" t="s">
        <v>101</v>
      </c>
      <c r="F28" s="138">
        <v>0</v>
      </c>
      <c r="G28" s="138">
        <v>0</v>
      </c>
      <c r="H28" s="41">
        <v>0</v>
      </c>
      <c r="I28" s="24">
        <v>0</v>
      </c>
      <c r="J28" s="41">
        <v>0</v>
      </c>
      <c r="K28" s="41">
        <v>0</v>
      </c>
      <c r="L28" s="28">
        <v>0</v>
      </c>
      <c r="M28" s="29">
        <v>0</v>
      </c>
      <c r="N28" s="11">
        <f t="shared" si="0"/>
        <v>0</v>
      </c>
      <c r="O28" s="11">
        <f t="shared" si="0"/>
        <v>0</v>
      </c>
      <c r="P28" s="12">
        <f t="shared" si="1"/>
        <v>0</v>
      </c>
      <c r="Q28" s="12">
        <f t="shared" si="2"/>
        <v>0</v>
      </c>
      <c r="R28" s="145"/>
      <c r="S28" s="49"/>
      <c r="T28" s="24"/>
      <c r="U28" s="9">
        <f t="shared" si="3"/>
        <v>0</v>
      </c>
      <c r="V28" s="9">
        <f t="shared" si="3"/>
        <v>0</v>
      </c>
      <c r="W28" s="10">
        <f t="shared" si="4"/>
        <v>0</v>
      </c>
      <c r="X28" s="10">
        <f t="shared" si="5"/>
        <v>0</v>
      </c>
      <c r="Y28" s="25"/>
    </row>
    <row r="29" spans="1:25" ht="94.5" customHeight="1" x14ac:dyDescent="0.2">
      <c r="A29" s="322"/>
      <c r="B29" s="26" t="s">
        <v>192</v>
      </c>
      <c r="C29" s="143" t="s">
        <v>283</v>
      </c>
      <c r="D29" s="26" t="s">
        <v>194</v>
      </c>
      <c r="E29" s="26" t="s">
        <v>101</v>
      </c>
      <c r="F29" s="138">
        <v>0</v>
      </c>
      <c r="G29" s="138">
        <v>0</v>
      </c>
      <c r="H29" s="41">
        <v>3</v>
      </c>
      <c r="I29" s="24">
        <v>0</v>
      </c>
      <c r="J29" s="41">
        <v>5</v>
      </c>
      <c r="K29" s="24">
        <v>44909248</v>
      </c>
      <c r="L29" s="28">
        <v>3</v>
      </c>
      <c r="M29" s="29">
        <v>0</v>
      </c>
      <c r="N29" s="11">
        <f t="shared" si="0"/>
        <v>0</v>
      </c>
      <c r="O29" s="11">
        <f t="shared" si="0"/>
        <v>0</v>
      </c>
      <c r="P29" s="12">
        <f t="shared" si="1"/>
        <v>0</v>
      </c>
      <c r="Q29" s="12">
        <f t="shared" si="2"/>
        <v>0</v>
      </c>
      <c r="R29" s="145" t="s">
        <v>284</v>
      </c>
      <c r="S29" s="49"/>
      <c r="T29" s="24"/>
      <c r="U29" s="9">
        <f t="shared" si="3"/>
        <v>1</v>
      </c>
      <c r="V29" s="9">
        <f t="shared" si="3"/>
        <v>1</v>
      </c>
      <c r="W29" s="10">
        <f t="shared" si="4"/>
        <v>0</v>
      </c>
      <c r="X29" s="10">
        <f t="shared" si="5"/>
        <v>0</v>
      </c>
      <c r="Y29" s="25"/>
    </row>
    <row r="30" spans="1:25" ht="49" thickBot="1" x14ac:dyDescent="0.25">
      <c r="A30" s="317" t="s">
        <v>195</v>
      </c>
      <c r="B30" s="229" t="s">
        <v>196</v>
      </c>
      <c r="C30" s="30" t="s">
        <v>197</v>
      </c>
      <c r="D30" s="30" t="s">
        <v>198</v>
      </c>
      <c r="E30" s="26" t="s">
        <v>99</v>
      </c>
      <c r="F30" s="144">
        <v>0.01</v>
      </c>
      <c r="G30" s="144">
        <v>0.01</v>
      </c>
      <c r="H30" s="42">
        <v>459</v>
      </c>
      <c r="I30" s="24">
        <v>2822156</v>
      </c>
      <c r="J30" s="42">
        <v>794</v>
      </c>
      <c r="K30" s="24">
        <v>7710310</v>
      </c>
      <c r="L30" s="43">
        <v>1077</v>
      </c>
      <c r="M30" s="29">
        <v>5832239</v>
      </c>
      <c r="N30" s="11">
        <f t="shared" si="0"/>
        <v>-1.34640522875817</v>
      </c>
      <c r="O30" s="11">
        <f t="shared" si="0"/>
        <v>-1.0665898695890661</v>
      </c>
      <c r="P30" s="12">
        <f t="shared" si="1"/>
        <v>-134.640522875817</v>
      </c>
      <c r="Q30" s="12">
        <f t="shared" si="2"/>
        <v>-106.65898695890661</v>
      </c>
      <c r="R30" s="145" t="s">
        <v>285</v>
      </c>
      <c r="S30" s="146"/>
      <c r="T30" s="43"/>
      <c r="U30" s="9">
        <f t="shared" si="3"/>
        <v>1</v>
      </c>
      <c r="V30" s="9">
        <f t="shared" si="3"/>
        <v>1</v>
      </c>
      <c r="W30" s="10">
        <f t="shared" si="4"/>
        <v>100</v>
      </c>
      <c r="X30" s="10">
        <f t="shared" si="5"/>
        <v>100</v>
      </c>
      <c r="Y30" s="145"/>
    </row>
    <row r="31" spans="1:25" ht="16" x14ac:dyDescent="0.2">
      <c r="A31" s="318"/>
      <c r="B31" s="230"/>
      <c r="C31" s="30" t="s">
        <v>202</v>
      </c>
      <c r="D31" s="30" t="s">
        <v>155</v>
      </c>
      <c r="E31" s="26" t="s">
        <v>101</v>
      </c>
      <c r="F31" s="144">
        <v>0.01</v>
      </c>
      <c r="G31" s="144">
        <v>0.01</v>
      </c>
      <c r="H31" s="42">
        <v>0</v>
      </c>
      <c r="I31" s="24">
        <v>0</v>
      </c>
      <c r="J31" s="42">
        <v>0</v>
      </c>
      <c r="K31" s="42">
        <v>0</v>
      </c>
      <c r="L31" s="28"/>
      <c r="M31" s="29">
        <v>0</v>
      </c>
      <c r="N31" s="11">
        <f t="shared" si="0"/>
        <v>0</v>
      </c>
      <c r="O31" s="11">
        <f t="shared" si="0"/>
        <v>0</v>
      </c>
      <c r="P31" s="12">
        <f t="shared" si="1"/>
        <v>0</v>
      </c>
      <c r="Q31" s="12">
        <f t="shared" si="2"/>
        <v>0</v>
      </c>
      <c r="R31" s="164"/>
      <c r="S31" s="49"/>
      <c r="T31" s="24"/>
      <c r="U31" s="9">
        <f t="shared" si="3"/>
        <v>0</v>
      </c>
      <c r="V31" s="9">
        <f t="shared" si="3"/>
        <v>0</v>
      </c>
      <c r="W31" s="10">
        <f t="shared" si="4"/>
        <v>0</v>
      </c>
      <c r="X31" s="10">
        <f t="shared" si="5"/>
        <v>0</v>
      </c>
      <c r="Y31" s="147"/>
    </row>
    <row r="32" spans="1:25" ht="65" thickBot="1" x14ac:dyDescent="0.25">
      <c r="A32" s="319"/>
      <c r="B32" s="231"/>
      <c r="C32" s="32" t="s">
        <v>203</v>
      </c>
      <c r="D32" s="32" t="s">
        <v>204</v>
      </c>
      <c r="E32" s="32" t="s">
        <v>99</v>
      </c>
      <c r="F32" s="148">
        <v>0.01</v>
      </c>
      <c r="G32" s="148">
        <v>0.01</v>
      </c>
      <c r="H32" s="43">
        <v>156795</v>
      </c>
      <c r="I32" s="24">
        <v>67260396</v>
      </c>
      <c r="J32" s="43">
        <v>305811</v>
      </c>
      <c r="K32" s="24">
        <v>143534300</v>
      </c>
      <c r="L32" s="43">
        <v>180767</v>
      </c>
      <c r="M32" s="33">
        <v>93740090</v>
      </c>
      <c r="N32" s="11">
        <f t="shared" si="0"/>
        <v>-0.15288752830128516</v>
      </c>
      <c r="O32" s="11">
        <f t="shared" si="0"/>
        <v>-0.39368923727419025</v>
      </c>
      <c r="P32" s="12">
        <f t="shared" si="1"/>
        <v>-15.288752830128516</v>
      </c>
      <c r="Q32" s="12">
        <f t="shared" si="2"/>
        <v>-39.368923727419023</v>
      </c>
      <c r="R32" s="164" t="s">
        <v>286</v>
      </c>
      <c r="S32" s="32"/>
      <c r="T32" s="43"/>
      <c r="U32" s="9">
        <f t="shared" si="3"/>
        <v>1</v>
      </c>
      <c r="V32" s="9">
        <f t="shared" si="3"/>
        <v>1</v>
      </c>
      <c r="W32" s="10">
        <f t="shared" si="4"/>
        <v>100</v>
      </c>
      <c r="X32" s="10">
        <f t="shared" si="5"/>
        <v>100</v>
      </c>
      <c r="Y32" s="147"/>
    </row>
    <row r="33" spans="1:25" ht="85" customHeight="1" x14ac:dyDescent="0.2">
      <c r="A33" s="149" t="s">
        <v>208</v>
      </c>
      <c r="B33" s="21" t="s">
        <v>135</v>
      </c>
      <c r="C33" s="21" t="s">
        <v>135</v>
      </c>
      <c r="D33" s="21" t="s">
        <v>136</v>
      </c>
      <c r="E33" s="21" t="s">
        <v>101</v>
      </c>
      <c r="F33" s="22" t="s">
        <v>212</v>
      </c>
      <c r="G33" s="22" t="s">
        <v>212</v>
      </c>
      <c r="H33" s="40">
        <v>698</v>
      </c>
      <c r="I33" s="24">
        <v>10108399790</v>
      </c>
      <c r="J33" s="40">
        <v>874</v>
      </c>
      <c r="K33" s="24">
        <v>26838642699</v>
      </c>
      <c r="L33" s="23">
        <v>793</v>
      </c>
      <c r="M33" s="24" t="s">
        <v>287</v>
      </c>
      <c r="N33" s="22" t="s">
        <v>212</v>
      </c>
      <c r="O33" s="22" t="s">
        <v>212</v>
      </c>
      <c r="P33" s="22" t="s">
        <v>212</v>
      </c>
      <c r="Q33" s="22" t="s">
        <v>212</v>
      </c>
      <c r="R33" s="145"/>
      <c r="S33" s="49"/>
      <c r="T33" s="24"/>
      <c r="U33" s="22" t="s">
        <v>212</v>
      </c>
      <c r="V33" s="22" t="s">
        <v>212</v>
      </c>
      <c r="W33" s="22" t="s">
        <v>212</v>
      </c>
      <c r="X33" s="22" t="s">
        <v>212</v>
      </c>
      <c r="Y33" s="25"/>
    </row>
    <row r="34" spans="1:25" ht="64" x14ac:dyDescent="0.2">
      <c r="A34" s="52" t="s">
        <v>213</v>
      </c>
      <c r="R34" s="165"/>
    </row>
    <row r="35" spans="1:25" x14ac:dyDescent="0.2">
      <c r="R35" s="165"/>
    </row>
    <row r="36" spans="1:25" ht="66" customHeight="1" x14ac:dyDescent="0.2">
      <c r="A36" s="150" t="s">
        <v>288</v>
      </c>
      <c r="B36" s="150" t="s">
        <v>288</v>
      </c>
      <c r="C36" s="150" t="s">
        <v>288</v>
      </c>
      <c r="D36" s="150" t="s">
        <v>289</v>
      </c>
      <c r="E36" s="26" t="s">
        <v>101</v>
      </c>
      <c r="F36" s="27">
        <v>0</v>
      </c>
      <c r="G36" s="27">
        <v>0</v>
      </c>
      <c r="H36" s="151">
        <v>10</v>
      </c>
      <c r="I36" s="152">
        <v>75869</v>
      </c>
      <c r="J36" s="153">
        <v>0</v>
      </c>
      <c r="K36" s="135">
        <v>0</v>
      </c>
      <c r="L36" s="28">
        <v>13</v>
      </c>
      <c r="M36" s="152">
        <v>20072683</v>
      </c>
      <c r="N36" s="11">
        <f t="shared" ref="N36:O41" si="6">IFERROR((1-(L36/H36)),0)</f>
        <v>-0.30000000000000004</v>
      </c>
      <c r="O36" s="11">
        <f t="shared" si="6"/>
        <v>-263.57028562390434</v>
      </c>
      <c r="P36" s="11">
        <f t="shared" ref="P36:P41" si="7">IFERROR((N36/G36),0)</f>
        <v>0</v>
      </c>
      <c r="Q36" s="11">
        <f t="shared" ref="Q36:Q41" si="8">IFERROR((O36/F36),0)</f>
        <v>0</v>
      </c>
      <c r="R36" s="166" t="s">
        <v>290</v>
      </c>
      <c r="S36" s="154"/>
      <c r="T36" s="154"/>
      <c r="U36" s="9">
        <f t="shared" ref="U36:V41" si="9">IFERROR((1-(S36/J36)),0)</f>
        <v>0</v>
      </c>
      <c r="V36" s="9">
        <f t="shared" si="9"/>
        <v>0</v>
      </c>
      <c r="W36" s="10">
        <f t="shared" ref="W36:W48" si="10">IFERROR((U36/G36),0)</f>
        <v>0</v>
      </c>
      <c r="X36" s="10">
        <f t="shared" ref="X36:X48" si="11">IFERROR((V36/F36),0)</f>
        <v>0</v>
      </c>
      <c r="Y36" s="25"/>
    </row>
    <row r="37" spans="1:25" ht="66" customHeight="1" x14ac:dyDescent="0.2">
      <c r="A37" s="150" t="s">
        <v>291</v>
      </c>
      <c r="B37" s="155" t="s">
        <v>291</v>
      </c>
      <c r="C37" s="30" t="s">
        <v>291</v>
      </c>
      <c r="D37" s="26" t="s">
        <v>292</v>
      </c>
      <c r="E37" s="26" t="s">
        <v>101</v>
      </c>
      <c r="F37" s="27">
        <v>0</v>
      </c>
      <c r="G37" s="27">
        <v>0</v>
      </c>
      <c r="H37" s="151">
        <v>48</v>
      </c>
      <c r="I37" s="152">
        <v>309613492</v>
      </c>
      <c r="J37" s="153">
        <v>63</v>
      </c>
      <c r="K37" s="135">
        <v>401866792</v>
      </c>
      <c r="L37" s="28">
        <v>4</v>
      </c>
      <c r="M37" s="152">
        <v>36531801</v>
      </c>
      <c r="N37" s="11">
        <f t="shared" si="6"/>
        <v>0.91666666666666663</v>
      </c>
      <c r="O37" s="11">
        <f t="shared" si="6"/>
        <v>0.8820083686792306</v>
      </c>
      <c r="P37" s="11">
        <f t="shared" si="7"/>
        <v>0</v>
      </c>
      <c r="Q37" s="11">
        <f t="shared" si="8"/>
        <v>0</v>
      </c>
      <c r="R37" s="166"/>
      <c r="S37" s="154"/>
      <c r="T37" s="154"/>
      <c r="U37" s="9">
        <f t="shared" si="9"/>
        <v>1</v>
      </c>
      <c r="V37" s="9">
        <f t="shared" si="9"/>
        <v>1</v>
      </c>
      <c r="W37" s="10">
        <f t="shared" si="10"/>
        <v>0</v>
      </c>
      <c r="X37" s="10">
        <f t="shared" si="11"/>
        <v>0</v>
      </c>
      <c r="Y37" s="25"/>
    </row>
    <row r="38" spans="1:25" ht="66" customHeight="1" x14ac:dyDescent="0.2">
      <c r="A38" s="150" t="s">
        <v>293</v>
      </c>
      <c r="B38" s="155" t="s">
        <v>293</v>
      </c>
      <c r="C38" s="30" t="s">
        <v>293</v>
      </c>
      <c r="D38" s="26" t="s">
        <v>294</v>
      </c>
      <c r="E38" s="26" t="s">
        <v>101</v>
      </c>
      <c r="F38" s="27">
        <v>0</v>
      </c>
      <c r="G38" s="27">
        <v>0</v>
      </c>
      <c r="H38" s="151">
        <v>0</v>
      </c>
      <c r="I38" s="24">
        <v>0</v>
      </c>
      <c r="J38" s="156">
        <v>41</v>
      </c>
      <c r="K38" s="24">
        <v>7380000</v>
      </c>
      <c r="L38" s="28">
        <v>0</v>
      </c>
      <c r="M38" s="29">
        <v>0</v>
      </c>
      <c r="N38" s="11">
        <f>IFERROR((1-(L38/H38)),0)</f>
        <v>0</v>
      </c>
      <c r="O38" s="11">
        <f t="shared" si="6"/>
        <v>0</v>
      </c>
      <c r="P38" s="12">
        <f t="shared" si="7"/>
        <v>0</v>
      </c>
      <c r="Q38" s="157">
        <f t="shared" si="8"/>
        <v>0</v>
      </c>
      <c r="R38" s="167"/>
      <c r="S38" s="158"/>
      <c r="T38" s="158"/>
      <c r="U38" s="9">
        <f t="shared" si="9"/>
        <v>1</v>
      </c>
      <c r="V38" s="9">
        <f t="shared" si="9"/>
        <v>1</v>
      </c>
      <c r="W38" s="10">
        <f t="shared" si="10"/>
        <v>0</v>
      </c>
      <c r="X38" s="10">
        <f t="shared" si="11"/>
        <v>0</v>
      </c>
      <c r="Y38" s="25"/>
    </row>
    <row r="39" spans="1:25" ht="92" customHeight="1" x14ac:dyDescent="0.2">
      <c r="A39" s="150" t="s">
        <v>295</v>
      </c>
      <c r="B39" s="150" t="s">
        <v>295</v>
      </c>
      <c r="C39" s="30" t="s">
        <v>295</v>
      </c>
      <c r="D39" s="155" t="s">
        <v>296</v>
      </c>
      <c r="E39" s="26" t="s">
        <v>101</v>
      </c>
      <c r="F39" s="27">
        <v>0</v>
      </c>
      <c r="G39" s="27">
        <v>0</v>
      </c>
      <c r="H39" s="154">
        <v>38</v>
      </c>
      <c r="I39" s="24">
        <v>0</v>
      </c>
      <c r="J39" s="156">
        <v>92</v>
      </c>
      <c r="K39" s="24">
        <v>16000000</v>
      </c>
      <c r="L39" s="28">
        <v>45</v>
      </c>
      <c r="M39" s="29">
        <v>39960000</v>
      </c>
      <c r="N39" s="11">
        <f>IFERROR((1-(L39/H39)),0)</f>
        <v>-0.18421052631578938</v>
      </c>
      <c r="O39" s="11">
        <f t="shared" si="6"/>
        <v>0</v>
      </c>
      <c r="P39" s="12">
        <f t="shared" si="7"/>
        <v>0</v>
      </c>
      <c r="Q39" s="157">
        <f t="shared" si="8"/>
        <v>0</v>
      </c>
      <c r="R39" s="168" t="s">
        <v>297</v>
      </c>
      <c r="S39" s="158"/>
      <c r="T39" s="158"/>
      <c r="U39" s="9">
        <f>IFERROR((1-(S39/J39)),0)</f>
        <v>1</v>
      </c>
      <c r="V39" s="9">
        <f t="shared" si="9"/>
        <v>1</v>
      </c>
      <c r="W39" s="10">
        <f t="shared" si="10"/>
        <v>0</v>
      </c>
      <c r="X39" s="10">
        <f t="shared" si="11"/>
        <v>0</v>
      </c>
      <c r="Y39" s="25"/>
    </row>
    <row r="40" spans="1:25" ht="66" customHeight="1" x14ac:dyDescent="0.2">
      <c r="A40" s="150" t="s">
        <v>298</v>
      </c>
      <c r="B40" s="150" t="s">
        <v>298</v>
      </c>
      <c r="C40" s="150" t="s">
        <v>298</v>
      </c>
      <c r="D40" s="155" t="s">
        <v>299</v>
      </c>
      <c r="E40" s="26" t="s">
        <v>101</v>
      </c>
      <c r="F40" s="27">
        <v>0</v>
      </c>
      <c r="G40" s="27">
        <v>0</v>
      </c>
      <c r="H40" s="154">
        <v>0</v>
      </c>
      <c r="I40" s="24">
        <v>0</v>
      </c>
      <c r="J40" s="156">
        <v>1</v>
      </c>
      <c r="K40" s="24">
        <v>0</v>
      </c>
      <c r="L40" s="28">
        <v>0</v>
      </c>
      <c r="M40" s="29">
        <v>0</v>
      </c>
      <c r="N40" s="11">
        <f>IFERROR((1-(L40/H40)),0)</f>
        <v>0</v>
      </c>
      <c r="O40" s="11">
        <f t="shared" si="6"/>
        <v>0</v>
      </c>
      <c r="P40" s="12">
        <f t="shared" si="7"/>
        <v>0</v>
      </c>
      <c r="Q40" s="157">
        <f t="shared" si="8"/>
        <v>0</v>
      </c>
      <c r="R40" s="168"/>
      <c r="S40" s="158"/>
      <c r="T40" s="158"/>
      <c r="U40" s="9">
        <f>IFERROR((1-(S40/J40)),0)</f>
        <v>1</v>
      </c>
      <c r="V40" s="9">
        <f t="shared" si="9"/>
        <v>0</v>
      </c>
      <c r="W40" s="10">
        <f t="shared" si="10"/>
        <v>0</v>
      </c>
      <c r="X40" s="10">
        <f t="shared" si="11"/>
        <v>0</v>
      </c>
      <c r="Y40" s="25"/>
    </row>
    <row r="41" spans="1:25" ht="66" customHeight="1" x14ac:dyDescent="0.2">
      <c r="A41" s="150" t="s">
        <v>300</v>
      </c>
      <c r="B41" s="155" t="s">
        <v>300</v>
      </c>
      <c r="C41" s="30" t="s">
        <v>300</v>
      </c>
      <c r="D41" s="26" t="s">
        <v>155</v>
      </c>
      <c r="E41" s="26" t="s">
        <v>101</v>
      </c>
      <c r="F41" s="27">
        <v>0</v>
      </c>
      <c r="G41" s="27">
        <v>0</v>
      </c>
      <c r="H41" s="159">
        <v>0</v>
      </c>
      <c r="I41" s="24">
        <v>2972011</v>
      </c>
      <c r="J41" s="156">
        <v>0</v>
      </c>
      <c r="K41" s="24">
        <v>4640477</v>
      </c>
      <c r="L41" s="28">
        <v>0</v>
      </c>
      <c r="M41" s="29">
        <v>1354608</v>
      </c>
      <c r="N41" s="11">
        <f t="shared" ref="N41:O48" si="12">IFERROR((1-(L41/H41)),0)</f>
        <v>0</v>
      </c>
      <c r="O41" s="11">
        <f t="shared" si="6"/>
        <v>0.54421164659215593</v>
      </c>
      <c r="P41" s="12">
        <f t="shared" si="7"/>
        <v>0</v>
      </c>
      <c r="Q41" s="157">
        <f t="shared" si="8"/>
        <v>0</v>
      </c>
      <c r="R41" s="169" t="s">
        <v>301</v>
      </c>
      <c r="S41" s="160"/>
      <c r="T41" s="24"/>
      <c r="U41" s="9">
        <f t="shared" ref="U41" si="13">IFERROR((1-(S41/J41)),0)</f>
        <v>0</v>
      </c>
      <c r="V41" s="9">
        <f t="shared" si="9"/>
        <v>1</v>
      </c>
      <c r="W41" s="10">
        <f t="shared" si="10"/>
        <v>0</v>
      </c>
      <c r="X41" s="10">
        <f t="shared" si="11"/>
        <v>0</v>
      </c>
      <c r="Y41" s="25"/>
    </row>
    <row r="42" spans="1:25" ht="81" customHeight="1" x14ac:dyDescent="0.2">
      <c r="A42" s="150" t="s">
        <v>302</v>
      </c>
      <c r="B42" s="155" t="s">
        <v>303</v>
      </c>
      <c r="C42" s="30" t="s">
        <v>303</v>
      </c>
      <c r="D42" s="26" t="s">
        <v>304</v>
      </c>
      <c r="E42" s="26" t="s">
        <v>101</v>
      </c>
      <c r="F42" s="27">
        <v>0</v>
      </c>
      <c r="G42" s="27">
        <v>0</v>
      </c>
      <c r="H42" s="41">
        <v>814</v>
      </c>
      <c r="I42" s="24">
        <v>87715760</v>
      </c>
      <c r="J42" s="161">
        <f>H42+104</f>
        <v>918</v>
      </c>
      <c r="K42" s="24">
        <f>18803600+5379892+I42</f>
        <v>111899252</v>
      </c>
      <c r="L42" s="28">
        <f>212+1005</f>
        <v>1217</v>
      </c>
      <c r="M42" s="29">
        <f>74904156</f>
        <v>74904156</v>
      </c>
      <c r="N42" s="162">
        <f t="shared" si="12"/>
        <v>-0.49508599508599516</v>
      </c>
      <c r="O42" s="162">
        <f t="shared" si="12"/>
        <v>0.14605817700262758</v>
      </c>
      <c r="P42" s="12">
        <f>IFERROR((N42/G42),0)</f>
        <v>0</v>
      </c>
      <c r="Q42" s="12">
        <f>IFERROR((O42/F42),0)</f>
        <v>0</v>
      </c>
      <c r="R42" s="145" t="s">
        <v>305</v>
      </c>
      <c r="S42" s="49"/>
      <c r="T42" s="24"/>
      <c r="U42" s="9">
        <f>IFERROR((1-(S42/K42)),0)</f>
        <v>1</v>
      </c>
      <c r="V42" s="9">
        <f>IFERROR((1-(T42/#REF!)),0)</f>
        <v>0</v>
      </c>
      <c r="W42" s="10">
        <f t="shared" si="10"/>
        <v>0</v>
      </c>
      <c r="X42" s="10">
        <f t="shared" si="11"/>
        <v>0</v>
      </c>
      <c r="Y42" s="25"/>
    </row>
    <row r="43" spans="1:25" ht="63.75" customHeight="1" x14ac:dyDescent="0.2">
      <c r="A43" s="150" t="s">
        <v>302</v>
      </c>
      <c r="B43" s="155" t="s">
        <v>306</v>
      </c>
      <c r="C43" s="30" t="s">
        <v>306</v>
      </c>
      <c r="D43" s="26" t="s">
        <v>155</v>
      </c>
      <c r="E43" s="26" t="s">
        <v>101</v>
      </c>
      <c r="F43" s="27">
        <v>0</v>
      </c>
      <c r="G43" s="27">
        <v>0</v>
      </c>
      <c r="H43" s="26">
        <v>0</v>
      </c>
      <c r="I43" s="24">
        <v>40380829</v>
      </c>
      <c r="J43" s="26">
        <v>0</v>
      </c>
      <c r="K43" s="24">
        <f>30331323+I43</f>
        <v>70712152</v>
      </c>
      <c r="L43" s="26">
        <v>0</v>
      </c>
      <c r="M43" s="29">
        <v>28030061</v>
      </c>
      <c r="N43" s="162">
        <f t="shared" si="12"/>
        <v>0</v>
      </c>
      <c r="O43" s="162">
        <f t="shared" si="12"/>
        <v>0.3058572175425126</v>
      </c>
      <c r="P43" s="12">
        <f t="shared" ref="P43:P48" si="14">IFERROR((N43/G43),0)</f>
        <v>0</v>
      </c>
      <c r="Q43" s="12">
        <f t="shared" ref="Q43:Q48" si="15">IFERROR((O43/F43),0)</f>
        <v>0</v>
      </c>
      <c r="R43" s="145"/>
      <c r="S43" s="49"/>
      <c r="T43" s="24"/>
      <c r="U43" s="9">
        <f t="shared" ref="U43:V48" si="16">IFERROR((1-(S43/J43)),0)</f>
        <v>0</v>
      </c>
      <c r="V43" s="9">
        <f t="shared" si="16"/>
        <v>1</v>
      </c>
      <c r="W43" s="10">
        <f t="shared" si="10"/>
        <v>0</v>
      </c>
      <c r="X43" s="10">
        <f t="shared" si="11"/>
        <v>0</v>
      </c>
      <c r="Y43" s="25"/>
    </row>
    <row r="44" spans="1:25" ht="36.75" customHeight="1" x14ac:dyDescent="0.2">
      <c r="A44" s="150" t="s">
        <v>307</v>
      </c>
      <c r="B44" s="155" t="s">
        <v>322</v>
      </c>
      <c r="C44" s="155" t="s">
        <v>322</v>
      </c>
      <c r="D44" s="26" t="s">
        <v>155</v>
      </c>
      <c r="E44" s="26" t="s">
        <v>101</v>
      </c>
      <c r="F44" s="27">
        <v>0</v>
      </c>
      <c r="G44" s="27">
        <v>0</v>
      </c>
      <c r="H44" s="41">
        <v>0</v>
      </c>
      <c r="I44" s="24">
        <v>224295802</v>
      </c>
      <c r="J44" s="41">
        <v>0</v>
      </c>
      <c r="K44" s="24">
        <v>455075954</v>
      </c>
      <c r="L44" s="28">
        <v>1</v>
      </c>
      <c r="M44" s="29">
        <v>257894474</v>
      </c>
      <c r="N44" s="162">
        <f>IFERROR((1-(L44/H44)),0)</f>
        <v>0</v>
      </c>
      <c r="O44" s="162">
        <f>IFERROR((1-(M44/I44)),0)</f>
        <v>-0.14979625878151737</v>
      </c>
      <c r="P44" s="12">
        <f>IFERROR((N44/G44),0)</f>
        <v>0</v>
      </c>
      <c r="Q44" s="12">
        <f>IFERROR((O44/F44),0)</f>
        <v>0</v>
      </c>
      <c r="R44" s="145"/>
      <c r="S44" s="49"/>
      <c r="T44" s="24"/>
      <c r="U44" s="9">
        <f t="shared" si="16"/>
        <v>0</v>
      </c>
      <c r="V44" s="9">
        <f t="shared" si="16"/>
        <v>1</v>
      </c>
      <c r="W44" s="10">
        <f t="shared" si="10"/>
        <v>0</v>
      </c>
      <c r="X44" s="10">
        <f t="shared" si="11"/>
        <v>0</v>
      </c>
      <c r="Y44" s="25"/>
    </row>
    <row r="45" spans="1:25" ht="36.75" customHeight="1" x14ac:dyDescent="0.2">
      <c r="A45" s="150" t="s">
        <v>307</v>
      </c>
      <c r="B45" s="155" t="s">
        <v>323</v>
      </c>
      <c r="C45" s="155" t="s">
        <v>323</v>
      </c>
      <c r="D45" s="26" t="s">
        <v>155</v>
      </c>
      <c r="E45" s="26" t="s">
        <v>101</v>
      </c>
      <c r="F45" s="27">
        <v>0</v>
      </c>
      <c r="G45" s="27">
        <v>0</v>
      </c>
      <c r="H45" s="41">
        <v>0</v>
      </c>
      <c r="I45" s="24">
        <v>58753895</v>
      </c>
      <c r="J45" s="41">
        <v>0</v>
      </c>
      <c r="K45" s="24">
        <v>116554097</v>
      </c>
      <c r="L45" s="28">
        <v>0</v>
      </c>
      <c r="M45" s="29">
        <v>63919818</v>
      </c>
      <c r="N45" s="162">
        <f t="shared" si="12"/>
        <v>0</v>
      </c>
      <c r="O45" s="162">
        <f t="shared" si="12"/>
        <v>-8.7924775029808666E-2</v>
      </c>
      <c r="P45" s="12">
        <f t="shared" si="14"/>
        <v>0</v>
      </c>
      <c r="Q45" s="12">
        <f t="shared" si="15"/>
        <v>0</v>
      </c>
      <c r="R45" s="145"/>
      <c r="S45" s="49"/>
      <c r="T45" s="24"/>
      <c r="U45" s="9">
        <f t="shared" si="16"/>
        <v>0</v>
      </c>
      <c r="V45" s="9">
        <f t="shared" si="16"/>
        <v>1</v>
      </c>
      <c r="W45" s="10">
        <f t="shared" si="10"/>
        <v>0</v>
      </c>
      <c r="X45" s="10">
        <f t="shared" si="11"/>
        <v>0</v>
      </c>
      <c r="Y45" s="25"/>
    </row>
    <row r="46" spans="1:25" ht="36.75" customHeight="1" x14ac:dyDescent="0.2">
      <c r="A46" s="150" t="s">
        <v>307</v>
      </c>
      <c r="B46" s="155" t="s">
        <v>309</v>
      </c>
      <c r="C46" s="30" t="s">
        <v>309</v>
      </c>
      <c r="D46" s="26" t="s">
        <v>155</v>
      </c>
      <c r="E46" s="26" t="s">
        <v>101</v>
      </c>
      <c r="F46" s="27">
        <v>0</v>
      </c>
      <c r="G46" s="27">
        <v>0</v>
      </c>
      <c r="H46" s="41">
        <v>0</v>
      </c>
      <c r="I46" s="24">
        <v>767365218</v>
      </c>
      <c r="J46" s="41">
        <v>0</v>
      </c>
      <c r="K46" s="24">
        <v>1496696233</v>
      </c>
      <c r="L46" s="28">
        <v>1</v>
      </c>
      <c r="M46" s="29">
        <v>1010406933</v>
      </c>
      <c r="N46" s="162">
        <f t="shared" si="12"/>
        <v>0</v>
      </c>
      <c r="O46" s="162">
        <f t="shared" si="12"/>
        <v>-0.31672234980032665</v>
      </c>
      <c r="P46" s="12">
        <f t="shared" si="14"/>
        <v>0</v>
      </c>
      <c r="Q46" s="12">
        <f t="shared" si="15"/>
        <v>0</v>
      </c>
      <c r="R46" s="145"/>
      <c r="S46" s="49"/>
      <c r="T46" s="24"/>
      <c r="U46" s="9">
        <f t="shared" si="16"/>
        <v>0</v>
      </c>
      <c r="V46" s="9">
        <f t="shared" si="16"/>
        <v>1</v>
      </c>
      <c r="W46" s="10">
        <f t="shared" si="10"/>
        <v>0</v>
      </c>
      <c r="X46" s="10">
        <f t="shared" si="11"/>
        <v>0</v>
      </c>
      <c r="Y46" s="25"/>
    </row>
    <row r="47" spans="1:25" ht="36.75" customHeight="1" x14ac:dyDescent="0.2">
      <c r="A47" s="150" t="s">
        <v>307</v>
      </c>
      <c r="B47" s="155" t="s">
        <v>324</v>
      </c>
      <c r="C47" s="155" t="s">
        <v>324</v>
      </c>
      <c r="D47" s="26" t="s">
        <v>308</v>
      </c>
      <c r="E47" s="26" t="s">
        <v>101</v>
      </c>
      <c r="F47" s="27">
        <v>0</v>
      </c>
      <c r="G47" s="27">
        <v>0</v>
      </c>
      <c r="H47" s="41">
        <v>3</v>
      </c>
      <c r="I47" s="24">
        <v>1249149719</v>
      </c>
      <c r="J47" s="41">
        <v>3</v>
      </c>
      <c r="K47" s="24">
        <v>2515877495</v>
      </c>
      <c r="L47" s="28">
        <v>0</v>
      </c>
      <c r="M47" s="29">
        <v>1266727766</v>
      </c>
      <c r="N47" s="162">
        <f t="shared" si="12"/>
        <v>1</v>
      </c>
      <c r="O47" s="162">
        <f t="shared" si="12"/>
        <v>-1.407200973000422E-2</v>
      </c>
      <c r="P47" s="12">
        <f t="shared" si="14"/>
        <v>0</v>
      </c>
      <c r="Q47" s="12">
        <f t="shared" si="15"/>
        <v>0</v>
      </c>
      <c r="R47" s="145"/>
      <c r="S47" s="49"/>
      <c r="T47" s="24"/>
      <c r="U47" s="9">
        <f t="shared" si="16"/>
        <v>1</v>
      </c>
      <c r="V47" s="9">
        <f t="shared" si="16"/>
        <v>1</v>
      </c>
      <c r="W47" s="10">
        <f t="shared" si="10"/>
        <v>0</v>
      </c>
      <c r="X47" s="10">
        <f t="shared" si="11"/>
        <v>0</v>
      </c>
      <c r="Y47" s="25"/>
    </row>
    <row r="48" spans="1:25" ht="36.75" customHeight="1" x14ac:dyDescent="0.2">
      <c r="A48" s="150" t="s">
        <v>307</v>
      </c>
      <c r="B48" s="155" t="s">
        <v>325</v>
      </c>
      <c r="C48" s="155" t="s">
        <v>325</v>
      </c>
      <c r="D48" s="26" t="s">
        <v>155</v>
      </c>
      <c r="E48" s="26" t="s">
        <v>101</v>
      </c>
      <c r="F48" s="27">
        <v>0</v>
      </c>
      <c r="G48" s="27">
        <v>0</v>
      </c>
      <c r="H48" s="41">
        <v>0</v>
      </c>
      <c r="I48" s="24">
        <v>51926888</v>
      </c>
      <c r="J48" s="41">
        <v>0</v>
      </c>
      <c r="K48" s="24">
        <v>115516835</v>
      </c>
      <c r="L48" s="28">
        <v>1</v>
      </c>
      <c r="M48" s="29">
        <v>56546204</v>
      </c>
      <c r="N48" s="162">
        <f t="shared" si="12"/>
        <v>0</v>
      </c>
      <c r="O48" s="162">
        <f t="shared" si="12"/>
        <v>-8.8958075053525265E-2</v>
      </c>
      <c r="P48" s="12">
        <f t="shared" si="14"/>
        <v>0</v>
      </c>
      <c r="Q48" s="12">
        <f t="shared" si="15"/>
        <v>0</v>
      </c>
      <c r="R48" s="145"/>
      <c r="S48" s="49"/>
      <c r="T48" s="24"/>
      <c r="U48" s="9">
        <f t="shared" si="16"/>
        <v>0</v>
      </c>
      <c r="V48" s="9">
        <f t="shared" si="16"/>
        <v>1</v>
      </c>
      <c r="W48" s="10">
        <f t="shared" si="10"/>
        <v>0</v>
      </c>
      <c r="X48" s="10">
        <f t="shared" si="11"/>
        <v>0</v>
      </c>
      <c r="Y48" s="25"/>
    </row>
  </sheetData>
  <autoFilter ref="A11:Y34" xr:uid="{197785CA-F3C0-465C-8C48-C3FC19B7FDE1}">
    <filterColumn colId="0" showButton="0"/>
  </autoFilter>
  <mergeCells count="44">
    <mergeCell ref="C1:Y1"/>
    <mergeCell ref="B2:G2"/>
    <mergeCell ref="H2:I2"/>
    <mergeCell ref="J2:Y2"/>
    <mergeCell ref="B3:G3"/>
    <mergeCell ref="J3:Y3"/>
    <mergeCell ref="B4:G4"/>
    <mergeCell ref="H4:I4"/>
    <mergeCell ref="J4:Y4"/>
    <mergeCell ref="B5:G5"/>
    <mergeCell ref="H5:I5"/>
    <mergeCell ref="J5:Y5"/>
    <mergeCell ref="L10:R10"/>
    <mergeCell ref="A6:Y6"/>
    <mergeCell ref="A7:G7"/>
    <mergeCell ref="L7:Y7"/>
    <mergeCell ref="A8:B11"/>
    <mergeCell ref="C8:C11"/>
    <mergeCell ref="D8:D11"/>
    <mergeCell ref="E8:E11"/>
    <mergeCell ref="F8:F11"/>
    <mergeCell ref="G8:G11"/>
    <mergeCell ref="H8:I9"/>
    <mergeCell ref="J8:K9"/>
    <mergeCell ref="L8:O8"/>
    <mergeCell ref="S8:Y8"/>
    <mergeCell ref="L9:R9"/>
    <mergeCell ref="S9:Y9"/>
    <mergeCell ref="A30:A32"/>
    <mergeCell ref="B30:B32"/>
    <mergeCell ref="S10:Y10"/>
    <mergeCell ref="A12:A13"/>
    <mergeCell ref="A14:A15"/>
    <mergeCell ref="B14:B15"/>
    <mergeCell ref="A16:A29"/>
    <mergeCell ref="B16:B17"/>
    <mergeCell ref="B19:B22"/>
    <mergeCell ref="B23:B24"/>
    <mergeCell ref="B25:B26"/>
    <mergeCell ref="B27:B28"/>
    <mergeCell ref="H10:H11"/>
    <mergeCell ref="I10:I11"/>
    <mergeCell ref="J10:J11"/>
    <mergeCell ref="K10:K11"/>
  </mergeCells>
  <dataValidations count="14">
    <dataValidation allowBlank="1" showInputMessage="1" showErrorMessage="1" prompt="Defina la referencia que se usará  para medir el rubro o componente. Ejem. Metro cúbico, personas, horas, entre otros." sqref="D8:D11" xr:uid="{69ED4E70-AA86-2240-932C-EEDFC370FD0B}"/>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3EA793F8-E94F-2C4F-950B-EA5AF143409D}"/>
    <dataValidation allowBlank="1" showInputMessage="1" showErrorMessage="1" prompt="Si en la celda &quot;E&quot;, selecionó SI, defina una meta en porcentaje para mantener o reducir el gasto en la vigencia. (En giros presupuestales)" sqref="F8:F11" xr:uid="{BCA1C333-ABE6-E943-8DF6-C71C102527D7}"/>
    <dataValidation allowBlank="1" showInputMessage="1" showErrorMessage="1" prompt="Si en la celda &quot;E&quot;, selecionó SI, defina una meta en porcentaje para mantener o reducir el gasto en la vigencia. (En unidad de medida)" sqref="G8:G11" xr:uid="{AFBD5298-4C5B-1846-A0B4-DF6676619CFA}"/>
    <dataValidation allowBlank="1" showInputMessage="1" showErrorMessage="1" prompt="Relacione el dato de consumo asociado al rubro, componente y unidad de medida reportado en el  mismo periodo del año anterior_x000a_" sqref="H10:H11 J10:J11" xr:uid="{548288C6-083A-9941-9650-575BCDA78C6E}"/>
    <dataValidation allowBlank="1" showInputMessage="1" showErrorMessage="1" prompt="Relacione los giros realizados  en el  mismo periodo del año anterior, relacionados con el rubro y el componente. Valores en pesos." sqref="K10:K11" xr:uid="{AF572F30-02C6-2149-AC47-3F429FEC2604}"/>
    <dataValidation allowBlank="1" showInputMessage="1" showErrorMessage="1" prompt="Relacione el dato de consumo asociado al rubro, componente y unidad de medida en el periodo de reporte._x000a_" sqref="L11 S11" xr:uid="{7DB2D7FF-C57F-9647-B9D6-3DDEF1A9D5FA}"/>
    <dataValidation allowBlank="1" showInputMessage="1" showErrorMessage="1" prompt="Relacione los giros realizados  en el  periodo de reporte para el rubro y el componente. Valores en pesos." sqref="M11" xr:uid="{710E233E-C86E-C24D-B0DC-D49FA426D899}"/>
    <dataValidation allowBlank="1" showInputMessage="1" showErrorMessage="1" prompt="Relacione los giros realizados  en el  periodo de reporte para el rubro y el componente. Valores en pesos._x000a_" sqref="T11" xr:uid="{1CC6E02B-C6D9-D642-BB1C-EB3E42326BF1}"/>
    <dataValidation allowBlank="1" showInputMessage="1" showErrorMessage="1" prompt="Escribir el otro sector que no se encuentra en la lista desplegable" sqref="B3:G3" xr:uid="{00DDAD1B-367C-7748-ADB2-A2D363399B11}"/>
    <dataValidation allowBlank="1" showInputMessage="1" showErrorMessage="1" prompt="Escribir la otra entidad que no se encuentra en la lista desplegable" sqref="J3:Y3" xr:uid="{F72E72F8-0FA4-5143-BBE6-F82F966CB1B2}"/>
    <dataValidation type="list" allowBlank="1" showInputMessage="1" showErrorMessage="1" sqref="J2:Y2" xr:uid="{DF739615-EA40-BB44-A95B-6133A155E9EC}">
      <formula1>INDIRECT(B2)</formula1>
    </dataValidation>
    <dataValidation allowBlank="1" showInputMessage="1" showErrorMessage="1" prompt="Relacione los giros realizados  en el  mismo periodo del año anterior, relacionados con el rubro y el componente. valores en pesos." sqref="I10:I11" xr:uid="{9F2D6836-94DB-F54D-BFD4-C4E5CFBE09CA}"/>
    <dataValidation allowBlank="1" showInputMessage="1" showErrorMessage="1" prompt="Solo aplica para gastos de funcionamiento." sqref="A8:B11" xr:uid="{30B54E6B-E315-784A-BFB8-F729E72B80B5}"/>
  </dataValidation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datos</vt:lpstr>
      <vt:lpstr>CVP</vt:lpstr>
      <vt:lpstr>EAAB</vt:lpstr>
      <vt:lpstr>ERU</vt:lpstr>
      <vt:lpstr>UAESP</vt:lpstr>
      <vt:lpstr>SDHT</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CARDENAS MANZANARES GHEINER SAUL</cp:lastModifiedBy>
  <cp:revision/>
  <dcterms:created xsi:type="dcterms:W3CDTF">2021-10-14T18:59:05Z</dcterms:created>
  <dcterms:modified xsi:type="dcterms:W3CDTF">2022-08-31T16:08:02Z</dcterms:modified>
  <cp:category/>
  <cp:contentStatus/>
</cp:coreProperties>
</file>