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192.168.6.11\Proyectos\SDPP\SIG\Año 2024\MIPG\Informe sectorial MIPG\Informe segui Plan Estrategicos\"/>
    </mc:Choice>
  </mc:AlternateContent>
  <xr:revisionPtr revIDLastSave="0" documentId="8_{0A68D47C-2507-4D17-8E2F-1C8929549E96}" xr6:coauthVersionLast="47" xr6:coauthVersionMax="47" xr10:uidLastSave="{00000000-0000-0000-0000-000000000000}"/>
  <bookViews>
    <workbookView xWindow="-120" yWindow="-120" windowWidth="24240" windowHeight="13020" activeTab="3" xr2:uid="{AC67B0D1-F6FC-4781-A1EB-4F0786FA292E}"/>
  </bookViews>
  <sheets>
    <sheet name="SDHT" sheetId="1" r:id="rId1"/>
    <sheet name="EAAB_ESP" sheetId="5" r:id="rId2"/>
    <sheet name="Renobo" sheetId="6" r:id="rId3"/>
    <sheet name="UAESP " sheetId="3" r:id="rId4"/>
    <sheet name="Caja Vivienda" sheetId="4" r:id="rId5"/>
  </sheets>
  <definedNames>
    <definedName name="_xlnm._FilterDatabase" localSheetId="2" hidden="1">Renobo!$B$9:$I$9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3" l="1"/>
  <c r="F30" i="3"/>
  <c r="F29" i="3"/>
  <c r="G28" i="3"/>
  <c r="F28" i="3"/>
  <c r="F27" i="3"/>
  <c r="F26" i="3"/>
  <c r="G25" i="3"/>
  <c r="F25" i="3"/>
  <c r="F24" i="3"/>
  <c r="F23" i="3"/>
  <c r="G23" i="3" s="1"/>
  <c r="F22" i="3"/>
  <c r="F21" i="3"/>
  <c r="F20" i="3"/>
  <c r="G19" i="3"/>
  <c r="F19" i="3"/>
  <c r="F18" i="3"/>
  <c r="F17" i="3"/>
  <c r="F16" i="3"/>
  <c r="G15" i="3" s="1"/>
  <c r="F15" i="3"/>
  <c r="F14" i="3"/>
  <c r="F13" i="3"/>
  <c r="F12" i="3"/>
  <c r="F11" i="3"/>
  <c r="F10" i="3"/>
  <c r="G10" i="3" s="1"/>
  <c r="G31" i="1"/>
  <c r="G21" i="1"/>
  <c r="G18" i="1"/>
  <c r="G17" i="1"/>
  <c r="G10" i="1"/>
  <c r="F65" i="5"/>
  <c r="F64" i="5"/>
  <c r="F63" i="5"/>
  <c r="F62" i="5"/>
  <c r="F61" i="5"/>
  <c r="F60" i="5"/>
  <c r="F59" i="5"/>
  <c r="G59" i="5" s="1"/>
  <c r="F58" i="5"/>
  <c r="F57" i="5"/>
  <c r="F56" i="5"/>
  <c r="F55" i="5"/>
  <c r="E55" i="5"/>
  <c r="F54" i="5"/>
  <c r="F53" i="5"/>
  <c r="F52" i="5"/>
  <c r="F51" i="5"/>
  <c r="F50" i="5"/>
  <c r="F49" i="5"/>
  <c r="F48" i="5"/>
  <c r="G47" i="5" s="1"/>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E15" i="5"/>
  <c r="F15" i="5" s="1"/>
  <c r="G10" i="5" s="1"/>
  <c r="F14" i="5"/>
  <c r="F13" i="5"/>
  <c r="F12" i="5"/>
  <c r="F11" i="5"/>
  <c r="F10" i="5"/>
  <c r="F38" i="4" l="1"/>
  <c r="F37" i="4"/>
  <c r="F36" i="4"/>
  <c r="F35" i="4"/>
  <c r="G33" i="4" s="1"/>
  <c r="F34" i="4"/>
  <c r="F33" i="4"/>
  <c r="F31" i="4"/>
  <c r="F24" i="4"/>
  <c r="G24" i="4" s="1"/>
  <c r="F22" i="4"/>
  <c r="G22" i="4" s="1"/>
  <c r="G18" i="4"/>
  <c r="F17" i="4"/>
  <c r="F16" i="4"/>
  <c r="F15" i="4"/>
  <c r="F14" i="4"/>
  <c r="F13" i="4"/>
  <c r="F12" i="4"/>
  <c r="F11" i="4"/>
  <c r="G10" i="4" s="1"/>
  <c r="F10" i="4"/>
  <c r="G39" i="6" l="1"/>
  <c r="F38" i="6"/>
  <c r="G38" i="6" s="1"/>
  <c r="G37" i="6"/>
  <c r="F37" i="6"/>
  <c r="F36" i="6"/>
  <c r="G36" i="6" s="1"/>
  <c r="G35" i="6"/>
  <c r="F35" i="6"/>
  <c r="F34" i="6"/>
  <c r="F33" i="6"/>
  <c r="F32" i="6"/>
  <c r="G31" i="6" s="1"/>
  <c r="F31" i="6"/>
  <c r="F28" i="6"/>
  <c r="G28" i="6" s="1"/>
  <c r="F27" i="6"/>
  <c r="G26" i="6" s="1"/>
  <c r="G24" i="6"/>
  <c r="G22" i="6"/>
  <c r="F22" i="6"/>
  <c r="F21" i="6"/>
  <c r="F20" i="6"/>
  <c r="F18" i="6"/>
  <c r="F16" i="6"/>
  <c r="F15" i="6"/>
  <c r="F14" i="6"/>
  <c r="G14" i="6" s="1"/>
  <c r="F13" i="6"/>
  <c r="F12" i="6"/>
  <c r="F11" i="6"/>
  <c r="G10" i="6"/>
  <c r="F10" i="6"/>
  <c r="G39" i="4" l="1"/>
  <c r="G41" i="6" l="1"/>
  <c r="G66" i="5" l="1"/>
  <c r="G32" i="3" l="1"/>
  <c r="G35" i="1"/>
</calcChain>
</file>

<file path=xl/sharedStrings.xml><?xml version="1.0" encoding="utf-8"?>
<sst xmlns="http://schemas.openxmlformats.org/spreadsheetml/2006/main" count="582" uniqueCount="346">
  <si>
    <t>Nota: Por favor agregue las filas que sean necesarias por cantidad de objetivos estratégicos de la entidad o metas relacionadas al mismo</t>
  </si>
  <si>
    <t>Diseñar e implementar estrategias de innovación social y comunicación a partir de un enfoque de sistema de cuidado, convivencia, participación y cultura ciudadana</t>
  </si>
  <si>
    <t>Generar un (1) sistema que incorpore la información misional y estratégica del sector hábitat</t>
  </si>
  <si>
    <t>Implementar 1 proceso de articulación sectorial en la gestión de proyectos de inversión en cumplimiento de la ley de la transparencia en concordancia de los principios de GABO</t>
  </si>
  <si>
    <t>Sin observaciones</t>
  </si>
  <si>
    <t>Fortalecer la gestión institucional y el modelo de gestión de la SDHT, CVP y UAESP</t>
  </si>
  <si>
    <t>OE5. Fortalecer dinámicas de innovación y trabajo colaborativo por medio de herramientas tecnológicas y una adecuada gestión de la información, en busca del mejoramiento de la gestión institucional durante el cuatrenio</t>
  </si>
  <si>
    <t>Diseñar e implementar alternativas financieras y esquemas para el acceso a una vivienda digna y gestión del hábitat</t>
  </si>
  <si>
    <t>Promover la iniciación de 62.500  VIS en Bogotá de las cuales , como mínimo el 20% será de interés prioritario</t>
  </si>
  <si>
    <t>Gestionar 90 hectáreas de suelo útil para el desarrollo de vivienda social y usos complementarios</t>
  </si>
  <si>
    <t>Generar un esquema de apoyo a la gestión de los trámites de la cadena de urbanismo y construcción</t>
  </si>
  <si>
    <t>Crear una curaduría pública social</t>
  </si>
  <si>
    <t>Crear el Banco Distrital de materiales para la construcción del Plan Terrazas</t>
  </si>
  <si>
    <t>Diseñar e implementar instrumentos de planeación y política del hábitat</t>
  </si>
  <si>
    <r>
      <t xml:space="preserve">Entregar </t>
    </r>
    <r>
      <rPr>
        <b/>
        <sz val="12"/>
        <rFont val="Calibri"/>
        <family val="2"/>
        <scheme val="minor"/>
      </rPr>
      <t xml:space="preserve">(16080) </t>
    </r>
    <r>
      <rPr>
        <sz val="12"/>
        <rFont val="Calibri"/>
        <family val="2"/>
        <scheme val="minor"/>
      </rPr>
      <t>soluciones habitacionales, para familias vulnerables con prioridad en hogares con jefatura femenina, personas con discapacidad, victimas del conflicto armado, población étnica y adultos mayores</t>
    </r>
  </si>
  <si>
    <t>Formular e implementar un proyecto piloto que desarrolle un esquema de solución habitacional Plan Terrazas</t>
  </si>
  <si>
    <t>OE4. Facilitar el acceso a soluciones habitacionales mediante el diseño de mecanismos y acompañamiento permanente, que permitan mejorar la calidad de vida de la población en condición de vulnerabilidad en el cuatrenio.</t>
  </si>
  <si>
    <t>Estructurar la unificación del catastro de servicios públicos</t>
  </si>
  <si>
    <t>Fortalecer técnica y organizacionalmente a los prestadores de los sistemas de abastecimiento de agua potable en zona rural del Distrito que identifique y priorice la Secretaría del Hábitat</t>
  </si>
  <si>
    <t>Coordinar el diseño e implementación de la política pública de servicios públicos</t>
  </si>
  <si>
    <t>OE3. Promover la implementación de política, planes, programas y proyectos relacionadas con la prestación de servicios públicos domiciliarios en coordinación con las empresas prestadoras y las entidades del orden distrital, regional y nacional, con el fin de aportar al mejoramiento de la calidad de vida de los habitantes y su entorno</t>
  </si>
  <si>
    <t>Fortalecer la inspección, vigilancia y control de vivienda</t>
  </si>
  <si>
    <t>OE2 Controlar la enajenación, arrendamiento de vivienda, urbanización y construcción del hábitat mediante procesos administrativos, trámites y actividades de monitoreo y seguimiento que garanticen la preservación y conservación de los entornos sostenibles y sustentables y el desarrollo de viviendas durante el cuatrenio.</t>
  </si>
  <si>
    <t>Formular e implementar el banco regional de tierras.</t>
  </si>
  <si>
    <t>Diseñar e implementar intervenciones de mejoramiento integral rural y de bordes urbanos</t>
  </si>
  <si>
    <t>Realizar 30 intervenciones urbanas enfocadas en una mejor iluminación, mejores andenes, parques más seguros y otros espacios urbanos, en áreas de alta incidencia de violencia sexual</t>
  </si>
  <si>
    <t>Desarrollar 30 acciones de acupuntura urbana</t>
  </si>
  <si>
    <t>Gestionar (7) proyectos integrales de desarrollo, revitalización o renovación buscando promover la permanencia y calidad de vida de los pobladores y moradores originales así como los nuevos</t>
  </si>
  <si>
    <t>Conformar y ajustar 250 expedientes urbanos para la legalización y regularización de asentamientos de origen informal</t>
  </si>
  <si>
    <t xml:space="preserve">Realizar mejoramiento integral de barrios con Participación Ciudadana, en 8 territorios priorizados (puede incluir espacios públicos, malla vial, andenes, alamedas a escala barrial o bandas eléctricas) </t>
  </si>
  <si>
    <t xml:space="preserve">OE1. Avanzar en el acceso a servicios de ciudad mediante procesos de intervención para mejorar las condiciones del territorio urbano y rural en el cuatrenio. </t>
  </si>
  <si>
    <t>AVANCE  OBJETIVO</t>
  </si>
  <si>
    <t>Total</t>
  </si>
  <si>
    <t>Meta</t>
  </si>
  <si>
    <t>Objetivo estratégico</t>
  </si>
  <si>
    <t>Ser la entidad líder en la transformación y sostenibilidad del Hábitat, a través de la innovación y el trabajo colaborativo, que permita mejorar las condiciones del territorio, promoviendo el acceso a soluciones habitacionales y a la prestación de servicios públicos en el Distrito Capital.</t>
  </si>
  <si>
    <t xml:space="preserve">VISIÓN:   </t>
  </si>
  <si>
    <t>Liderar la formulación e implementación de políticas de gestión del territorio urbano y rural, en el marco de un enfoque de desarrollo sostenible con el fin de facilitar el acceso a la vivienda y promover el mejoramiento integral del Hábitat en el Distrito Capital.</t>
  </si>
  <si>
    <t xml:space="preserve">MISIÓN:   </t>
  </si>
  <si>
    <t>Secretaría Distrital del Hábitat</t>
  </si>
  <si>
    <t xml:space="preserve">ENTIDAD:   </t>
  </si>
  <si>
    <t>UNIDAD ADMINISTRATIVA ESPECIAL DE SERVICIOS PUBLICOS</t>
  </si>
  <si>
    <t xml:space="preserve">Garantizar en el Distrito Capital la prestación, coordinación, supervisión, gestión, monitoreo y control de los servicios públicos de aseo en sus componentes (recolección, barrido y limpieza, disposición final y aprovechamiento de residuos sólidos), los residuos de construcción y demolición, los servicios funerarios y el servicio de alumbrado público; defendiendo el carácter público de la infraestructura propiedad del Distrito, promoviendo la participación ciudadana en la gestión pública, mejorando la calidad de vida de sus ciudadanos y el cuidado del medio ambiente a través de la planeación y modelación de los servicios a cargo. </t>
  </si>
  <si>
    <t>La Unidad Administrativa Especial de Servicios Públicos, en el 2024 será una entidad líder a nivel nacional en el manejo integral de residuos sólidos en torno a un modelo de economía circular sostenible; la modernización del alumbrado público y la prestación de servicios funerarios en los cementerios propiedad del Distrito, a través de ejercicios de participación ciudadana, con enfoque poblacional y diferencial en el marco de ciudad inteligente y Bogotá-Región.</t>
  </si>
  <si>
    <t>FORTALECIMIENTO INSTITUCIONAL</t>
  </si>
  <si>
    <t xml:space="preserve">Cumplir con las metas plan de desarrollo y metas proyectos de inversión que se encuentran relacionados en el Cuadro No. 2. Articulación UAESP – Plan de Desarrollo Distrital 2020 – 2024, donde se aborda en materia de inversión las problemáticas identificadas en este documento. </t>
  </si>
  <si>
    <t>Se garantizó el funcionamiento de la infraestructura tecnológica de la entidad en cuanto a Software y mantenimiento del Hardware, logrando así el desarrollo y funcionamiento de las diferentes actividades de la entidad, permitiendo el desarrollo e implementación de nuevos procesos. Se adicionó 2.500 millones al presupuesto de esta meta, para garantizar la contratación de prestación de servicio y apoyo a la gestión y respectivas adiciones, con el objeto de garantizar el cumplimiento de las actividades que no se alcanzan a cubrir con la planta de personal vigente, por lo que se fortalece la gestión institucional y el modelo de gestión enmarcando un patrón de procesos y actividades que se desarrollan para garantizar el funcionamiento de la entidad así:
1.	Procesos:
1.1. Procesos de contratación de prestación de servicios para personal profesional y de apoyo a la gestión para las dependencias OAP, SAL, OCI, OCDI, SAF y OACRI, con el cual se garantizan las actividades de cada subdirección u oficina.
1.2. Procesos de contratación de vigilancia, aseo y cafetería.
2. Actividades como: 
2.1. Adiciones a los contratos de prestación de servicios para personal profesional y de apoyo a la gestión.
2.2. Pago de los aportes al sistema de riesgos laborales de conductores. Contrato de mantenimiento y arreglos locativos para el buen funcionamiento de la entidad. Contrato de mantenimiento y arreglos locativos para el buen funcionamiento de la entidad.
Contrato de mantenimiento y arreglos locativos para el buen funcionamiento de la entidad.</t>
  </si>
  <si>
    <t>Implementar las políticas de gestión del Modelo Integrado de Planeación y Gestión - MIPG.</t>
  </si>
  <si>
    <t>La implementación de las políticas del MIPG se desarrolló de manera satisfactoria a continuación se presentan los resultados por dimensión lo cual fue reportado a la Secretaría del Hábitat:  Dimensión Talento Humano: 100%
Direccionamiento Estratégico y de Planeación: 100%
Gestión con valores para resultados: 99%
Evaluación de Resultados: 100%
Información y Comunicación: 98%
Gestión del Conocimiento y la Innovación: 100%
Control Interno: 100%
Así mismo, el PAyS tuvo un porcentaje de cumplimiento del 91%</t>
  </si>
  <si>
    <t>Mejorar en 1% anual la calificación obtenida en el FURAG en el año inmediatamente anterior.</t>
  </si>
  <si>
    <t xml:space="preserve">Se refleja el aumento de 1 punto comparado con los resultados máximo que se había reportado para el 2019 superando así la meta, loque se traduce el un paso del puesto N°43 al N°13 para el segundo semestre de 2023. La calificación obtenida fue de 90.1 </t>
  </si>
  <si>
    <t xml:space="preserve">Aprobación de la modificación del acuerdo 001 de 2012, por el cual se modifica la estructura organizacional de la UAESP, que contemple la generación de unas dependencias con unidades temáticas definidas; por ejemplo, la distinción entre los servicios funerarios y lo relacionado con la prestación del servicio de alumbrado público, la creación de una oficina de participación ciudadana y la revisión y actualización de las funciones de las dependencias; entre otros. </t>
  </si>
  <si>
    <t>NA</t>
  </si>
  <si>
    <t>En el CIGD del 18 de agosto de 2022 se manifestó que el avance para esta meta corresponde al 90% en el acumulado.</t>
  </si>
  <si>
    <t>Re certificación de calidad por ente certificador.</t>
  </si>
  <si>
    <t>El 10 de febrero de 2023 se obtuvo la certificación Icontec ISO 9001- Certificado SC-2000374, se adelantó el proceso de contratación de la auditoría de seguimiento para el año 2024, la cual se realizará en el mes de febrero.	100%	75%</t>
  </si>
  <si>
    <t>PARTICIPACIÓN CIUDADANA</t>
  </si>
  <si>
    <t>Formalizar mediante acto administrativo las instancias propias de la UAESP que por su importancia deban ser reglamentadas.</t>
  </si>
  <si>
    <t>En el mes de enero de 2023 se evidencia por parte de la Subdirección de Disposición Final la formulación de un protocolo de relacionamiento con la comunidad de. Quintas y Granada en la localidad de Usme.
Así mismo informan que se estima alcanzar durante la primera quincena de 2023 la suscripción de dos nuevos protocolos: Protocolo con ASOPORQUERA: durante la vigencia anterior se avanzó en la elaboración del documento, logrando tener una versión en borrador, la cual es objeto de revisión por parte de la subdirección, una vez se cuente con la versión final, se procederá con la suscripción.
Valoración 25 %, avance 15%
Protocolo de relacionamiento con comunidad de los Mochuelos: se avanzó en la estructuración del documento, obteniendo una versión borrador que actualmente está siendo verificada por la subdirección para su publicación y/o suscripción.
      Valoración 25 %, avance 15%
Resolución para la adopción de los protocolos: la subdirección cuenta con una versión borrador del documento, el cual será validado durante la presente semana para su remisión a la SAL, esperando obtener las consideraciones respectivas, tras lo cual procedería la suscripción del acto administrativo.
Valoración 25 %, avance 15%</t>
  </si>
  <si>
    <t xml:space="preserve">ECONOMÍA CIRCULAR EN EL MANEJO INTEGRAL DE
RESIDUOS </t>
  </si>
  <si>
    <t>Cumplir con las metas plan de desarrollo y metas proyectos de inversión que se encuentran relacionados en el Cuadro No. 2. Articulación UAESP – Plan de Desarrollo Distrital 2020 – 2024, donde se aborda en materia en inversión las
problemáticas identificadas en este documento.</t>
  </si>
  <si>
    <t>La implementación o realización de las acciones del Modelo de aprovechamiento se dividieron en tres corrientes de residuos a continuación describen principales logros:
Residuos de plásticos: 
• Fue implementado un proyecto piloto de mobiliario urbano en la calle 13, hecho con material 100% reciclado, en el que se aprovecharon aproximadamente 8 toneladas de residuos plásticos.
• Durante el 2023 se recibe la totalidad de la maquinaria en las bodegas de María Paz con pruebas de funcionamiento y capacitación de cada una de las máquinas, por parte del Consorcio I&amp;I UAESP, correspondiente a los contratos 680 y 681-2021: se realiza la liquidación y último pago del contrato 681-2021. 
• Se entregan 44 máquinas, correspondientes a 11 kits de maquinaria a las asociaciones de recicladores: AREMAT, ARCRECIFRONT, ACB, ASOREPCOL, YO RECICLO, ASOCOLOMBIANITA, ASOREMA, JULIO FLORES, LEON VERDE, CICLO ALTERNATIVO y GAIAREC. 
• Se recibe el modelo definitivo por parte de la GIZ, el cual se tendrá en cuenta en la toma de decisiones en el 2024 para la operación del Parque Industrial del Plástico y posterior socialización.
Residuos orgánicos: 
• Apoyo y fortalecimiento proyectos de recolección tratamiento residuos orgánicos, organizaciones de recicladores MYM y SINEAMBORE; logrando desviar más de 718 toneladas de residuos del Parque de Innovación Doña Juana.
• A la fecha se han entregado 226 composteras (42 con capacidad de 20kg/día, 39 con capacidad de 40Kg/día y 145 con capacidad de 60Kg/día) de las 230 y se han realizado 148 seguimientos a los procesos instalados y 25 muestras tomadas para proceso de laboratorio. Adicionalmente se adelantaron los temas administrativos para la realización del primer pago del contrato y la realizo comité técnico de seguimiento No 14. 
Gestión de Residuos de Construcción y Demolición
• Se logró en dos fases la separación de los RCD presentes en los puntos críticos, con el fin de disminuir los residuos que van a rellenos sanitario y que los RCD llegaran de manera separada al punto limpio, con un total de 10 organizaciones de recicladores en 19 localidades en 700 puntos críticos con un total de 7.830 intervenciones de separación, logrando obtener 24 toneladas de material aprovechable que se evitó su disposición; 1.993 toneladas de RCD que fueron llevadas por los operadores del servicio de aseo al punto limpio y que también se evitó su enterramiento en el parque de innovación Doña Juana. 
Acciones Afirmativas 
La UAESP entregó apoyos a las organizaciones de recicladores que operan en la ciudad, para que tecnifiquen sus procesos y optimicen los tiempos de tratamiento y aprovechamiento de materiales reciclables. La UAESP desde la vigencia 2020 a 30 de diciembre de 2023 ha entregado un total de 144.924 acciones afirmativas.
La UAESP cuenta con los registros Únicos de Recicladores de Oficio -RURO los cuales se han venido fortaleciendo y actualizado a diciembre de 2023 se cuenta con 26.103 personas recicladores y recicladoras registradas y con relación a las organizaciones registradas en el Registro Único de Organizaciones Recicladores – RUOR se ha venido verificando, actualizando e incluyendo a las organizaciones de recicladores con corte a diciembre 2023 se cuenta con 381 organizaciones registradas.
El 29 de diciembre fue publicada la Resolución 1124 de 2023 “Por la cual se actualiza el registro único de carreteros - RUCA”
En cuanto el cumplimiento del Decreto 203 de 2022, se logró la firma de 540 planes de fortalecimiento y se actualizó el inventario con 540 ECA y 814 Bodegas privadas de reciclaje, 
La UAESP implementa los Centros Transitorios de Cuidado a Carreteros–CTCC se encuentran activos con corte a 30 de diciembre 8 Centros Transitorios del Cuidado al Carretero -CTCC en las localidades de Usaquén, Suba, Barrios Unidos, Tunjuelito, Kennedy, Engativá y Mártires, en esta última localidad se cuenta con dos CTCC. 
Para el mes de diciembre de 2023, se continuó con la ejecución de las actividades de mayores frecuencias de lavado en áreas públicas en la ciudad por los cinco (5) concesionarios y la interventoría.
Para el mes de diciembre, se llevaron a cabo 4 jornadas, llegando en la vigencia 2023 a 172 jornadas .  Así mismo, en esas 4 jornadas se recogieron 136 toneladas de residuos Mixtos y se sensibilizaron a 841 ciudadanos.
Por último, las toneladas de residuos sólidos arrojadas clandestinamente en la ciudad y recogidas en el mes de diciembre corresponde a 21.222.28 toneladas  y el número total de toneladas recogidas en la vigencia 2023, fue de 257.620.94.
En el mes de diciembre de las 21.315,98 toneladas de RPCC generadas en el Distrito Capital, se separó y trató el 37% en el Punto Limpio correspondiente a 7.907,12 toneladas de residuos, de los cuales se obtuvo una clasificación de 6.228,02 toneladas de Residuos de Construcción y Demolición - RCD recuperados correspondiente al 79% de lo ingresado.</t>
  </si>
  <si>
    <t>Desarrollar al menos una alianza estratégica a nivel distrital, nacional o internacional que permitan formular un modelo de administración y operación del predio Doña Juana, atendiendo las particularidades del mismo.</t>
  </si>
  <si>
    <t>1.Alianza estratégica con el Gobierno Frances a través de la firma S3d Ingeniería para el desarrollo del estudio técnico económico y socioambiental a nivel de prefactibilidad, para el desarrollo de una unidad de metalización territorial con inyección del biometano producido en la red de gas de Bogotá – Colombia. Vigencia: 2022.
2. Alianza con Essentia y Ecopetrol, desarrollando un estudio el nivel de prefactibilidad para los diseños, construcción y operación de una planta de separación de residuos sólidos a instalarse al interior del PIDJ. Vigencia: 2022.</t>
  </si>
  <si>
    <t>Desarrollar una estrategia de cooperación para el logro de financiación de los proyectos de la Unidad encaminados al cumplimiento de las metas plan de
desarrollo</t>
  </si>
  <si>
    <t>En el marco de la estrategia de cooperación internacional se hicieron las siguiente alianzas y cooperaciones:
Alianzas Subdirección de Aprovechamiento: 
1. Memorando de Entendimiento UAESP – Deutsche Gesellschaft für Internationale Zusammenarbeit (GIZ) Programa PREVEC Vigencia: 2020.
2. Cooperación con Desarrollo de una unidad territorial de metanización con inyección de biometano producido en la red de gas natural en Bogotá D.C. Colombia Vigencia: 2021 – 2023. Productos: Estudio de prefactibilidad - parte técnica y Estudio de prefactibilidad – parte económica, financiera y socio ambiental de la unidad.
3. Embajada de Suecia: Gobernanza en la gestión de residuos.
4. Embajada de Francia: Generación de energías renovables a través del aprovechamiento de residuos sólidos.
5. Embajada de Suecia: Desarrollo urbano sostenible
6. Embajada de Holanda: Desarrollo urbano sostenible.
7. Banco de Desarrollo de América Latina – CAF: Desarrollo Sostenible
8. Banco Interamericano de Desarrollo – BID: Ciudades y desarrollo sostenible.
9. Agencia Francesa de Desarrollo – AFD: Desarrollo urbano sostenible.
10 Embajada de Noruega: Gestión de residuos sólidos
------------------------
Alianzas Subdirección de Recolección, Barrido y Limpieza:
1.	Colaboración entre Universidad Javeriana y UAESP.
2.	Cooperación con Bridgestone,en el marco de la estrategia “Llantatón” con una periodicidad anual.
3.	Cooperación  con CEMEX – Colombia, de acuerdo a su modelo de economía circular implementan poducción de cemento usando las llantas recolectadas enel marco dela estrategia “llantatón” como fuente de energía en sus hornos cementeros.
Nota: Se consulto progreso de ambas áreas RBL y Aprovechamiento teniendo en cuenta que adelantan actividades dentro del marco de economía circular.</t>
  </si>
  <si>
    <t>Adelantar las propuestas de mejora normativa para concretar el enfoque de economía circular, ante las instancias competentes.</t>
  </si>
  <si>
    <t>Actividades con impacto normativo:
•	Actualización PGIRS -  Decreto 345-2020.
•	Programa de incentivos para la Sustitución de VTH -  Resolución 847 de 2022.
•	Inventario ECA y bodegas -  Resolución 698 2023.
•	Planes de Fortalecimiento ECA y Bodegas -  Resolución 666 2023.
•	Programa de Incentivos 2023-  Resolución 580 de 2023.
•	Creación del Programa de Incentivos -  Resolución 118 de 2023.</t>
  </si>
  <si>
    <t>CULTURA CIUDADANA</t>
  </si>
  <si>
    <t xml:space="preserve">Implementar una (1) estrategia de cambios de hábito responsable con el medio ambiente. </t>
  </si>
  <si>
    <t>A continuación se presentan los avances del cumplimiento de la meta proyecto de inversión: 
Sensibilización en pedagógicas para la adecuada gestión de residuos en el marco de: 1. Performance "Asómate a la ventana y te contamos porque La Basura No es Basura" contenido en separación de residuos en tres bolsas (blanca, verde y negra), para facilitar labor de aprovechamiento por parte de los recicladores y minimizar la cantidad de residuos 2. Intervención "Movilízate en Transmilenio y te contamos por que la basura no es basura", sensibilización a usuarios del sistema para la adecuada a gestión de residuos. 4. Performance " El Escuadrón de la Limpieza" actuación de intervención en espacio público para la adecuada gestión de residuos. 
Fueron creadas herramientas pedagógicas, como el reto de ciudad “Aumentemos el aprovechamiento”. El reto fue lanzado con la participación de niños de Mochuelo, quienes invitaron a la ciudadanía y a los niños de otros sectores de la ciudad a sumarse a la propuesta; a separar en las tres bolsas, a disminuir los residuos, a aumentar el aprovechamiento; ya que, por estar en zona de influencia son la población más afectada. Se creó el audiovisual y juego “Bogotá como un Organismo Vivo”. Propuesta temática de la ciudad como organismo vivo que produce, consume, transforma, almacena y expulsa materiales, y que de acuerdo con las acciones de sus habitantes proyecta la calidad de su futuro. 
Dentro de las principales campañas se cuenta con la campaña integral “No sea Mugre con Bogotá” 
Campaña Juntos Limpiamos Bogotá con propósito intervenir puntos críticos en la ciudad desnaturalizando las acciones que llevan a genéralos invitando a la ciudadanía a disponer los residuos en horarios establecidos. 
Campañas de resignificación de doña Juana, se creó el reto de ciudad ¡Pongamos a dieta a doña Juana! Durante el año 2020 y 2021, cambiando nuestros comportamientos en torno a la manera en la que consumimos, generamos y nos deshacemos de los residuos en el hogar y en el espacio público.
Actividades de reconocimiento y visibilizarían de los actores en la cadena de gestión de residuos, principalmente el reciclador. Lanzamiento de la Escuela del Profe Reciclador, el 1 de marzo día del reciclador. Desde el enfoque de cultura ciudadana se estableció que la divulgación sobre el conocimiento en la gestión de residuos estaría liderada por la población recicladora, promoviéndola y visibilizándola como actor principal en la cadena de aprovechamiento. Así mismo, se publicó el libro” 
El reciclador de oficio en Bogotá”. Aquí los recicladores cuentan su experiencia en la construcción de este libro que cuenta la historia y lugar de los recicladores de oficio de la ciudad desde los años 60. 
En el 2023 las acciones de la “Estrategia de cultura ciudadana para promover la separación en la fuente, el reúso, el reciclaje, valoración y aprovechamiento de residuos ordinarios orgánicos e inorgánicos, contribuyendo a mejorar la gestión sostenible de los residuos generados en la ciudad” fueron articuladas, encaminadas y enfocadas a las actividades de la Estrategia Distrital de Basuras, liderada y coordinadas por Despacho de la Alcaldía Mayor en la que participan, en categoría de estrategia distrital, entidades distritales  como la Secretaría de Gobierno, Secretaría de Seguridad, Policía Metropolitana, Secretaría de Integración Social, Transmilenio, alcaldías locales y entre otras. De tal modo, las acciones han tenido mucho mayor impacto. 
La Estrategia Distrital de Basuras tiene cinco líneas de acción: 1. Operativos carreteros, 2. Levantamiento de cambuches, 3. Atención Transmilenio, 4. IVC comercio, 5. Plan Centro (Carrera Séptima)
Se relaciona las actividades del mes de diciembre en las que participó la Unidad:
- Se realizan 10 actividades levantamiento y desmonte de cambuches. Se r de acciones de recuperación del espacio físico, mediante el levantamiento de residuos para su adecuada disposición final y sensibilización para la adecuada gestión de residuos; además de, informar sobre la oferta distrital a la población carretera y recicladora. En las localidades de Suba, Engativá, Bosa, Fontibón, Ciudad Bolívar, Los Mártires, Teusaquillo, Santa Fe, Chapinero, Tunjuelito, Puente Aranda Kennedy y Antonio Nariño.
- Se realizan 7 actividades comando móvil Centro. Realizando recuperación de espacio público, atendiendo puntos críticos y brindando oferta institucional dirigida a la población carretera y recicladora.  En las localidades de Los Mártires, Santa Fe, Candelaria y Antonio Nariño.
- Se realizan 5 actividades tomas integrales en la troncal de Transmilenio. Sensibilización a los usuarios del sistema de transporte masivo sobre la adecuada disposición de residuos y separación en la fuente, en las localidades de Suba, San Cristóbal sur, Ciudad Bolívar y Tunjuelito.</t>
  </si>
  <si>
    <t>Articular la estrategia de cambio de hábitos con el Plan Institucional de Gestión Ambiental – PIGA de la entidad.</t>
  </si>
  <si>
    <t>A continuación, se relaciona el número de acciones programadas y ejecutadas en el segundo semestre del año 2023 del PIGA en articulación con la estrategia de cultura ciudadana "la basura no es basura":
Se desarrollaron dos (2) capacitaciones sobre el uso eficiente del agua, una a cargo del PIGA de la UAESP y la otra con el apoyo de personal de la SDA. (08 febrero y 23 octubre 2023). 100%
La instalación de sistemas ahorradores hidrosanitarios en la entidad incremento 22% con relación a los inventarios de la vigencia 2022. 100%.
Se actualizaron once (11) de los trece (13) inventarios de sistemas hidrosanitarios de las sedes concertadas a excepción de los Cementerios Central y Parque Serafín. no se realizaron por inconvenientes con el consorcio que opera estas sedes. 85%.
Se realizaron mantenimientos mensuales a la planta de tratamiento de aguas lluvias ubicada en la sede Manzana del cuidado, garantizando su adecuado funcionamiento. 100%.
Se diseñó e instaló una pieza comunicativa en los baños de la sede principal, archivo de gestión y central, fomentando el uso adecuado y eficiente del recurso hídrico. 100%.
Se elaboraron los informes semestrales del consumo de agua de las sedes concertadas, el cual incluye análisis y comparativo con años anteriores. 100%.
Se desarrollaron dos (2) capacitaciones sobre el buen manejo del recurso energético con el apoyo de profesionales de la UAESP. (08 febrero y 13 septiembre 2023). 100%
Se elaboraron los informes semestrales del consumo de energía de las sedes concertadas, el cual incluye análisis y comparativo con años anteriores. 100%.
Se actualizaron once (11) de los trece (13) inventarios de luminarias de las sedes concertadas a excepción de los Cementerios Central y Parque Serafín, no se realizaron por inconvenientes con el consorcio que opera estas sedes. 85%.
A través del contrato UAESP-516-2022, se realizó la modernización de las redes eléctricas y se construyó una subestación eléctrica en las bodegas de María Paz de la UAESP. 100%.
Se elaboró el diagnóstico referente a la viabilidad de instalación de los paneles solares en la sede Alquería y se dieron las recomendaciones para incluir soluciones fotovoltaicas, cabe resaltar que la sede se encuentra sin operar. 100%
14 kilos de residuos de alimentos crudos se entregaron a la Asociación de recuperadores M&amp;M, para procesos de compost, y en la compostera de la entidad se trataron 25,4 Kg generando abono empleado en el jardín vertical. 100%.
Se desarrollaron dos (2) capacitaciones sobre la gestión integral de residuos sólidos con el apoyo de profesionales de la UAESP. (08 febrero y 24 de agosto 2023). 100%
Se aprovecharon 1.516 Kg de borra de café, la cual se entregó a la Asociación M&amp;M, para procesos de compost y en la compostera se trataron 407,5 Kg generando abono para el jardín vertical. 70%
Se realizaron talleres semestrales de mantenimiento de bicicletas con el apoyo del IDRD,  en la sede principal de la Unidad. (01 junio y 07 septiembre 2023) 100%.</t>
  </si>
  <si>
    <t>GESTIÓN DE ALUMBRADO PÚBLICO</t>
  </si>
  <si>
    <t xml:space="preserve">Cumplir con las metas plan de desarrollo y metas proyectos de inversión que se encuentran relacionados en el Cuadro No. 2. Articulación UAESP – Plan de Desarrollo Distrital 2020 – 2024, donde se aborda en materia en inversión las problemáticas identificadas en este documento. </t>
  </si>
  <si>
    <t>Durante el mes de diciembre 2023 se dio inicio a la ejecución de la prórroga y adición No. 5 del contrato de interventoría a la prestación del servicio de alumbrado Público en la ciudad de Bogotá, contrato UAESP-460-2021, firmado con la Universidad Nacional de Colombia, la misma empieza a regir partir del día 01 de diciembre del 2023 hasta el 15 de abril del 2024, por un tiempo de 4 meses y 15 días. La prórroga y adición 5 al contrato fue firmada en el mes de noviembre 2023 pero inició en el mes de diciembre.
En el mes de diciembre 2023 se adelantaron y firmaron 20 procesos contractuales entre prórrogas y adiciones y nuevo contratos relacionados con el personal profesional y de apoyo a la gestión del área de alumbrado público. Dentro de la gestión realizada desde la UAESP se consolidó y remitió para firma el informe de supervisión y control del mes de octubre 2023, el cual una vez se tenga avalado y firmado se realizará el trámite de publicación en página WEB, en este informe se realiza el seguimiento a todos los componentes dentro del apoyo a la supervisión del contrato de interventoría de alumbrado público UAESP-460-2021 con la UNIVERSIDAD NACIONAL DE COLOMBIA. Durante el mes de diciembre 2023 también se adelantó la consolidación del informe del mes de noviembre 2023 el cual se encuentra en revisión por parte de los profesionales a cargo de cada uno de los temas, una vez se tenga firmado por parte del subdirector, también se procederá a realizar la respectiva publicación en página web.</t>
  </si>
  <si>
    <t>Desarrollar una estrategia de modernización de alumbrado público que priorice las zonas con mayor índice de inseguridad asociada a deficiencias en iluminación en el espacio público y los principales ejes viales de la ciudad.</t>
  </si>
  <si>
    <t>La modernización a LED del Sistema de Alumbrado Público de Bogotá D.C, es el cambio de uno o más de los elementos que conforman la infraestructura del Sistema de Alumbrado Público de acuerdo con el avance tecnológico. En lo trascurrido del Plan de Desarrollo se ha modernizado a LED 99.022 luminarias correspondiente al 111,26% de avance de la meta establecida para los cuatro años de gestión. 
El indicador de modernización presentado en la vigencia 2023 se distribuye así: Enero y febrero 2023; se reportó último trimestre vigencia 2022, corresponden a 8.287 luminarias. Marzo a diciembre 2023; se reportó la modernización avalada de enero a noviembre 2023, corresponden a 17.548 luminarias. El total de luminarias modernizadas reportadas en la vigencia 2023, corresponde a 25.835 luminarias. Se estima que para la vigencia 2024 se realice reprogramación de luminarias modernizadas con un estimado de meta de 3000 luminarias.</t>
  </si>
  <si>
    <t>Actualizar el marco institucional y contractual de la prestación del servicio a la luz del marco jurídico vigente en el orden nacional.</t>
  </si>
  <si>
    <t>GESTIÓN DE SERVICIOS FUNERARIOS</t>
  </si>
  <si>
    <t>La UAESP continúa con el programa de subvenciones funerarias, dirigido a la población vulnerable que requiera de los servicios funerarios que se prestan en los cuatro cementerios propiedad del Distrito Capital (inhumación, exhumación y cremación). En lo que va corrido del Plan de Desarrollo Distrital, se han otorgado 13.148 subvenciones, que equivalen al 105,18% de cumplimiento. En lo corrido de la vigencia 2023 a 31 de Diciembre 2023 se han otorgado 3.498  subvenciones que equivale al 122,74% de avance sobre la meta para la actual vigencia, las cuales se han entregado a la población en condición de vulnerabilidad que solicitó la prestación de los servicios funerarios de destino final en los cuatro cementerios del distrito y a los cuales se les otorgó hasta el 100% de cobertura en los servicios prestados.En Julio 2023, se radicó en la Curaduría # 3 oficio 11001-3-23-1230, la solicitud de expedición de licencia de construcción para reiniciar nuevamente el trámite y poder  dar inicio formal al contrato de obra UAESP-765-2022, con este proyecto se construirán cerca de 5.000 nuevas Bóvedas, Osarios y Cenizarios ampliando así la capacidad y disponibilidad que hay actualmente en los 4 cementerios distritales. Respecto al trámite mencionado anteriormente, la Curaduría Urbana No. 3 generó acta de observaciones para el expediente 11001-3-23-1230,  las cuales fueron atendidas, subsanadas y tramitadas por el Contratista, Consorcio Sion y el día 25 de septiembre 2023 se radicó ante la Curaduría Urbana # 3 la subsanación al acta de observaciones generadas para el expediente No. 11001-3-23-1230. Se encuentra pendiente documento borrador de licencia de construcción, sin embargo pese a las gestiones realizadas por parte de la UAESP y del contratista Consorcio Sion no se pudo obtener el documento a cierre de la vigencia 2023.Durante el mes de Diciembre 2023 fue adjudicado el proceso para la contratación del siguiente proceso: Levantamiento de planos de redes hidrosanitarias de los cuatro (4) cementerios propiedad del distrito con el fin de identificar el recorrido, estado actual de las tuberías y posibles conexiones erradas que no permiten el cumplimiento de la Norma, como también la realización del diseño de separación de redes para la separación de aguas residuales de las aguas lluvias, el proceso fue publicado en el mes de noviembre y  adjudicado en diciembre 2023 con el número de contrato UAESP-994-2023 con el contratista APF INGENIERIA S.A.S, el mismo será ejecutado en la vigencia 2024.En el mes de diciembre 2023 se adelantaron 25 procesos entre prórrogas y adiciones y nuevos procesos relacionados con el personal profesional y de apoyo al área de servicios funerarios. Durante el presente mes se dio continuidad a las actividades de seguimiento a los diferentes componentes del área de funerarios realizando el seguimiento y apoyo a la supervisión al contrato de interventoría de cementerios para garantizar el buen funcionamiento y la correcta prestación de los diferentes servicios funerarios en los cementerios del distrito. Como parte de la gestión realizada se consolidaron y firmaron  los informes de supervisión y control de los meses de enero a octubre del 2023 los cuales de julio a octubre se está gestionando el trámite de publicación en la página web de la entidad, en estos informes se realiza seguimiento a la supervisión del contrato UAESP-508-2021 con CONSORCIO SAN MARCOS. El informe del mes de noviembre 2023 está siendo revisado y consolidado por parte de los profesionales encargados del área una vez esté firmado se procederá a la respectiva publicación en página para consulta de la ciudadanía y entes.</t>
  </si>
  <si>
    <t xml:space="preserve">Aprobación por parte de las entidades competentes de los instrumentos de planeación urbanística que permitan la ampliación, adecuación, restauración y modernización de la infraestructura física de los cementerios propiedad del Distrito. </t>
  </si>
  <si>
    <t>El plan Especial de Manejo y Protección - PEMP para el Cementerio Central presenta un avance 80 % para el 2023, teniendo en cuenta que ya se cuenta con los siguientes documentos:
Diagnóstico 20%
Documentos Técnicos de Soporte 20%
9 Fichas de proyectos de competencia de UAESP 20%
DTS resumen 20%
Se encuentra pendiente la expedición del decreto por parte del Ministerio de Cultura 20%
Así mismo se han adelantado reuniones con los funcionarios del Ministerio de Cultura y los funcionarios de UAESP ( SSFAP, SAL y OAP), para avanzar en la formulación del Plan de acción UAESP 2024. Y la consecución de los recursos necesarios para la implementación de la primera fase del plan.</t>
  </si>
  <si>
    <t xml:space="preserve">Complementar los instrumentos de medición de la Unidad con información estadística con enfoque poblacional y diferencial. </t>
  </si>
  <si>
    <t>A través de la Resolución 442 de 2021 se definieron los criterios poblacionales para el acceso de las subvenciones funerarias. A partir de esta resolución, se reportan de manera mensual el número subvenciones de acuerdo con las condiciones poblacionales, territoriales y diferenciales.
Los indicadores se incluyeron como operación estadística del Plan Estadístico Distrital, se generó la correspondiente ficha técnica y se generó una herramienta de Power BI visible desde la página web asociado a las metas de los objetivos de desarrollo sostenible.</t>
  </si>
  <si>
    <t>Adelantar campañas de difusión de los servicios funerarios prestados en los cementerios de propiedad del distrito con mayor énfasis en el servicio de cremaciones al igual que del programa de subvenciones, ayudas y subsidios funerarios.</t>
  </si>
  <si>
    <t>En lo corrido del Plan de Desarrollo Distrital, se realizaron las 4 campañas de cremación Durante la vigencia 2023 durante los meses de mayo, junio y julio 2023, se desarrolló la última campaña, se realizó en un trabajo articulado con la oficina asesora de comunicaciones, se difundió el contenido y las piezas comunicativas diseñadas para este fin, la campaña tuvo una duración de 3 meses obteniendo un balance muy positivo. Con esta campaña se cierra la presente meta dando cumplimiento al 100% de su programación para los 4 años de gestión.</t>
  </si>
  <si>
    <t>Actualización del Convenio 766 de 1997 y disminución de tarifas para la remuneración del servicio de alumbrado público. 
Posteriormente, se firmó el otrosí No 1 al Convenio 766 de 1997 el 3 de diciembre de 2021 y el Acuerdo modificatorio No 2 del 3 de diciembre de 2021.
Durante el año 2022 continuaron las mesas de trabajo entre la UAESP, ENEL COLOMBIA y el GEB.
Como producto de estas mesas se suscribió entre las partes el Otrosí No 2 al Convenio 766 de 1997 mediante el cual se estipuló lo siguiente: Ampliación de las metas de modernización, Modernización de parques entregados por el IDRD, Iluminación de plazas y monumentos y la prórroga del convenio por un año, hasta el 30 de junio de 2023.
Se suscribió un otrosí N°3 al convenio No 766 de 1997 celebrado entre la unidad
administrativa especial de servicios públicos – UAESP y ENEL Colombia s.a esp, hasta el 30 de noviembre de 2023.
Se suscribió un otrosí N°4 al convenio No 766 de 1997  celebrado entre la unidad
administrativa especial de servicios públicos – UAESP y ENEL Colombia s.a esp, prorroga de plazo hasta el 30 de noviembre de 2026.</t>
  </si>
  <si>
    <t xml:space="preserve">CAJA DE LA VIVIENDA POPULAR </t>
  </si>
  <si>
    <t>La Caja de la Vivienda Popular tiene como misión transformar y mejorar la vivienda, el hábitat y las condiciones de vida la población de estratos 1 y 2 de Bogotá Región, a través de la implementación de los programas de Reasentamientos, Titulación de Predios y Mejoramiento de Vivienda y de Barrios, en cuyo marco desarrolla intervenciones integrales y sostenibles que reconocen las particularidades del hábitat popular. La CVP promueve el ejercicio de los derechos ciudadanos, la participación activa de la ciudadanía y el goce efectivo de la ciudad, contribuyendo a la disminución de la segregación socio espacial de la ciudad y a la mitigación de los impactos ambientales que genera la ocupación del territorio de la ciudad y su región.</t>
  </si>
  <si>
    <t>En 2024 la Caja de la Vivienda Popular será reconocida por su liderazgo e impacto en el mejoramiento integral de la vivienda y la calidad de vida de los hogares de estratos 1 y 2 de Bogotá Región, y por generar, a través de su conocimiento del hábitat popular, procesos sostenibles de construcción y transformación del hábitat, que aporten a consolidar un nuevo contrato social y ambiental en la ciudad y su entorno.</t>
  </si>
  <si>
    <t xml:space="preserve">1. Contribuir e incidir en los procesos de ocupación y urbanización ordenada del territorio para salvaguardar la vida de la población de los estratos 1 y 2 de Bogotá Región, localizados en predios de alto riesgo no mitigable, garantizando el acceso a viviendas seguras y asequibles; y acompañar procesos de reasentamiento que forjen comunidades resilientes, sostenibles e incluyentes.  </t>
  </si>
  <si>
    <t>(Meta PDD) Reasentar 2.150 hogares localizados en zonas de alto riesgo no mitigable mediante las modalidades establecidas en el Decreto 255 de 2013 o la última norma vigente; o los ordenados mediante sentencias judiciales o actos administrativos</t>
  </si>
  <si>
    <t>El % de avance registrado para el cierre de la vigencia 2023, es el acumulado de cuatrienio</t>
  </si>
  <si>
    <t>Beneficiar 1.223 hogares localizados en zonas de alto riesgo no mitigable o los ordenados mediante sentencias judiciales o actos administrativos, con instrumentos financieros para su reubicación definitiva.</t>
  </si>
  <si>
    <t>Asignar 116 instrumentos financieros para la adquisición de predios localizados zonas de alto riesgo no mitigable o los ordenados mediante sentencias judiciales o actos administrativos.</t>
  </si>
  <si>
    <t>Beneficiar 1.850  hogares localizados en zonas de alto riesgo no mitigable o los ordenados mediante sentencias judiciales o actos administrativos, con instrumentos financieros para relocalización transitoria.</t>
  </si>
  <si>
    <t>Se cumplió en 2022</t>
  </si>
  <si>
    <t>Beneficiar 1.749 hogares con la entrega de viviendas para su reubicación definitiva.</t>
  </si>
  <si>
    <r>
      <rPr>
        <i/>
        <sz val="11"/>
        <color rgb="FF000000"/>
        <rFont val="Calibri"/>
        <family val="2"/>
        <scheme val="minor"/>
      </rPr>
      <t>(k)</t>
    </r>
    <r>
      <rPr>
        <sz val="11"/>
        <color rgb="FF000000"/>
        <rFont val="Calibri"/>
        <family val="2"/>
        <scheme val="minor"/>
      </rPr>
      <t xml:space="preserve"> Gestionar el 100% de las actividades del programa de reasentamiento mediante las acciones establecidas en el Decreto 330 de 2020.</t>
    </r>
  </si>
  <si>
    <t>Beneficiar 497 Nuevos Hogares Localizados en Zonas De Alto Riesgo No Mitigable o los Ordenados Mediante Sentencias Judiciales o Actos Administrativos, con Instrumentos Financieros Para Relocalización Transitoria</t>
  </si>
  <si>
    <t>(k) Atender el 100% de la demanda efectiva de hogares localizados en zonas de alto riesgo no mitigable o los ordenados mediante sentencias judiciales o actos administrativos, que cumplan los requisitos para permanecer en la modalidad de relocalización transitoria.</t>
  </si>
  <si>
    <t>2. Promover la inclusión social y la seguridad jurídica de la población que habita en los asentamientos de origen informal para garantizar que ésta pueda tener igualdad de oportunidades, ejercer plenamente sus derechos, realizar sus deberes y disfrutar de los beneficios de vivir en la ciudad región legal  .</t>
  </si>
  <si>
    <r>
      <rPr>
        <b/>
        <sz val="11"/>
        <color rgb="FF000000"/>
        <rFont val="Calibri"/>
        <family val="2"/>
        <scheme val="minor"/>
      </rPr>
      <t>(Meta PDD) Titular 3.900 predios registrados en las 20 localidades</t>
    </r>
    <r>
      <rPr>
        <sz val="11"/>
        <color rgb="FF000000"/>
        <rFont val="Calibri"/>
        <family val="2"/>
        <scheme val="minor"/>
      </rPr>
      <t xml:space="preserve">
  (PI) Obtener 3.900 títulos de predios estratos 1 y 2</t>
    </r>
  </si>
  <si>
    <t>En 2023 se aumentó la meta en 1.500 títulos, puesto que ya se había logrado cumplir con la meta PDD inicial. / El % de avance registrado para el cierre de la vigencia 2023, es el acumulado de cuatrienio</t>
  </si>
  <si>
    <t>Hacer el cierre de 2 proyectos constructivos de urbanismo para la Vivienda VIP</t>
  </si>
  <si>
    <t>Entregar 4 zonas de cesión obligatoria</t>
  </si>
  <si>
    <t>Gestión predial para saneamiento, enajenación onerosa, adquisición e intervención de predios con posible afectación a terceros</t>
  </si>
  <si>
    <t xml:space="preserve">3. Desarrollar intervenciones y procesos integrales y participativos de mejoramiento del hábitat para elevar la calidad de vida de los sectores populares, contrarrestar la segregación socio espacial y garantizar la apropiación ciudadana y la sostenibilidad de los entornos barriales.  </t>
  </si>
  <si>
    <r>
      <rPr>
        <b/>
        <sz val="11"/>
        <color rgb="FF000000"/>
        <rFont val="Calibri"/>
        <family val="2"/>
        <scheme val="minor"/>
      </rPr>
      <t>(Meta PDD) Realizar mejoramiento integral de barrios con participación ciudadana en 8 territorios priorizados (Puede incluir espacios públicos, malla vial, andenes, alamedas a escala barrial o bandas eléctricas)</t>
    </r>
    <r>
      <rPr>
        <sz val="11"/>
        <color rgb="FF000000"/>
        <rFont val="Calibri"/>
        <family val="2"/>
        <scheme val="minor"/>
      </rPr>
      <t xml:space="preserve">
(PI) Construir 100.000 m2 de  espacio público en los territorios priorizados para realizar el mejoramiento de barrios en las Upz tipo1</t>
    </r>
  </si>
  <si>
    <r>
      <rPr>
        <i/>
        <sz val="11"/>
        <color rgb="FF000000"/>
        <rFont val="Calibri"/>
        <family val="2"/>
        <scheme val="minor"/>
      </rPr>
      <t>(k)</t>
    </r>
    <r>
      <rPr>
        <sz val="11"/>
        <color rgb="FF000000"/>
        <rFont val="Calibri"/>
        <family val="2"/>
        <scheme val="minor"/>
      </rPr>
      <t xml:space="preserve"> Ejecutar 100 % de la Estructuración, formulación y seguimiento del proyecto</t>
    </r>
  </si>
  <si>
    <t>4. Reconocer, consolidar y dignificar la vivienda y el hábitat popular mediante intervenciones de mejoramiento, construcción y asistencia técnica de calidad, para generar oportunidades, fortalecer las capacidades ciudadanas, y garantizar la sostenibilidad de los asentamientos de la población de estratos 1 y 2 de Bogotá y su región.</t>
  </si>
  <si>
    <t>(Meta PDD) Formular e implementar un proyecto piloto que desarrolle un esquema de solución habitacional "Plan Terrazas".</t>
  </si>
  <si>
    <t>Estructurar 1.250 proyectos que desarrollen un esquema de solución habitacional "Plan Terrazas", con los componentes técnico, social, jurídico y financiero para determinar la viabilidad del predio y el hogar por modalidad de intervención (habitabilidad, reforzamiento, construcción en sitio propio).</t>
  </si>
  <si>
    <t>Ejecutar 1.250 intervenciones en desarrollo del proyecto piloto del Plan Terrazas para el mejoramiento de vivienda y el apoyo social requerido por la población para mejorar sus condiciones habitacionales con la supervisión e interventoría requerida para este tipo de proyectos.</t>
  </si>
  <si>
    <t>Implementar 5.000 acciones administrativas técnicas y sociales que generen condiciones necesarias para el inicio de las intervenciones del proyecto Piloto Plan Terrazas.</t>
  </si>
  <si>
    <t>Entregar y firmar acuerdo para la sostenibilidad de 1250 viviendas mejoradas en el marco de Plan Terrazas</t>
  </si>
  <si>
    <t>(Meta PDD) Crear una curaduría pública social. (Curaduría social creada)</t>
  </si>
  <si>
    <t>Cumplida en 2020</t>
  </si>
  <si>
    <t>(Meta PDD) Crear una curaduría pública social. (Curaduría social implementada como parte de la estructura misional de la CVP)</t>
  </si>
  <si>
    <t>Expedir 1.500 actos de reconocimiento de viviendas de interés social en barrios legalizados urbanísticamente, a través de la Curaduría pública social definida en la estructura misional de la CVP.</t>
  </si>
  <si>
    <r>
      <t>*</t>
    </r>
    <r>
      <rPr>
        <b/>
        <sz val="10"/>
        <color rgb="FF000000"/>
        <rFont val="Franklin Gothic Book"/>
        <family val="2"/>
      </rPr>
      <t xml:space="preserve"> (Meta PDD) Crear el Banco Distrital de materiales para la construcción del Plan Terrazas.</t>
    </r>
    <r>
      <rPr>
        <sz val="10"/>
        <color rgb="FF000000"/>
        <rFont val="Franklin Gothic Book"/>
        <family val="2"/>
      </rPr>
      <t xml:space="preserve">  (PI) Implementar 100 % del banco de materiales como un instrumento de soporte técnico y financiero para la ejecución del proyecto piloto del Plan Terrazas que contribuya a mejorar la calidad de los materiales y disminuir los costos de transacción.</t>
    </r>
  </si>
  <si>
    <t xml:space="preserve">5. Diseñar e implementar estrategias de gestión y articulación intra e interinstitucional para realizar transformaciones territoriales integrales y sostenibles que potencien impactos sociales y ambientales positivos, generen espacios de diálogo abierto y permanente con la ciudadanía, contribuyan a fortalecer el tejido social y el vinculo ciudadano en Bogotá y su región, y consoliden las relaciones de confianza con los usuarios y población objetivo de la entidad, generando productos y servicios acordes con sus necesidades y demandas. </t>
  </si>
  <si>
    <t>(Meta PDD) Fortalecer la gestión institucional y el modelo de gestión de la SDHT, CVP y UAESP</t>
  </si>
  <si>
    <t>Fortalecer el 100 % de las dimensiones y políticas del desempeño institucional que integran el Modelo Integrado de Planeación y Gestión de la CVP.</t>
  </si>
  <si>
    <t>Garantizar el 100 % de los servicios de apoyo y del  desarrollo de los mecanismos institucionales requeridos para el buen funcionamiento de la Entidad.</t>
  </si>
  <si>
    <t>Aumentar en 15 puntos la calificación del Índice de Transparencia de Bogotá 2018-2019, en particular en los ítems "Divulgación de trámites y servicios al ciudadano", "Políticas y medidas anticorrupción", "Control social y participación ciudadana".</t>
  </si>
  <si>
    <t>Articular e implementar el 100 % el proceso de arquitectura empresarial de TIC, los sistemas de información de los procesos misionales y administrativos, y el sistema de seguridad de la información.</t>
  </si>
  <si>
    <t>Renovar y fortalecer el 50 % de la infraestructura TIC.</t>
  </si>
  <si>
    <t>No se realizaron las asignaciones programadas de soluciones habitacionales de vivienda de las 2.209 se asignron 1249, lo que permitio un avance del 57%, asi mismo, en la meta de formular e implementa un proyecto plan terrazas se tenia programado asignar 658 y se asignaron 455; y por ultimo se programaron 20.08 hectarias y soolo se lograron habilitar 17.69 hectarias</t>
  </si>
  <si>
    <t>El nivel de ejecución presupuestal a corte del 31 de diciembre de 2023 fue de $285.756.222.159 correspondiente al 98,33% de la apropiación vigente de inversión directa de la Secretaría Distrital Del Hábitat ($290.620.669.000). De los 25 proyectos de inversión de la SDHT, un (1) proyecto reporta una ejecución menor al 93% correspondiente al proyecto 7618 de la subdirección de servicios públicos debido a saldos por menores plazos de ejecución en las OPS y un contrato de prestación de servicios que la persona no fue contratada.</t>
  </si>
  <si>
    <t>Empresa de Acueducto y Alcantarillado de Bogotá EAAB-ESP</t>
  </si>
  <si>
    <t>Agua para la vida, generando bienestar para la gente</t>
  </si>
  <si>
    <t>Excelencia en  la gestión empresarial del agua, compromiso y empresa de todos.</t>
  </si>
  <si>
    <t>Eficiencia operacional</t>
  </si>
  <si>
    <t>Margen Ebitda</t>
  </si>
  <si>
    <t xml:space="preserve">Resultado a noviembre vs meta a diciembre 2023. No aplica sumatoria de avances (columna Total). </t>
  </si>
  <si>
    <t>Liquidez</t>
  </si>
  <si>
    <t>Resultado a noviembre vs meta a diciembre 2023. No aplica sumatoria de avances (columna Total).</t>
  </si>
  <si>
    <t>Endeudamiento</t>
  </si>
  <si>
    <t>Índice de cartera misional</t>
  </si>
  <si>
    <t>Resultado a diciembre vs meta a diciembre 2023. No aplica sumatoria de avances (columna Total).</t>
  </si>
  <si>
    <t>Ejecución de inversiones</t>
  </si>
  <si>
    <t>Nuevos negocios</t>
  </si>
  <si>
    <t>Resultado a diciembre vs meta a diciembre 2023. No aplica sumatoria de avances. Ejecución inició en 2023.</t>
  </si>
  <si>
    <t>Subsidio a la población de estratos 1, 2 y 3 en el servicio de acueducto y alcantarillado</t>
  </si>
  <si>
    <t>Avance en la adecuación de las redes de acueducto y alcantarillado asociadas a la infraestructura para la construcción del metro</t>
  </si>
  <si>
    <t>Cobertura de acueducto_Bogotá</t>
  </si>
  <si>
    <t>Cobertura de alcantarillado sanitario_Bogotá</t>
  </si>
  <si>
    <t>Continuidad de acueducto (ICON)_Bogotá</t>
  </si>
  <si>
    <t>Índice de riesgo de calidad del agua (IRCA)_Bogotá</t>
  </si>
  <si>
    <t>Incorporación de suscriptores de acueducto_Bogotá</t>
  </si>
  <si>
    <t>Incorporación de suscriptores de alcantarillado sanitario_Bogotá</t>
  </si>
  <si>
    <t>IPUF_Bogotá</t>
  </si>
  <si>
    <t>Resultado a septiembre vs meta a diciembre 2023. No aplica sumatoria de avances (Columna Total).</t>
  </si>
  <si>
    <t>DACAL_Bogotá</t>
  </si>
  <si>
    <t>IQR_Bogotá</t>
  </si>
  <si>
    <t>Cobertura de alcantarillado pluvial_Bogotá</t>
  </si>
  <si>
    <t>Beneficio social del mínimo vital_Bogotá</t>
  </si>
  <si>
    <t>Indicador Único Sectorial - IUS_Bogotá</t>
  </si>
  <si>
    <t>Resultado generado por la SSPD en 2023. Única medición.</t>
  </si>
  <si>
    <t>Cobertura de acueducto_Soacha</t>
  </si>
  <si>
    <t>Cobertura de Alcantarillado sanitario_Soacha</t>
  </si>
  <si>
    <t>Continuidad de acueducto (ICON)_Soacha</t>
  </si>
  <si>
    <t>Índice de riesgo de calidad del agua (IRCA)_Soacha</t>
  </si>
  <si>
    <t>Incorporación de suscriptores de acueducto_Soacha</t>
  </si>
  <si>
    <t>Incorporación de suscriptores de alcantarillado sanitario_Soacha</t>
  </si>
  <si>
    <t>IPUF_Soacha</t>
  </si>
  <si>
    <t>DACAL_Soacha</t>
  </si>
  <si>
    <t>IQR_Soacha</t>
  </si>
  <si>
    <t>Indicador Único Sectorial - IUS_Soacha</t>
  </si>
  <si>
    <t>Cobertura de acueducto_Gachancipá</t>
  </si>
  <si>
    <t>Continuidad de acueducto (ICON)_Gachancipá</t>
  </si>
  <si>
    <t>Índice de riesgo de calidad del agua (IRCA)_Gachancipá</t>
  </si>
  <si>
    <t>Incorporación de suscriptores de acueducto_Gachancipá</t>
  </si>
  <si>
    <t>IPUF_Gachancipá</t>
  </si>
  <si>
    <t>IQR_Gachancipá</t>
  </si>
  <si>
    <t>Indicador Único Sectorial - IUS_Gachancipá</t>
  </si>
  <si>
    <t>Territorio sensible al agua</t>
  </si>
  <si>
    <t xml:space="preserve"> Conservación de hectáreas en cuencas abastecedoras y otras áreas de importancia estratégica</t>
  </si>
  <si>
    <t>Intervención integral de hectáreas en la estructura ecológica principal</t>
  </si>
  <si>
    <t>Número de diagnósticos para la recuperación del caudal ecológico de humedales</t>
  </si>
  <si>
    <t>Individuos arbóreos sembrados</t>
  </si>
  <si>
    <t>Avance en la construcción del campamento Piedras Gordas</t>
  </si>
  <si>
    <t>Construcción de corredores ambientales</t>
  </si>
  <si>
    <t>Reducción de la Huella de Carbono</t>
  </si>
  <si>
    <t>Dato a septiembre de 2023. Resultado del año 2023 se conocerá en febrero de 2024 por requerimientos de análisis y validación de los diversos factores que afectan este indicador.</t>
  </si>
  <si>
    <t>Corrección de conexiones erradas</t>
  </si>
  <si>
    <t>Cumplimiento de las obras del Plan de Saneamiento y Manejo  de Vertimientos (PSMV)</t>
  </si>
  <si>
    <t>Promedio resultados 2020-a diciembre 2023 vs meta a diciembre de 2023. Indicador anual</t>
  </si>
  <si>
    <t>Saneamiento del río Bogotá</t>
  </si>
  <si>
    <t>Avance en el diagnóstico regional y la formulación de la estrategia de desarrollo para el acueducto regional</t>
  </si>
  <si>
    <t>Diagnóstico programada hasta diciembre de 2023.</t>
  </si>
  <si>
    <t>Aumento en la capacidad de tratamiento de las plantas Wiesner y Tibitoc</t>
  </si>
  <si>
    <t>Reputación y liderazgo</t>
  </si>
  <si>
    <t>Nivel de satisfacción de los usuarios y  percepción de grupos de interés</t>
  </si>
  <si>
    <t>Resultados encuesta 2023</t>
  </si>
  <si>
    <t>Índice de transparencia (ITA)</t>
  </si>
  <si>
    <t>Encuesta disponible último trimestre de 2023</t>
  </si>
  <si>
    <t>Evaluación de medidas de integridad</t>
  </si>
  <si>
    <t>Cumplimiento plan de adecuación y sostenibilidad MIPG</t>
  </si>
  <si>
    <t>Formulación y ejecución de la primera fase del plan de innovación de la EAAB</t>
  </si>
  <si>
    <t>Modernización del proceso de facturación</t>
  </si>
  <si>
    <t>Telemetría para grandes consumidores</t>
  </si>
  <si>
    <t>Empresa de Renovación y Desarrollo Urbano de Bogotá</t>
  </si>
  <si>
    <t>Propósito: Desarrollamos proyectos urbanos y revitalizamos territorios para una mejor ciudad</t>
  </si>
  <si>
    <t>En 2030 la Empresa será reconocida por su liderazgo como banco inmobiliario y por la planeación y gestión de proyectos urbanos integrales, con planteamientos urbanísticos innovadores y generadores de valor, para contribuir al cumplimiento de los Objetivos de Desarrollo Sostenible y la reactivación económica y así consolidar a Bogotá como una ciudad creativa, cuidadora, incluyente, sostenible y consciente.</t>
  </si>
  <si>
    <t>PS01 DESARROLLAR PROYECTOS URBANOS ORIENTADOS A LA SOSTENIBILIDAD SOCIAL, AMBIENTAL Y ECONÓMICA.</t>
  </si>
  <si>
    <t>Ejecutar el plan de gestión social formulado para cada proyecto gestionado por la Empresa conforme al objetivo de la política de participación ciudadana.</t>
  </si>
  <si>
    <t>Ajustar los procesos y procedimientos de la Empresa a la política de moradores adoptada según la normatividad vigente del POT</t>
  </si>
  <si>
    <t>Implementar soluciones ambientales  en el desarrollo de proyectos urbanos, orientados a la mitigación del cambio climático.</t>
  </si>
  <si>
    <t>Ejecutar los cronogramas establecidos para el desarrollo de las actuaciones estratégicas</t>
  </si>
  <si>
    <t>PS02 POTENCIAR LAS OPORTUNIDADES DE  NEGOCIO CON UN PORTAFOLIO DE SERVICIOS Y PROYECTOS RENTABLES.</t>
  </si>
  <si>
    <t>Cumplir con los ingresos/utilidades de nuevos servicios programados en el 2023 según Plan Financiero Plurianual - PFP</t>
  </si>
  <si>
    <t>Fortalecer la Dirección Comercial</t>
  </si>
  <si>
    <t>Realizar seguimiento periódico a la rentabilidad financiera de los proyectos y servicios gestionados por la Empresa.</t>
  </si>
  <si>
    <t xml:space="preserve">Realizar las gestiones necesarias para habilitar suelo para desarrollar proyectos inmobiliarios </t>
  </si>
  <si>
    <t>La Empresa avanza con el segundo concurso para adjudicación de predios, actividad que será culminada en el primer trimestre de 2024.</t>
  </si>
  <si>
    <t>Diseño y ejecución de la estrategia comercial de la Empresa</t>
  </si>
  <si>
    <t>Seleccionar desarrollador para proyectos priorizados</t>
  </si>
  <si>
    <t>Realizar proceso para seleccionar los constructores para los 6 lotes priorizados</t>
  </si>
  <si>
    <t>Definir el modelo de operador urbano para la Empresa</t>
  </si>
  <si>
    <t>LC01 FORTALECER LA ARTICULACIÓN INTERINSTITUCIONAL</t>
  </si>
  <si>
    <t>Desarrollar estrategias que permitan la definición de acuerdos para mejorar los niveles de servicio con la Secretaría de Planeación</t>
  </si>
  <si>
    <t>Desarrollar estrategias que permitan la definición de acuerdos para mejorar los niveles de servicio con las empresas de servicios públicos del Distrito.</t>
  </si>
  <si>
    <t>LC02 CONVERTIR A LA ERU COMO LA ALIADA PARA NUESTROS GRUPOS DE INTERÉS (CIUDADANOS, ENTIDADES PÚBLICAS, CONSTRUCTORES, GREMIOS ETC.)</t>
  </si>
  <si>
    <t>Realizar monitoreo a la ejecución de plan de participación ciudadana</t>
  </si>
  <si>
    <t>Implementación nueva estrategia de marca</t>
  </si>
  <si>
    <t>GE01 CONVERTIR A LA TECNOLOGÍA EN UN HABILITADOR FUNDAMENTAL PARA EL CUMPLIMIENTO DE LOS OBJETIVOS ESTRATÉGICOS.</t>
  </si>
  <si>
    <t>Implementación y ejecución de los proyectos planeados para el 2023 en el PETI.</t>
  </si>
  <si>
    <t>Sistema de Información Misional en funcionamiento y uso por parte de los colaboradores de la Empresa</t>
  </si>
  <si>
    <t>GE02 CONSOLIDAR UNA GESTIÓN EFICIENTE DE PROYECTOS</t>
  </si>
  <si>
    <t>Seguimiento a la implementación del ciclo integral de proyectos</t>
  </si>
  <si>
    <t xml:space="preserve">Definir los criterios/lineamientos para seleccionar los proyectos misionales que deben ser revisados y aprobados por JD </t>
  </si>
  <si>
    <t>Esta meta cerrara para la vigencia con una avance del 80%, conforme a la inclusión de los criterios y las instancias de coordinación para la selección de proyectos, en la guía de seguimiento integral de proyectos, cuya actualización será publicada y socializada a mediados de diciembre.</t>
  </si>
  <si>
    <t>Ejecutar los cronogramas de los proyectos conforme a los servicios contratados y proyectos gestionados (Priorización: Voto nacional - CHSJD - Bronx BDC/CTC - mártires - UD - SED )</t>
  </si>
  <si>
    <t>El avance de esta meta está sujeta al avance real de los proyectos, los cuales por su dinámica y naturaleza han tenido reprogramaciones, suspensiones o retrasos.</t>
  </si>
  <si>
    <t>GE03 DESARROLLAR PROCESOS EFICIENTES (INTERNOS)</t>
  </si>
  <si>
    <t>Actualizar y socializar todos los documentos del Sistema de Gestión de Calidad que se requieran en el marco de la actualización e implementación del manual de contratación de la Empresa.</t>
  </si>
  <si>
    <t>Incorporar una sección de indicadores estratégicos para junta directiva en BSC de la EruNet</t>
  </si>
  <si>
    <t>Participar en la auditoría de seguimiento y mantenimiento de la certificación del sistema de gestión calidad de la Empresa bajo los criterios de la norma ISO 9001:2015.</t>
  </si>
  <si>
    <t>Ejecutar el plan de acción definido para la optimización de la gestión fiduciaria de la Empresa</t>
  </si>
  <si>
    <t>1. Plan de acción (30%). Se programaron 6 actividades en el plan de acción interno del proceso de gestión fiduciaria, las cuales tuvieron un cumplimiento del 100%
2. Cierre de las fiducias en desuso (20%): Este producto tuvo un cumplimiento del 50%, es decir el 10% de la ponderación, en razón a que no se lograron cerrar las fiducias en desuso programadas en la vigencia 2023 como son: Manzana 5 Las Aguas, PA FC Subordinado Manzana 57, PA FC Subordinado Manzana 65, PA FC Subordinado Manzana 66, PA FC Subordinado Plaza de la Hoja y PAS 464.
3. Actualización de manuales operativos de las fiducias con las que se desarrollen negocios fiduciarios en la Empresa  (50%). En el mes de julio de 2023, se actualizaron los manuales operativos de Scotiabank Colpatria y de Alianza Fiduciaria, para un cumplimento del 100% en este producto.</t>
  </si>
  <si>
    <t>GE04 DESARROLLAR EN LA EMPRESA CAPACIDADES EN LA GESTIÓN DEL CONOCIMIENTO Y LA INNOVACIÓN</t>
  </si>
  <si>
    <t xml:space="preserve">Avanzar en la implementación de la política de gestión de conocimiento e innovación a través del plan de trabajo </t>
  </si>
  <si>
    <t>GE05 DESARROLLAR PROGRAMA DE EFICIENCIA DEL GASTO DE FUNCIONAMIENTO</t>
  </si>
  <si>
    <t>Seguimiento a la implementación abastecimiento estratégico por categorías técnicas y no técnicas.</t>
  </si>
  <si>
    <t>TH02 INCORPORAR, DESARROLLAR Y MANTENER UN TALENTO HUMANO INTEGRO Y COMPROMETIDO</t>
  </si>
  <si>
    <t>Implementación y ejecución del PETH (PIC- PSST- Bienestar e incentivos- PTH- Cultura)</t>
  </si>
  <si>
    <t>TH03 DEFINIR Y ADECUAR UNA ESTRUCTURA QUE PERMITA LA PERMANENCIA Y CRECIMIENTO DEL PERSONAL Y EL CUMPLIMIENTO DE LAS METAS INSTITUCIONALES</t>
  </si>
  <si>
    <t>Tramitar la propuesta para el rediseño institucional de la Empresa de acuerdo con el modelo de operación propuesto y la metodología del Departamento Administrativo del Servicio Civil Distrital.</t>
  </si>
  <si>
    <t>GC01 FORTALECER LAS CAPACIDADES Y PROCESOS INTERNOS DE LA JUNTA PARA ROBUSTECER SU CONTRIBUCIÓN A LA SOSTENIBILIDAD DE LA EMPRESA.</t>
  </si>
  <si>
    <t xml:space="preserve">Implementación y seguimiento al funcionamiento comité Financiero </t>
  </si>
  <si>
    <t>Implementación y seguimiento al funcionamiento del comité de auditoría</t>
  </si>
  <si>
    <t>Corte Mayo 2024</t>
  </si>
  <si>
    <t>Promedio</t>
  </si>
  <si>
    <t>Observaciones corte Diciembre 2023</t>
  </si>
  <si>
    <t>Observaciones
CORTE MAYO 2024</t>
  </si>
  <si>
    <t>PERIODOS DE SEGUIMIENTO</t>
  </si>
  <si>
    <t>III Cuatrimestre 2023 (corte 31 diciembre)</t>
  </si>
  <si>
    <t xml:space="preserve">Promedio </t>
  </si>
  <si>
    <t>Al cierre del Plan Distrital de Desarrollo, se concluyó con la entrega de 749 VIP en los proyectos Colmena (131), Usme 3 (168), Usme 1 (200), Victoria (27), Olivos (56), Bosa 601 (6) y OPV 25 de Noviembre (161) y se inició el proceso de entrega de 108 soluciones de vivienda del proyecto Usme 1.</t>
  </si>
  <si>
    <t>Se da cumplimiento por medio de la estandarización de guía de gestión de proyectos GI-49, en la cual se definen los criterios para la definición de proyectos estratégicos (Numeral 3.9) y se realizó la socialización de la guía.</t>
  </si>
  <si>
    <t xml:space="preserve">En cuanto a la gestión realizada se continuo con el seguimiento al cumplimiento  cronogramas de los proyectos que a mayo:
Proyectos Voto Nacional:
Avance de obra final de la Alcaldía Mártires: 54,83%, se avanza en el nuevo proceso de adjudicación de la obra e interventoría.
Bronx Distrito Creativo: Avance acumulado de obra 46,98%
Centro Talento Creativo E1: Avance acumulado de obra 67,22%
Proyectos CHSJD:
Avance de obra final del edificio Siberia: 13,43%, se avanza en la estructuración del nuevo proceso de selección.
Edificio Mantenimiento – CHSJD: Avance acumulado de obra 69,50% 
Proyectos SED Grupo 1
Colegio Teresa Martínez de Varela: Avance acumulado de obra 64,3%, se realiza adición y prórroga y se reajusta cronograma de proyección y avance.
Colegio San Francisco de Asís: Avance acumulado de obra 99,60%, en espera de las conexiones definitivas de acueducto y de energía eléctrica. 
Proyecto Integral CASC – CONVENIO FASE III: Avance acumulado 37%
Ed. Laboratorios U. Distrital: Avance acumulado de obra 24,98% 
Entrega de viviendas:
En el mes de mayo, no se realizó entrega de soluciones de viviendas, localizadas en las Torres 11-14 del proyecto Usme 1, se continua con actividades de conexiones de servicios públicos definitivas e instalación de medidores (acueducto, alcantarillado, energía y gas).
</t>
  </si>
  <si>
    <t xml:space="preserve">Conforme a visión estratégica, la Gerencia General y la SPAP definieron una propuesta de indicadores asociados a los pilares del plan estratégico institucional, sin embargo requieren una validación final, pero de acuerdo con los próximos cambios de estructura organizacional, la modificación de lideres de proceso y posibles ajustes en el pilar 1 y 2,  esta validación podrá ser realizada hasta el primer trimestre de 2024. </t>
  </si>
  <si>
    <t>Se realizaron dos sesiones del comité financiero en los meses de noviembre y diciembre</t>
  </si>
  <si>
    <t>El comité se implemento en el mes de diciembre</t>
  </si>
  <si>
    <t>99.57%</t>
  </si>
  <si>
    <t>99.03%</t>
  </si>
  <si>
    <t>112.23%</t>
  </si>
  <si>
    <t xml:space="preserve">El porcentaje de avance registrado con corte a mayo 2024, es el acumulado del cuatrienio.
Las acciones realizadas durante el cuatrienio se ejecutaron en el marco de 4 metas proyecto de inversión, a saber:
1- Ejecutar un (1) estudio de cargas estructurales y reforzamiento estructural si así fuere, subsanando las necesidades que contribuyan a fortalecer y mantener la infraestructura física (avance 7.62%).
2- Aumentar en al menos un 25% la capacidad en la arquitectura tecnológica, subsanando las necesidades que coadyuven a fortalecer y mantener la misma (avance 72.12%)  .
3- Establecer e implementar un (1) patrón de procesos y actividades que aumenten el  fortalecimiento organizacional de la unidad (avance 78.89%) .
4- Realizar el 100% de los mantenimientos correctivos, preventivos, adecuaciones y reparaciones a que haya lugar para fortalecer la infraestructura física de las sedes administrativas de la UAESP (avance 41.41%) . </t>
  </si>
  <si>
    <t>El porcentaje de avance registrado con corte a mayo 2024, corresponde al acumulado 2020-2023.  
El Porcentaje de avance enero - mayo 2024 correspode al 50% de la vigencia anual.</t>
  </si>
  <si>
    <t xml:space="preserve">El porcentaje de avance registrado con corte a mayo 2024, es el acumulado del cuatrienio.
Para el periodo enero mayo 2024 se mantiene el porcentaje de 90,1 reportado en el III cuatrimestre 2023, cumpliendo la meta propuesta. 
</t>
  </si>
  <si>
    <t xml:space="preserve">El porcentaje de avance registrado con corte a mayo 2024, es el acumulado del cuatrienio.
En el CIGD el 18 de agosto de 2022 manifestó que el avance para esta meta corresponde al 90% en el acumulado.  </t>
  </si>
  <si>
    <t xml:space="preserve">El porcentaje de avance registrado con corte a mayo 2024, es el acumulado del cuatrienio.
El 10 de febrero de 2023 se obtuvo la certificación Icontec ISO 9001- Certificado SC-2000374.
La auditoría de seguimiento de calidad ISO 9001:2015 se llevó a cabo durante el mes de enero por parte del ICONTEC, se realizó seguimiento a la certificación bajo el codigo SC-2000374, se obtuvo buena calificación, donde se dejó como observación la revisión de los indicadores del sistema de gestión de calidad.  </t>
  </si>
  <si>
    <t>Meta cumplida</t>
  </si>
  <si>
    <t>Meta cumplida con corte a 31 de diciembre de 2023 para el alcance inicialmente programado. En la presente vigencia, el seguimiento no se realizó sobre la plataforma estratégica sino a través del plan de acción institucional: Se realizó  el Plan de Gestión Social del Área de Oportunidad 5 (AO5) - Proyecto Integral de Revitalización Cable Aéreo San Cristóbal (PIR CASC); por otra parte se realizó las proyecciones de las compensaciones económicas en el marco de la nueva normativa( Decretos 908 y 563 de 2023) para los Planes parciales Calle 24, Calle 72 y Centro San Bernardo.</t>
  </si>
  <si>
    <t>Meta cumplida con corte a 31 de diciembre de 2023 para el alcance programado.</t>
  </si>
  <si>
    <t>Meta cumplida con corte a 31 de diciembre de 2023 para el alcance inicialmente programado, sobre esta meta no se realizó seguimiento en esta plataforma en la presente vigencia, no obstante se da cumplimiento a la normatividad ambiental vigente en los procesos y proyectos de la empresa.</t>
  </si>
  <si>
    <t>Meta cumplida con corte a 31 de diciembre de 2023 para el alcance inicialmente programado. En la presente vigencia, el seguimiento no se realizó sobre la plataforma estratégica sino a través del FUSS y SEGPLAN: RenoBo adelantó la formulación de las directrices de las siguientes Actuaciones Estratégicas y obtuvo las resoluciones de adopción así: Res. 0307 de 2023 AE Calle 72. Res. 2000 de 2023 AE Chapinero Verde Inteligente, Zibo y Reencuentro. Res. 2459 de 2023 AE Borde Usme. Res. 2775 de 2023 AE Rionegro. Se realizaron talleres con la comunidad. Según modificación Convenio 655 en la cual se desiste de la formulación de directrices para las AE Metro Fucha, Ferias y Montevideo debido a que no se ha presentó ninguna iniciativa para su desarrollo, se estableció realizar la formulación de la AE Distrito Aeroportuario Engativá y se radicó su formulación ante SDP.</t>
  </si>
  <si>
    <t>Meta cumplida con corte a 31 de diciembre de 2023 para el alcance inicialmente programado. En la presente vigencia, el seguimiento no se realizó sobre la plataforma estratégica sino a través del plan de acción institucional: Se realizó seguimiento a la rentabilidad financiera de los proyectos mediante la construcción de la versión 1 del informe de rentabilidad de los proyectos, el cual se irá depurando e iterando cada trimestre hasta contar con la incorporación SIM.</t>
  </si>
  <si>
    <t>Meta cumplida con corte a 31 de diciembre de 2023 para el alcance inicialmente programado. En la presente vigencia, el seguimiento no se realizó sobre la plataforma estratégica sino a través del FUSS y SEGPLAN: - Grupo de Energía de Bogotá: Mediante radicado S2024001815, se envió propuesta para la estructuración y gestión de un modelo de negocio inmobiliario para la movilización de los predios propiedad del Grupo de Energía de Bogotá. - IDU: Propuesta comercial - Preliminar, para Construcción de la nueva sede del Instituto de Desarrollo Urbano, se remitió vía correo electrónico el ajuste a la propuesta de acuerdo con las observaciones realizadas en la reunión adelantada el 24 de mayo de 2024. igualmente se avanza en modelos para Tres Quebradas UG2, Estación Metro Calle 26 y  San Victorino.</t>
  </si>
  <si>
    <t xml:space="preserve"> San Victorino: Se realizó análisis técnico, jurídico y financiero del proceso No. RENOBOCONV-DIÁLOGO-03-2023-MOMENTO 2. Se decidió terminar de manera anticipada el proceso de selección. Se construyó el modelo financiero sobre la base de sensibilidades en escenarios de pago del Lote, en búsqueda de las mejores condiciones para la empresa.  
Tres Quebradas UG2: En ajuste modelo financiero, teniendo en cuenta actualización de cabidas.  Se aprueba por parte del comité de proyectos la propuesta de convocatoria para el proceso de adjudicación de la venta de los predios etapa 2, 2A y 3B. Pendiente concepto de la CAR para modificar el proyecto.  -Estación Metro Calle 26: Se adelanta plan de trabajo e informe de estado del proyecto, se definió como prioridad adjudicar el desarrollo inmobiliario de la UAU4. Se realiza socialización de Reparto de Cargas y opciones de proyecto de la UAU4. En proceso de estructuración del modelo financiero de las manzanas 1 y 2 de la UAU4. 
</t>
  </si>
  <si>
    <t>Meta cumplida con corte a 31 de diciembre de 2023 para el alcance inicialmente programado. En la presente vigencia, el seguimiento no se realizó sobre la plataforma estratégica sino a través del Comité de proyectos: Teniendo en cuenta que en la vigencia 2023 se adjudicaron únicamente 3 predios (Bosa Danubio, El Pulpo y Villa Javier) de los 6 priorizados, en la vigencia 2024 se avanza en la estructuración de un nuevo concurso de vivienda el cual tiene como alcance seleccionar uno o varios desarrolladores para la generación de vivienda en 6 predios (Renobo y CVP), en los cuales se incluyen los 3 predios faltantes de la meta (Sosiego, San Blas, Santa Cecilia - RenoBo).</t>
  </si>
  <si>
    <t>Meta cumplida con corte a 31 de diciembre de 2023 para el alcance inicialmente programado. En la presente vigencia, el seguimiento no se realizó sobre la plataforma estratégica sino a través del plan de acción institucional: se expidió por parte del Gerente General, la circular mediante la cual se imparten los lineamientos para la presentación de iniciativas para la formulación de actuaciones estratégicas, dando cumplimiento del 100% a esta actividad.</t>
  </si>
  <si>
    <t xml:space="preserve">Renovó continúa con la revisión de los documentos y clausulado para la suscripción del convenio con ENEL Codensa. Producto de la reunión realizada el pasado 3 de noviembre con las áreas involucradas en la que se socializaron las conclusiones de la revisión del componente predial, se agendó reunión entre los equipos de las dos entidades para el 4 de enero de 2024, con el fin de retomar la revisión del componente predial. </t>
  </si>
  <si>
    <t>Meta cumplida  parcialmente con corte a 31 de diciembre de 2023 para el alcance inicialmente programado.</t>
  </si>
  <si>
    <t>Meta cumplida con corte a 31 de diciembre de 2023 para el alcance inicialmente programado. En la presente vigencia, se avanzó en las siguientes actividades:  se aprobó la estrategia de Participación Ciudadana para la vigencia 2024 en el Comité Institucional de Gestión y Desempeño de la Empresa.  Se han realizado reuniones de articulación con el equipo de la Dirección Técnica de Planeamiento y Gestión Urbana para priorizar los proyectos que requieren procesos de intervención y definir las acciones pedagógicas requeridas. En Principio se acordaron acciones para la Actuación Estratégica ZiBo; igualmente se han realizado reuniones semanales de seguimiento al Componente de Participación de las Actuaciones Estratégicas con la Secretaría Distrital de Planeación. Se adelantaron propuestas de instrumentos para informe y para evaluación de espacios o eventos relacionados con los ejercicios de participación ciudadana que se pretender adelantar por parte de la Empresa. En el marco de la “Feria de Servicios Kennedy al Barrio” organizada por la Alcaldía Local de Kennedy, RenoBo socializó y promovió los aportes de los habitantes de este sector en el Plan Distrital de Desarrollo 2024-2028. Se desarrolló el espacio de diálogo que contribuye a la rendición de cuentas en el que se socializó el avance de la obra Centro de Talento Creativo Multicampus.  En el botón participa de la página web de la Empresa, en la sección 6.2.5 Rendición de cuentas se publicaron las memorias de espacios de dialogo ciudadano con corte a diciembre del 2023. Se participó en la 1er mesa sectorial de participación del año 2024, la cual fue convocada por la Secretaría Distrital del Hábitat como cabeza del Sector Hábitat. Se brindó información sobre estado actual del proyecto y áreas de manejo diferencial a los propietarios y comunidad ubicados en el polígono del proyecto Plan Parcial El Edén - El Descanso, Unidad de Gestión No. 1.</t>
  </si>
  <si>
    <t>Meta cumplida con corte a 31 de diciembre de 2023 para el alcance inicialmente programado. En la presente vigencia, el seguimiento no se realizó sobre la plataforma estratégica sino a través del plan de acción institucional:- Para el proyecto "Definición de necesidades y desarrollo de funcionalidades de integración el Sistema de Información Misional, se realizaron mesas técnicas con el Web master para la integración del SIM, evaluando que la información que viaja a través del servicio corresponda con cada uno de los campos definidos en la integración por los usuarios funcionales. Con respecto a la integración con el sistema financiero JSP7, (ASP solutions) , se realizaron dos reuniones para revisar los servicios que expone el SIM  y se verifico cuales son las actualizaciones que se realizarán dentro del sistema JSP7.
 -Para el proyecto "Identificación de activos de información para la conservación digital documental" se envió un correo electrónico a todos los jefes de las áreas de la Empresa, solicitando nos informen que medios o dispositivos externos tienen con información institucional y así proceder con la consolidación de la información en el formato FT-235. También se trabajó el documento (Lineamientos para la utilización de formatos abiertos) con Gestión Documental; el cual está en retro alimentación y consolidación de este para ser enviado a publicar. 
 -Para el proyecto "Actualizar e implementar el modelo de Gobierno de datos". requiere un cambio y es necesario separar el téma de analítica de datos, generando un proyecto independiente llamado, "Analítica de datos fase I" las actividades realizadas en el mes de abril para éste proyecto fueron: - Se encuentra un proveedor que pueda apoyar a RENOBO en los primeros pasos para buscar la actualización de los dominios de información (ITNova). - Se realizó de mesa de trabajo técnica para socializar el estado actual del gobierno de datos de ERU (2021). - El proveedor envía propuesta inicial y se inicia la construcción de la primera versión del anexo técnico. 
 - Para el proyecto "Actualización de la plataforma tecnológica de infraestructura de TI" Desarrollo del anexo técnico para la solución de Backup y se realizan sesiones con el grupo de contratos para culminar el proceso. Se adelanta en anexo técnico para reemplazar el sistema de seguridad perimetral.
- Para el proyecto "Cultura Organizacional - Gestión del Cambio" se determina que no corresponde al PETI y se deben redirigir esfuerzos para apoyar al proceso de Talento Humano.
- Para el programa "Fortalecimiento Organizacional" se adiciona el proyecto "cero papel: mejoramiento sistema de impresión", se realizó la revisión de software de administración de impresión y se culminó con la organización de los puntos de impresión.</t>
  </si>
  <si>
    <t>Meta cumplida con corte a 31 de diciembre de 2023 para el alcance inicialmente programado, sobre esta meta no se realizó seguimiento en esta plataforma en la presente vigencia, no obstante se avanzó en las siguientes actividades, que se reportaron en el seguimiento del plan de acción institucional: se  planteó diligenciar toda la información de un solo proyecto como piloto, para este caso se escogió el proyecto de la Alcaldía Local de Mártires, cuyo objetivo  es que todas las áreas  ingresen la información de los procesos de negocio  según corresponda, para evaluar la trazabilidad de la  información que se tuvo el  proyecto, los procesos que se han involucrado en este  piloto  son:  Presupuesto, Contratos (actualización de contratos) , Gestión Predial, Gestión Social, Licencias Urbanísticas  y Pagos. Se ha realizado la configuración de varios tableros de control para:  Licencias, Predios y Contratos además de la implementación de las "CURVAS",  para el análisis de flujo de caja.</t>
  </si>
  <si>
    <t>Meta cumplida con corte a 31 de diciembre de 2023 para el alcance inicialmente programado. En la presente vigencia, se avanzó en las siguientes actividades: Se han llevado a cabo 5 sesiones del comité de proyectos instancia oficial de la empresa para el seguimiento estratégico de los proyectos en desarrollo. Se han realizado 10 actualizaciones al seguimiento de los proyectos en desarrollo por medio de la herramienta oficial para tal fin.  Se han llevado a cabo 19 escenarios de socialización, implementación y adaptación del ciclo de maduración con los equipos de proyectos.</t>
  </si>
  <si>
    <t xml:space="preserve">Meta cumplida con corte a 31 de diciembre de 2023 para el alcance inicialmente programado. En la presente vigencia, el seguimiento no se realizó sobre la plataforma estratégica sino a través del plan de acción institucional: Se han actualizado 36 documentos, así: 15 anulaciones y 21 actualizaciones de documentos (4 caracterizaciones, 1 manual, 3 procedimientos, 1 guía, 12 formatos), los cuales están disponibles en la intranet.
Su disponibilidad en la intranet se informa mediante correo electrónico dirigido a los líderes de proceso y operativos, para que lleven a cabo la socialización directa a su equipo de trabajo y a los interesados de acuerdo con lo establecido en el procedimiento PD-05 Control de documentos dentro de los 8 días hábiles siguientes a la aprobación (firmas) o confirmación de la eliminación del documento.
</t>
  </si>
  <si>
    <t>Meta cumplida parcialmente con corte a 31 de diciembre de 2023 para el alcance inicialmente programado.</t>
  </si>
  <si>
    <t>Meta cumplida con corte a 31 de diciembre de 2023 para el alcance inicialmente programado. En la presente vigencia, se avanzó en las siguientes actividades: Se realizó reunión con la Dirección contractual en donde se definió que la modalidad del proceso de  contratación de la auditoria de seguimiento será contratación directa. Se solicitó al ente certificador la notificación de confirmación de la programación de la auditoría. Es importante mencionar que la auditoría se seguimiento al mantenimiento del certificado en la Norma ISO 9001:2015 se realizará en el mes de septiembre, por lo que el proceso precontractual dará inicio en el mes de agosto.</t>
  </si>
  <si>
    <t xml:space="preserve">Meta cumplida con corte a 31 de diciembre de 2023 para el alcance inicialmente programado. En la presente vigencia, se avanzó en las siguientes actividades: se continua con la liquidación de las fiducias en desuso y en el marco de la nueva estructura, se avanza en la reorganización del funcionamiento del esquema de fiducias de la empresa. </t>
  </si>
  <si>
    <t>Meta cumplida con corte a 31 de diciembre de 2023 para el alcance inicialmente programado. En la presente vigencia, el seguimiento no se realizó sobre la plataforma estratégica sino a través del plan de acción institucional: Se desarrolló el autodiagnóstico de la política de Gestión de Conocimiento e innovación y se realizó la versión preliminar del plan de la vigencia. En el marco del Plan GESCO+I, se avanzó con las siguientes actividades:  Se desarrolló Escuela RenoBo con la temática de Actuaciones estratégicas . Se socializó la Galería virtual de exposición de fotografías de renovación urbana: Hacer visible lo invisible. Se realizó mesa de trabajo sectorial para conocer las iniciativas de las entidades y la propuesta de ruta de trabajo inicial. Se realizó mesa de trabajo   y acompañamiento técnico entre la OAP y   la Secretaría General sobre la nueva versión de la guía de mapas de conocimiento. Se creó ficha de documentación de las iniciativas GESCO+I , así como el repositorio con los avances que evidencian el desarrollo del Plan.</t>
  </si>
  <si>
    <t>Meta cumplida con corte a 31 de diciembre de 2023 para el alcance inicialmente programado. En la presente vigencia, el seguimiento no se realizó sobre la plataforma estratégica sino a través del plan de acción institucional:  Bienestar: Se tienen programadas 53 actividades para 2024 con corte a mayo se han realizado 3 Actividades de Bienestar,  8 actividades de capacitación, 3 Actividades de SST y  1 Actividad de cultura organizacional.</t>
  </si>
  <si>
    <t xml:space="preserve">El % de avance registrado para el cierre de la vigencia 2023, es el acumulado de cuatrienio
</t>
  </si>
  <si>
    <t>El valor registrado en la columna "Total" corresponde al avance del cuatrenio en SEGPLAN..</t>
  </si>
  <si>
    <t>El valor registrado en la columna "Total" corresponde al avance del cuatrenio.en SEGPLAN.</t>
  </si>
  <si>
    <t>En el cuatrienio se avanzó en la titulación de 3,149 de los 3.900 programados logrando 80.7% de lo proyectado. La meta inicialmente programada se amplió al inicio del año 2023, pasando de 2400 a 3900 títulos.</t>
  </si>
  <si>
    <t>El valor registrado en la columna "Total" corresponde al avance del cuatrenio reportado en SEGPLAN.</t>
  </si>
  <si>
    <t>El valor registrado en la columna "Total" corresponde al avance del cuatrenio reportado en SEGPLAN..</t>
  </si>
  <si>
    <t>el cuatrienio se reporta la entrega de 100,774 m2 de espacio público construido superando la meta programada de 100.000 m2, logrando un avance de 101%, según lo reportado en SEGPLAN.</t>
  </si>
  <si>
    <t>La meta  proyectada para el cuatrienio se cumplió al finalizar el 2023 conl a ejecucion de  1329 proyectos estructurados, según avance del cuatrenio reportado en SEGPLAN.</t>
  </si>
  <si>
    <t xml:space="preserve">Es importante indicar que esta meta se reporta con la evidencia de contratos firmados para el mejoramiento de las viviendas y no con el número real de entregas realizadas a beneficiarios del programa </t>
  </si>
  <si>
    <t>Para el cuatrienio se realizaron 3747 acciones administrativas, técnicas y sociales de las 5000 prtogramadas,, alcanzando un 74.9% de lo programado, según lo reportado en SEGPLAN. Es de anotar que la suma de lo  reportada a 31 de Diciembre 2023, con lo ejecutado al 30 de mayo 2024, no corresponde con lo reportado en la columna total, en razon a que con anterioridad se reportó el porcentaje de avance de la vigencia 2023,  y no la suma de lo ejecutado durante el plan de desarrollo hasta esa fecha, tal como se observa en el reporte de  SEGPLAN.</t>
  </si>
  <si>
    <t>Para el cuatrienio se entregaron un total de 201 obras de las 958 asignadas, lográndose un avance del 16.8 % frente a las 1250 entregas programadas. Es de anotar que la suma de lo  reportada a 31 de Diciembre 2023, con lo ejecutado al 30 de mayo 2024, no corresponde con lo reportado en la columna total, en razon a que con anterioridad se reportó el porcentaje de avance de la vigencia 2023,  y no la suma de lo ejecutado durante el plan de desarrollo hasta esa fecha, tal como se observa en el reporte de  SEGPLAN.</t>
  </si>
  <si>
    <t>El valor registrado en la columna "Total" corresponde al avance del cuatrenio.</t>
  </si>
  <si>
    <t>Para el cuatrienio se entregaron un total de 1251 actos de reconocimiento</t>
  </si>
  <si>
    <t>Para el cuatrienio  se alcanzó un 91% de la implementacion programada del banco de materiales.</t>
  </si>
  <si>
    <t>El porcentaje de avance registrado con corte a mayo 2024, es el acumulado del cuatrienio.
1.	Protocolo Quintas y granada a enero 2023: Aunque quedó formalizado, se buscará la cancelación de este, puesto que se ha considerado que este figura de relacionamiento no tiene la suficiente validez. Su avance queda en un 25% de 25% a mayo de 2024.
Finalmente, es importante indicar que desde la dirección de la entidad, se ha manifestado el interés por volcar la atención y trabajo con comunidad para la zona más próxima al PIDJ y que por tanto percibe con mayor intensidad los efectos derivados de la operación del relleno sanitario, lo que corresponde a las Veredas Mochuelo Alto y Mochuelo Bajo, de la localidad de Ciudad Bolívar. 
2.	Protocolo en borrador ASOPORQUERA a enero 2023:  No se continúa con la formalización del protocolo, se suspende. La subdirección de disposición final realizó un proceso de análisis sobre este particular, considerando que la suscripción de un protocolo, no ofrecería el alcance, seguridad jurídica y claridad normativa frente al uso de predios adquiridos por el distrito, motivo por el cual se determina no continuar con el proceso de elaboración de un protocolo y en su lugar, se realizarán las consultas necesarias para establecer la figura administrativa y/o jurídica a través de la cual se establezca la relación con ASOPORQUERA. Su avance queda en 15% de 25% proyectado a mayo 2024
3.	Protocolo en borrador Mesa de concertación Social Doña Juana a enero 2023: No se continúa con la formalización del protocolo, se suspende, considerando que la suscripción de un protocolo no ofrecería el alcance, seguridad jurídica y claridad normativa frente al relacionamiento con la comunidad. Su avance queda en 15% de 25% proyectado a mayo 2024
4.	Acto administrativo borrador que adopta los protocolos: Dado que los protocolos se suspenden, la resolución en borrador que los adoptaba que igualmente, a la espera de establecer la mejor figura de relacionamiento con los diferentes grupos de valor, lo cuál ya esta en estudio. Su avance queda en 15% de 25% proyectado a mayo 2024</t>
  </si>
  <si>
    <t>El porcentaje de avance registrado con corte a mayo 2024, es el acumulado del cuatrienio.</t>
  </si>
  <si>
    <t xml:space="preserve">El porcentaje de avance registrado con corte a mayo 2024, es el acumulado del cuatrienio.
</t>
  </si>
  <si>
    <t>El porcentaje de avance registrado con corte a mayo 2024, es el acumulado del periodo 2020 - 2023.</t>
  </si>
  <si>
    <t>El porcentaje de avance registrado con corte a mayo 2024, es el acumulado del cuatrienio.
La modernización a LED del Sistema de Alumbrado Público de Bogotá D.C, es el cambio de uno o más de los elementos que conforman la infraestructura del Sistema de Alumbrado Público de acuerdo con el avance tecnológico. En lo trascurrido del Plan de Desarrollo se ha modernizado a LED un total de 103.256 luminarias correspondiente al 112,23% de avance frente a la meta modificada para el cuatrienio 2020-2024.</t>
  </si>
  <si>
    <t>El porcentaje de avance registrado con corte a mayo 2024, es el acumulado del cuatrienio.
1. La meta 5 PDD, a saber: Otorgar 12.500 subvenciones y ayudas a la  población vulnerable que cumplan los requisitos, para acceder a los servicios funerarios del Distrito, se cumplió en el cuatrienio en un 103.66%.
2. La meta  278 PDD, a saber: Aumentar en un 50 % la capacidad instalada de infraestructura en bóvedas, osarios y cenízaros (BOC) u otros equipamientos en los Cementerios Distritales, promoviendo su revitalización., se cumplio en el cuatrienio en un 57.50%, A corte 31 de mayo de 2024, aún no se cuenta con la licencia aprobada para la construcción del mausoleo en el Cementerio Parque Serafín requerida para adelantar la ampliacion del número de bovedas, osarios y cenizarios en el cementerio, dado que persiste el incumplimiento del contrato UAESP-380-2021, lo anterior ha impedido el inicio del contrato de obra UAESP-765-2022 y el de interventoria UAESP-740-2022</t>
  </si>
  <si>
    <t>Formular e implementar la política de participación ciudadana y responsabilidad social de la UAESP en el marco del MIPG.</t>
  </si>
  <si>
    <t>Formular e implementar el Proceso de Participación Ciudadana y Responsabilidad Social en la UAESP.</t>
  </si>
  <si>
    <t>Formular e implementar el modelo de relacionamiento de la UAESP.</t>
  </si>
  <si>
    <t xml:space="preserve">No aplica sumatoria de avances (columna Total). </t>
  </si>
  <si>
    <t xml:space="preserve">Resultado a diciembre 2023. Pendiente 2024. No aplica sumatoria de avances. </t>
  </si>
  <si>
    <t>Afectación racionamiento obligatorio por emergencia cambio climático</t>
  </si>
  <si>
    <t>Resultado a marzo vs meta a mayo 2024. No aplica sumatoria de avances (Columna Total).</t>
  </si>
  <si>
    <t>IUS 2023 generado por la SSPD en jun.28.2024, versión 1.</t>
  </si>
  <si>
    <t>Resultado a marzo vs meta a marzo de 2024. Pendiente resultado a mayo de 2024. No aplica sumatoria de avances (columna Total).</t>
  </si>
  <si>
    <t>Resultado a marzo vs meta a mayo de 2024. Pendiente resultado a mayo de 2024. No aplica sumatoria de avances (columna Total).</t>
  </si>
  <si>
    <t>No aplica sumatoria de avances (columna Total).</t>
  </si>
  <si>
    <t>Resultado a marzo vs meta a junio de 2024. No aplica sumatoria de avances (columna Total).</t>
  </si>
  <si>
    <t>Promedio anual 2020-2023. Pendiente resultado 2024.</t>
  </si>
  <si>
    <t>Resultado 2023, Pendiente 2024. No aplica sumatoria de avances (columna Total).</t>
  </si>
  <si>
    <t>Resultado 2023. No aplica en 2024. No aplica sumatoria de avances (columna Total).</t>
  </si>
  <si>
    <t>Resultado a diciembre de 2023. Pendiente resultado 2024</t>
  </si>
  <si>
    <t>Resultado a marzo vs meta a marzo 2024. Pendiente resultado a mayo de 2024. No aplica sumatoria de avances (columna Total).</t>
  </si>
  <si>
    <t>Al cierre del PDD, las intervenciones del primer grupo de espacios públicos del proyecto integral de revitalización Cable San Cristóbal presentó retrasos en la ejecución de actividades en las obras como fundición total de muro de contención y finalización del acceso perimetral en el parque Guacamayas. Por lo que, no se logró recibir a satisfacción en un 100% la meta en 17.000 metros cuadrados pese a que los frentes de obra pendientes corresponden a actividades de finalización de los parques. Cabe mencionar que, se encuentra en proceso de subsanación de las observaciones en el marco de los procesos de presuntos incumplimientos a los contratos.</t>
  </si>
  <si>
    <t>Al cierre del PDD, queda pendiente de entregar 38 expedientes de legalización, en razón a las nuevas disposiciones del POT 555 del 2021, lo que implicó cambios en el procedimiento, lo cual llevo a que la Secretaría Distrital del Hábitat y también a algunas entidades que hacen parte del proceso de legalización urbanística replantearan sus procesos para la solicitud de los conceptos de estos expedientes ante la SDP.</t>
  </si>
  <si>
    <t>No aplica</t>
  </si>
  <si>
    <t>Al cierre del PDD, quedaron pendientes por reportar 11 intervenciones de Acupuntura Urbana, esto obedece a retrasos en la ejecución del cronograma de trabajo en los contratos de obra por motivos tales como; (i) tiempos prolongados de espera en la aprobación de permisos por parte de entidades y empresas de servicios públicos; (ii) cambios en las definiciones de mobiliario de las obras a espera de aprobación por parte del IDRD y (iii) periodos de suspensión en contratos de obra e interventoría.</t>
  </si>
  <si>
    <t>Al cierre del PDD, quedaron pendientes de reporte 3 intervenciones de Recuperación de Espacio Público para el Cuidado, una (1) esta programada para ser entregada en el mes de junio del 2024 y dos (2) intervenciones no tuvieron presupuesto para el 2024.</t>
  </si>
  <si>
    <t>Al cierre del PDD, quedaron pendientes por reportar la ejecución de 242 mejoramientos de vivienda rural, por la falta de recursos para la ejecución de las obras.</t>
  </si>
  <si>
    <t>Al cierre del PDD, quedaron sin asignar 292 subsidios debido a que la Caja de Vivienda Popular no logro subsanar la totalidad de los expedientes restantes para el cumplimiento de las 1.250 asignaciones de subsidios de mejoramiento de vivienda programadas para el cuatrienio.</t>
  </si>
  <si>
    <t>Al cierre del PDD, se dejaron de entregar 935 mejoramientos de vivienda, en razón a que en los primeros cinco meses de año no se cumplió con el cronograma previsto para la realización de las visitas a los hogares postulantes</t>
  </si>
  <si>
    <t>Al cierre del PDD no fue posible la entrega de 3.39 hectáreas de suelo útil para el desarrollo de vivienda social y usos complementarios dado que, por actores como propietarios, promotores y constructores de los proyectos y las entidades públicas distritales y nacionales que intervienen en el proceso de la cadena de tramites de urbanismo y construcción son autónomos en la forma y tiempo de radicación y aprobación de cada uno de los trámites. Así mismo, se tenía contemplado el reporte de hectáreas de suelo útil del proyecto Plan Parcial Triángulo Bavaria, sin embargo, el promotor presentó radicaciones parciales lo que, por tiempos, dio como resultado que las licencias no fueran expedidas en el período enero-mayo 2024; adicionalmente de los proyectos en seguimiento y gestión por parte de la subdirección, no se aprobaron licencias de urbanismo y construcción cuyo desarrollo permitiera aportar al cumplimiento de la meta.</t>
  </si>
  <si>
    <t>Para el año 2024, de acuerdo con la programación, se esperaba reportar 4.481 unidades de vivienda promovidas para su iniciación. Sin embargo, se reportaron 9.487 iniciaciones, generando un aumento de la meta en 5.006 unidades. Este aumento de las unidades reportadas para su iniciación tiene que ver con el dinamismo del programa “Reactiva tu compra, reactiva tu hogar” para acceso a vivienda, que la Secretaría Distrital de Hábitat lanzó en febrero de 2024.</t>
  </si>
  <si>
    <r>
      <t>El porcentaje de avance registrado con corte a mayo 2024, es el acumulado del cuatrienio.
A continuación, se relacionan las acciones realizadas dentro del plan institucional de gestión ambiental - PIGA en articulación con la estrategia de cambios de hábito responsable con el medio ambiente:
1. Se realizó una capacitación semestral dirigida a los colaboradores, orientada al ahorro y uso eficiente del agua y energía.
2. A mayo de 2024 se aprovecharon</t>
    </r>
    <r>
      <rPr>
        <sz val="12"/>
        <color rgb="FFFF0000"/>
        <rFont val="Calibri"/>
        <family val="2"/>
        <scheme val="minor"/>
      </rPr>
      <t xml:space="preserve"> </t>
    </r>
    <r>
      <rPr>
        <sz val="12"/>
        <color theme="1"/>
        <rFont val="Calibri"/>
        <family val="2"/>
        <scheme val="minor"/>
      </rPr>
      <t>5962.4</t>
    </r>
    <r>
      <rPr>
        <sz val="12"/>
        <color rgb="FFFF0000"/>
        <rFont val="Calibri"/>
        <family val="2"/>
        <scheme val="minor"/>
      </rPr>
      <t xml:space="preserve"> </t>
    </r>
    <r>
      <rPr>
        <sz val="12"/>
        <color theme="1"/>
        <rFont val="Calibri"/>
        <family val="2"/>
        <scheme val="minor"/>
      </rPr>
      <t>kilos de material como papel, cartón, plástico y vidrio, los cuales se entregaron a las asociaciones con las que se tienen firmados acuerdos de corresponsabilidad.
3. En el periodo 2022 y mayo 2024, en el punto post consumo de la sede principal, fueron recolectados para su tratamiento y entrega a gestores autorizados, 316.1 kilos de residuos especiales tales como: pilas, envases de insecticidas y plaguicidas, tapas plásticas, de aceite usado, residuos de aparatos eléctricos y electrónicos – RAEES y medicamentos vencidos.
4. Entre el año 2023 y marzo del 2024, se recolectaron cincuenta y seis (56.4) kilos de plástico para su aprovechamiento, por medio de la estrategia botellitas de amor.
5. Se actualizó la señalización de los puntos ecológicos ubicados en las diferentes sedes de la entidad, de acuerdo con la Resolución 2184 de 2019.
6. Desde septiembre del 2023, en la sede principal de la UAESP se instaló una (1) compostera, la cual se emplea para generar compost in sitú a partir, de los residuos orgánicos generados. 
7. En el 2022 y 2023, la Unidad recibió el reconocimiento de la Secretaría Distrital de Ambiente, a las buenas prácticas ambientales en el programa de consumo sostenible, por las diferentes acciones que desde la entidad se adelantan en pro de un ambiente más sostenible.
8.Se actualizaron y se continúan implementando las fichas técnicas para la contratación sostenible, con las cuales se busca adquirir y contratar bienes y servicios más amigables con el ambiente.
9. Se desincentiva el uso de plásticos de un solo uso, al adquirir y utilizar mezcladores en madera o elaborados a partir de recursos renovables, pocillos para los colaboradores (as) fabricados en materiales resistentes y para los visitantes se cuenta con vasos biodegradables. Así mismo, se realiza divulgación por medio de piezas comunicativas, en las que se promueve el uso de elementos fabricados con materiales durables.
10. En el 2023 y 2024, la entidad obtuvo “el sello de oro” por las mejores actividades realizadas el primer jueves de cada mes, día de movilidad sostenible, reconocimiento otorgado por la Secretaría Distrital de Movilidad.</t>
    </r>
  </si>
  <si>
    <t>75.97%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</si>
</sst>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8"/>
      <color theme="1"/>
      <name val="Calibri"/>
      <family val="2"/>
      <scheme val="minor"/>
    </font>
    <font>
      <sz val="11"/>
      <name val="Calibri"/>
      <family val="2"/>
      <scheme val="minor"/>
    </font>
    <font>
      <sz val="12"/>
      <name val="Calibri"/>
      <family val="2"/>
      <scheme val="minor"/>
    </font>
    <font>
      <b/>
      <sz val="12"/>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6"/>
      <color theme="1"/>
      <name val="Calibri"/>
      <family val="2"/>
      <scheme val="minor"/>
    </font>
    <font>
      <b/>
      <sz val="11"/>
      <color rgb="FF000000"/>
      <name val="Calibri"/>
      <family val="2"/>
      <scheme val="minor"/>
    </font>
    <font>
      <b/>
      <sz val="11"/>
      <color rgb="FF00B050"/>
      <name val="Calibri"/>
      <family val="2"/>
      <scheme val="minor"/>
    </font>
    <font>
      <sz val="11"/>
      <color rgb="FF000000"/>
      <name val="Calibri"/>
      <family val="2"/>
      <scheme val="minor"/>
    </font>
    <font>
      <i/>
      <sz val="11"/>
      <color rgb="FF000000"/>
      <name val="Calibri"/>
      <family val="2"/>
      <scheme val="minor"/>
    </font>
    <font>
      <b/>
      <sz val="10"/>
      <color rgb="FF000000"/>
      <name val="Franklin Gothic Book"/>
      <family val="2"/>
    </font>
    <font>
      <sz val="10"/>
      <color rgb="FF000000"/>
      <name val="Franklin Gothic Book"/>
      <family val="2"/>
    </font>
    <font>
      <sz val="12"/>
      <color rgb="FF000000"/>
      <name val="Calibri"/>
      <family val="2"/>
      <scheme val="minor"/>
    </font>
    <font>
      <b/>
      <sz val="24"/>
      <color theme="1"/>
      <name val="Calibri"/>
      <family val="2"/>
      <scheme val="minor"/>
    </font>
    <font>
      <sz val="10"/>
      <name val="Calibri"/>
      <family val="2"/>
      <scheme val="minor"/>
    </font>
    <font>
      <sz val="14"/>
      <color indexed="8"/>
      <name val="Calibri"/>
      <family val="2"/>
      <scheme val="minor"/>
    </font>
    <font>
      <sz val="14"/>
      <name val="Calibri"/>
      <family val="2"/>
      <scheme val="minor"/>
    </font>
    <font>
      <sz val="12"/>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78FF31"/>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FFF"/>
      </patternFill>
    </fill>
    <fill>
      <patternFill patternType="solid">
        <fgColor rgb="FFFFFF00"/>
        <bgColor indexed="64"/>
      </patternFill>
    </fill>
    <fill>
      <patternFill patternType="solid">
        <fgColor theme="7"/>
        <bgColor indexed="64"/>
      </patternFill>
    </fill>
    <fill>
      <patternFill patternType="solid">
        <fgColor theme="9" tint="0.79998168889431442"/>
        <bgColor indexed="64"/>
      </patternFill>
    </fill>
  </fills>
  <borders count="63">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thin">
        <color indexed="64"/>
      </bottom>
      <diagonal/>
    </border>
  </borders>
  <cellStyleXfs count="2">
    <xf numFmtId="0" fontId="0" fillId="0" borderId="0"/>
    <xf numFmtId="9" fontId="5" fillId="0" borderId="0" applyFont="0" applyFill="0" applyBorder="0" applyAlignment="0" applyProtection="0"/>
  </cellStyleXfs>
  <cellXfs count="278">
    <xf numFmtId="0" fontId="0" fillId="0" borderId="0" xfId="0"/>
    <xf numFmtId="0" fontId="0" fillId="0" borderId="0" xfId="0" applyAlignment="1">
      <alignment vertical="center"/>
    </xf>
    <xf numFmtId="0" fontId="0" fillId="0" borderId="0" xfId="0" applyAlignment="1">
      <alignment horizontal="center" vertical="center"/>
    </xf>
    <xf numFmtId="9" fontId="0" fillId="0" borderId="0" xfId="0" applyNumberFormat="1"/>
    <xf numFmtId="0" fontId="0" fillId="0" borderId="0" xfId="0" applyAlignment="1">
      <alignment horizontal="center" vertical="center" wrapText="1"/>
    </xf>
    <xf numFmtId="9" fontId="6" fillId="0" borderId="0" xfId="1" applyFont="1" applyBorder="1" applyAlignment="1">
      <alignment horizontal="center" vertical="center"/>
    </xf>
    <xf numFmtId="9" fontId="0" fillId="0" borderId="0" xfId="1" applyFont="1" applyBorder="1" applyAlignment="1">
      <alignment horizontal="center" vertical="center"/>
    </xf>
    <xf numFmtId="9" fontId="0" fillId="0" borderId="0" xfId="1" applyFont="1" applyBorder="1" applyAlignment="1">
      <alignment horizontal="center" vertical="center" wrapText="1"/>
    </xf>
    <xf numFmtId="0" fontId="7" fillId="0" borderId="0" xfId="0" applyFont="1" applyAlignment="1">
      <alignment vertical="center" wrapText="1"/>
    </xf>
    <xf numFmtId="9" fontId="0" fillId="0" borderId="6" xfId="1" applyFont="1" applyBorder="1" applyAlignment="1">
      <alignment horizontal="center" vertical="center" wrapText="1"/>
    </xf>
    <xf numFmtId="9" fontId="0" fillId="0" borderId="6" xfId="1" applyFont="1" applyBorder="1" applyAlignment="1">
      <alignment horizontal="center" vertical="center"/>
    </xf>
    <xf numFmtId="0" fontId="7" fillId="0" borderId="6" xfId="0" applyFont="1" applyBorder="1" applyAlignment="1">
      <alignment vertical="center" wrapText="1"/>
    </xf>
    <xf numFmtId="9" fontId="0" fillId="0" borderId="9" xfId="1" applyFont="1" applyBorder="1" applyAlignment="1">
      <alignment horizontal="center" vertical="center" wrapText="1"/>
    </xf>
    <xf numFmtId="9" fontId="0" fillId="0" borderId="9" xfId="1" applyFont="1" applyFill="1" applyBorder="1" applyAlignment="1">
      <alignment horizontal="center" vertical="center" wrapText="1"/>
    </xf>
    <xf numFmtId="0" fontId="7" fillId="0" borderId="9" xfId="0" applyFont="1" applyBorder="1" applyAlignment="1">
      <alignment vertical="center" wrapText="1"/>
    </xf>
    <xf numFmtId="10" fontId="0" fillId="0" borderId="8" xfId="1" applyNumberFormat="1" applyFont="1" applyFill="1" applyBorder="1" applyAlignment="1">
      <alignment horizontal="center" vertical="center"/>
    </xf>
    <xf numFmtId="9" fontId="0" fillId="0" borderId="9" xfId="1" applyFont="1" applyBorder="1" applyAlignment="1">
      <alignment horizontal="center" vertical="center"/>
    </xf>
    <xf numFmtId="0" fontId="8" fillId="0" borderId="9" xfId="0" applyFont="1" applyBorder="1" applyAlignment="1">
      <alignment vertical="center" wrapText="1"/>
    </xf>
    <xf numFmtId="10" fontId="0" fillId="0" borderId="12" xfId="1" applyNumberFormat="1" applyFont="1" applyFill="1" applyBorder="1" applyAlignment="1">
      <alignment horizontal="center" vertical="center"/>
    </xf>
    <xf numFmtId="9" fontId="0" fillId="0" borderId="13" xfId="1" applyFont="1" applyBorder="1" applyAlignment="1">
      <alignment horizontal="center" vertical="center" wrapText="1"/>
    </xf>
    <xf numFmtId="9" fontId="0" fillId="0" borderId="13" xfId="1" applyFont="1" applyBorder="1" applyAlignment="1">
      <alignment horizontal="center" vertical="center"/>
    </xf>
    <xf numFmtId="0" fontId="8" fillId="0" borderId="13" xfId="0" applyFont="1" applyBorder="1" applyAlignment="1">
      <alignment vertical="center" wrapText="1"/>
    </xf>
    <xf numFmtId="10" fontId="0" fillId="0" borderId="15" xfId="1" applyNumberFormat="1" applyFont="1" applyFill="1" applyBorder="1" applyAlignment="1">
      <alignment horizontal="center" vertical="center"/>
    </xf>
    <xf numFmtId="9" fontId="0" fillId="0" borderId="16" xfId="1" applyFont="1" applyFill="1" applyBorder="1" applyAlignment="1">
      <alignment horizontal="center" vertical="center" wrapText="1"/>
    </xf>
    <xf numFmtId="0" fontId="8" fillId="0" borderId="16" xfId="0" applyFont="1" applyBorder="1" applyAlignment="1">
      <alignment vertical="center" wrapText="1"/>
    </xf>
    <xf numFmtId="0" fontId="8" fillId="2" borderId="9" xfId="0" applyFont="1" applyFill="1" applyBorder="1" applyAlignment="1">
      <alignment vertical="center" wrapText="1"/>
    </xf>
    <xf numFmtId="9" fontId="0" fillId="0" borderId="13" xfId="1" applyFont="1" applyFill="1" applyBorder="1" applyAlignment="1">
      <alignment horizontal="center" vertical="center" wrapText="1"/>
    </xf>
    <xf numFmtId="0" fontId="8" fillId="2" borderId="13" xfId="0" applyFont="1" applyFill="1" applyBorder="1" applyAlignment="1">
      <alignment vertical="center" wrapText="1"/>
    </xf>
    <xf numFmtId="9" fontId="0" fillId="0" borderId="16" xfId="1" applyFont="1" applyBorder="1" applyAlignment="1">
      <alignment horizontal="center" vertical="center" wrapText="1"/>
    </xf>
    <xf numFmtId="9" fontId="0" fillId="0" borderId="19" xfId="1" applyFont="1" applyBorder="1" applyAlignment="1">
      <alignment horizontal="center" vertical="center" wrapText="1"/>
    </xf>
    <xf numFmtId="0" fontId="8" fillId="0" borderId="19" xfId="0" applyFont="1" applyBorder="1" applyAlignment="1">
      <alignment vertical="center" wrapText="1"/>
    </xf>
    <xf numFmtId="0" fontId="0" fillId="2" borderId="0" xfId="0" applyFill="1"/>
    <xf numFmtId="9" fontId="0" fillId="2" borderId="23" xfId="1" applyFont="1" applyFill="1" applyBorder="1" applyAlignment="1">
      <alignment horizontal="center" vertical="center" wrapText="1"/>
    </xf>
    <xf numFmtId="0" fontId="0" fillId="2" borderId="23" xfId="0" applyFill="1" applyBorder="1" applyAlignment="1">
      <alignment horizontal="justify" vertical="center" wrapText="1"/>
    </xf>
    <xf numFmtId="0" fontId="0" fillId="2" borderId="24" xfId="0" applyFill="1" applyBorder="1" applyAlignment="1">
      <alignment horizontal="center" vertical="center" wrapText="1"/>
    </xf>
    <xf numFmtId="0" fontId="0" fillId="0" borderId="16" xfId="0" applyBorder="1" applyAlignment="1">
      <alignment horizontal="justify" vertical="center" wrapText="1"/>
    </xf>
    <xf numFmtId="0" fontId="0" fillId="0" borderId="9" xfId="0" applyBorder="1" applyAlignment="1">
      <alignment horizontal="justify" vertical="center" wrapText="1"/>
    </xf>
    <xf numFmtId="10" fontId="0" fillId="0" borderId="0" xfId="0" applyNumberFormat="1"/>
    <xf numFmtId="0" fontId="0" fillId="0" borderId="13" xfId="0" applyBorder="1" applyAlignment="1">
      <alignment horizontal="justify" vertical="center" wrapText="1"/>
    </xf>
    <xf numFmtId="0" fontId="11" fillId="3" borderId="16" xfId="0" applyFont="1" applyFill="1" applyBorder="1" applyAlignment="1">
      <alignment horizontal="center" vertical="center"/>
    </xf>
    <xf numFmtId="0" fontId="11" fillId="4" borderId="16" xfId="0" applyFont="1" applyFill="1" applyBorder="1" applyAlignment="1">
      <alignment horizontal="center" vertical="center" wrapText="1"/>
    </xf>
    <xf numFmtId="0" fontId="12" fillId="3" borderId="16" xfId="0" applyFont="1" applyFill="1" applyBorder="1" applyAlignment="1">
      <alignment horizontal="center" vertical="center"/>
    </xf>
    <xf numFmtId="0" fontId="0" fillId="0" borderId="0" xfId="0" applyAlignment="1">
      <alignment horizontal="center"/>
    </xf>
    <xf numFmtId="0" fontId="11" fillId="0" borderId="0" xfId="0" applyFont="1" applyAlignment="1">
      <alignment horizontal="right"/>
    </xf>
    <xf numFmtId="0" fontId="10" fillId="0" borderId="0" xfId="0" applyFont="1" applyAlignment="1">
      <alignment horizontal="right" vertical="center"/>
    </xf>
    <xf numFmtId="0" fontId="0" fillId="0" borderId="0" xfId="0" applyAlignment="1">
      <alignment vertical="center" wrapText="1"/>
    </xf>
    <xf numFmtId="0" fontId="0" fillId="0" borderId="0" xfId="0" applyAlignment="1">
      <alignment wrapText="1"/>
    </xf>
    <xf numFmtId="0" fontId="13" fillId="0" borderId="0" xfId="0" applyFont="1"/>
    <xf numFmtId="0" fontId="10" fillId="0" borderId="0" xfId="0" applyFont="1" applyAlignment="1">
      <alignment horizontal="right"/>
    </xf>
    <xf numFmtId="0" fontId="12" fillId="3" borderId="9" xfId="0" applyFont="1" applyFill="1" applyBorder="1" applyAlignment="1">
      <alignment horizontal="center" vertical="center"/>
    </xf>
    <xf numFmtId="0" fontId="11" fillId="4" borderId="9" xfId="0" applyFont="1" applyFill="1" applyBorder="1" applyAlignment="1">
      <alignment horizontal="center" vertical="center"/>
    </xf>
    <xf numFmtId="9" fontId="0" fillId="2" borderId="9" xfId="1" applyFont="1" applyFill="1" applyBorder="1" applyAlignment="1">
      <alignment horizontal="center" vertical="center" wrapText="1"/>
    </xf>
    <xf numFmtId="0" fontId="0" fillId="2" borderId="9" xfId="0" applyFill="1" applyBorder="1" applyAlignment="1">
      <alignment horizontal="justify" vertical="center" wrapText="1"/>
    </xf>
    <xf numFmtId="0" fontId="8" fillId="2" borderId="9" xfId="0" applyFont="1" applyFill="1" applyBorder="1" applyAlignment="1">
      <alignment horizontal="justify" vertical="center" wrapText="1"/>
    </xf>
    <xf numFmtId="0" fontId="0" fillId="2" borderId="9" xfId="0" applyFill="1" applyBorder="1" applyAlignment="1">
      <alignment horizontal="justify" vertical="center"/>
    </xf>
    <xf numFmtId="0" fontId="8" fillId="2" borderId="9" xfId="0" applyFont="1" applyFill="1" applyBorder="1" applyAlignment="1">
      <alignment horizontal="justify" vertical="center"/>
    </xf>
    <xf numFmtId="9" fontId="0" fillId="2" borderId="9" xfId="1" applyFont="1" applyFill="1" applyBorder="1" applyAlignment="1">
      <alignment horizontal="center" vertical="center"/>
    </xf>
    <xf numFmtId="0" fontId="0" fillId="2" borderId="9" xfId="0" applyFill="1" applyBorder="1" applyAlignment="1">
      <alignment horizontal="left" vertical="top" wrapText="1"/>
    </xf>
    <xf numFmtId="0" fontId="0" fillId="0" borderId="0" xfId="0" applyAlignment="1">
      <alignment horizontal="justify" vertical="center" wrapText="1"/>
    </xf>
    <xf numFmtId="0" fontId="0" fillId="2" borderId="0" xfId="0" applyFill="1" applyAlignment="1">
      <alignment horizontal="justify" vertical="center" wrapText="1"/>
    </xf>
    <xf numFmtId="9" fontId="15" fillId="0" borderId="13" xfId="1" applyFont="1" applyBorder="1" applyAlignment="1">
      <alignment horizontal="center" vertical="center"/>
    </xf>
    <xf numFmtId="0" fontId="16" fillId="0" borderId="9" xfId="0" applyFont="1" applyBorder="1" applyAlignment="1">
      <alignment horizontal="left" vertical="center" wrapText="1" readingOrder="1"/>
    </xf>
    <xf numFmtId="9" fontId="15" fillId="0" borderId="9" xfId="1" applyFont="1" applyBorder="1" applyAlignment="1">
      <alignment horizontal="center" vertical="center"/>
    </xf>
    <xf numFmtId="0" fontId="16" fillId="0" borderId="13" xfId="0" applyFont="1" applyBorder="1" applyAlignment="1">
      <alignment horizontal="justify" vertical="center" wrapText="1" readingOrder="1"/>
    </xf>
    <xf numFmtId="9" fontId="15" fillId="0" borderId="27" xfId="1" applyFont="1" applyBorder="1" applyAlignment="1">
      <alignment horizontal="center" vertical="center"/>
    </xf>
    <xf numFmtId="0" fontId="16" fillId="0" borderId="9" xfId="0" applyFont="1" applyBorder="1" applyAlignment="1">
      <alignment horizontal="justify" vertical="center" wrapText="1" readingOrder="1"/>
    </xf>
    <xf numFmtId="9" fontId="15" fillId="0" borderId="28" xfId="1" applyFont="1" applyBorder="1" applyAlignment="1">
      <alignment horizontal="center" vertical="center"/>
    </xf>
    <xf numFmtId="0" fontId="16" fillId="0" borderId="6" xfId="0" applyFont="1" applyBorder="1" applyAlignment="1">
      <alignment horizontal="justify" vertical="center" wrapText="1" readingOrder="1"/>
    </xf>
    <xf numFmtId="9" fontId="15" fillId="0" borderId="29" xfId="1" applyFont="1" applyBorder="1" applyAlignment="1">
      <alignment horizontal="center" vertical="center"/>
    </xf>
    <xf numFmtId="9" fontId="0" fillId="0" borderId="0" xfId="0" applyNumberFormat="1" applyAlignment="1">
      <alignment vertical="center"/>
    </xf>
    <xf numFmtId="0" fontId="19" fillId="0" borderId="32" xfId="0" applyFont="1" applyBorder="1" applyAlignment="1">
      <alignment horizontal="justify" vertical="center" wrapText="1" readingOrder="1"/>
    </xf>
    <xf numFmtId="0" fontId="18" fillId="0" borderId="32" xfId="0" applyFont="1" applyBorder="1" applyAlignment="1">
      <alignment horizontal="justify" vertical="center" wrapText="1" readingOrder="1"/>
    </xf>
    <xf numFmtId="9" fontId="15" fillId="0" borderId="6" xfId="1" applyFont="1" applyBorder="1" applyAlignment="1">
      <alignment horizontal="center" vertical="center"/>
    </xf>
    <xf numFmtId="0" fontId="4" fillId="0" borderId="0" xfId="0" applyFont="1" applyAlignment="1">
      <alignment horizontal="left" vertical="center" wrapText="1"/>
    </xf>
    <xf numFmtId="0" fontId="16" fillId="0" borderId="0" xfId="0" applyFont="1" applyAlignment="1">
      <alignment horizontal="left" vertical="center" wrapText="1" readingOrder="1"/>
    </xf>
    <xf numFmtId="9" fontId="4" fillId="0" borderId="0" xfId="1" applyFont="1" applyBorder="1" applyAlignment="1">
      <alignment horizontal="center" vertical="center"/>
    </xf>
    <xf numFmtId="0" fontId="4" fillId="0" borderId="0" xfId="0" applyFont="1" applyAlignment="1">
      <alignment horizontal="center" vertical="center" wrapText="1"/>
    </xf>
    <xf numFmtId="0" fontId="14" fillId="0" borderId="13" xfId="0" applyFont="1" applyBorder="1" applyAlignment="1">
      <alignment horizontal="left" vertical="center" wrapText="1" readingOrder="1"/>
    </xf>
    <xf numFmtId="0" fontId="16" fillId="0" borderId="6" xfId="0" applyFont="1" applyBorder="1" applyAlignment="1">
      <alignment horizontal="left" vertical="center" wrapText="1" readingOrder="1"/>
    </xf>
    <xf numFmtId="0" fontId="13" fillId="0" borderId="0" xfId="0" applyFont="1" applyAlignment="1">
      <alignment vertical="center"/>
    </xf>
    <xf numFmtId="0" fontId="11" fillId="0" borderId="0" xfId="0" applyFont="1" applyAlignment="1">
      <alignment horizontal="right" vertical="center"/>
    </xf>
    <xf numFmtId="0" fontId="0" fillId="0" borderId="9" xfId="0" applyBorder="1" applyAlignment="1">
      <alignment vertical="center" wrapText="1"/>
    </xf>
    <xf numFmtId="0" fontId="0" fillId="6" borderId="9" xfId="0" applyFill="1" applyBorder="1" applyAlignment="1">
      <alignment vertical="center" wrapText="1"/>
    </xf>
    <xf numFmtId="0" fontId="11" fillId="0" borderId="0" xfId="0" applyFont="1" applyAlignment="1">
      <alignment vertical="center"/>
    </xf>
    <xf numFmtId="0" fontId="10" fillId="0" borderId="0" xfId="0" applyFont="1" applyAlignment="1">
      <alignment horizontal="center" vertical="center" wrapText="1"/>
    </xf>
    <xf numFmtId="0" fontId="13" fillId="0" borderId="0" xfId="0" applyFont="1" applyAlignment="1">
      <alignment horizontal="center" vertical="center" wrapText="1"/>
    </xf>
    <xf numFmtId="0" fontId="11" fillId="0" borderId="0" xfId="0" applyFont="1" applyAlignment="1">
      <alignment horizontal="center" vertical="center" wrapText="1"/>
    </xf>
    <xf numFmtId="0" fontId="12" fillId="3" borderId="16" xfId="0" applyFont="1" applyFill="1" applyBorder="1" applyAlignment="1">
      <alignment horizontal="center" vertical="center" wrapText="1"/>
    </xf>
    <xf numFmtId="0" fontId="20" fillId="0" borderId="13" xfId="0" applyFont="1" applyBorder="1" applyAlignment="1">
      <alignment horizontal="left" vertical="center" wrapText="1"/>
    </xf>
    <xf numFmtId="9" fontId="0" fillId="0" borderId="13" xfId="0" applyNumberFormat="1" applyBorder="1" applyAlignment="1">
      <alignment horizontal="center" vertical="center"/>
    </xf>
    <xf numFmtId="0" fontId="20" fillId="0" borderId="9" xfId="0" applyFont="1" applyBorder="1" applyAlignment="1">
      <alignment horizontal="left" vertical="center" wrapText="1"/>
    </xf>
    <xf numFmtId="9" fontId="0" fillId="0" borderId="9" xfId="0" applyNumberFormat="1" applyBorder="1" applyAlignment="1">
      <alignment horizontal="center" vertical="center"/>
    </xf>
    <xf numFmtId="0" fontId="20" fillId="0" borderId="16" xfId="0" applyFont="1" applyBorder="1" applyAlignment="1">
      <alignment horizontal="left" vertical="center" wrapText="1"/>
    </xf>
    <xf numFmtId="9" fontId="0" fillId="0" borderId="16" xfId="1" applyFont="1" applyBorder="1" applyAlignment="1">
      <alignment horizontal="center" vertical="center"/>
    </xf>
    <xf numFmtId="9" fontId="0" fillId="0" borderId="16" xfId="0" applyNumberFormat="1" applyBorder="1" applyAlignment="1">
      <alignment horizontal="center" vertical="center"/>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0" fillId="0" borderId="15" xfId="0" applyBorder="1" applyAlignment="1">
      <alignment horizontal="center" vertical="center" wrapText="1"/>
    </xf>
    <xf numFmtId="0" fontId="20" fillId="0" borderId="6" xfId="0" applyFont="1" applyBorder="1" applyAlignment="1">
      <alignment horizontal="left" vertical="center" wrapText="1"/>
    </xf>
    <xf numFmtId="9" fontId="0" fillId="0" borderId="6" xfId="0" applyNumberFormat="1" applyBorder="1" applyAlignment="1">
      <alignment horizontal="center" vertical="center"/>
    </xf>
    <xf numFmtId="0" fontId="0" fillId="0" borderId="5" xfId="0" applyBorder="1" applyAlignment="1">
      <alignment horizontal="center" vertical="center" wrapText="1"/>
    </xf>
    <xf numFmtId="0" fontId="20" fillId="7" borderId="24" xfId="0" applyFont="1" applyFill="1" applyBorder="1" applyAlignment="1">
      <alignment horizontal="left" vertical="center" wrapText="1"/>
    </xf>
    <xf numFmtId="0" fontId="20" fillId="0" borderId="23" xfId="0" applyFont="1" applyBorder="1" applyAlignment="1">
      <alignment horizontal="left" vertical="center" wrapText="1"/>
    </xf>
    <xf numFmtId="9" fontId="0" fillId="0" borderId="23" xfId="1" applyFont="1" applyBorder="1" applyAlignment="1">
      <alignment horizontal="center" vertical="center"/>
    </xf>
    <xf numFmtId="9" fontId="0" fillId="0" borderId="23" xfId="0" applyNumberFormat="1" applyBorder="1" applyAlignment="1">
      <alignment horizontal="center" vertical="center"/>
    </xf>
    <xf numFmtId="0" fontId="0" fillId="0" borderId="21" xfId="0" applyBorder="1" applyAlignment="1">
      <alignment horizontal="center" vertical="center"/>
    </xf>
    <xf numFmtId="0" fontId="20" fillId="7" borderId="41" xfId="0" applyFont="1" applyFill="1" applyBorder="1" applyAlignment="1">
      <alignment horizontal="left" vertical="center" wrapText="1"/>
    </xf>
    <xf numFmtId="0" fontId="20" fillId="0" borderId="26" xfId="0" applyFont="1" applyBorder="1" applyAlignment="1">
      <alignment horizontal="left" vertical="center" wrapText="1"/>
    </xf>
    <xf numFmtId="9" fontId="0" fillId="0" borderId="26" xfId="1" applyFont="1" applyBorder="1" applyAlignment="1">
      <alignment horizontal="center" vertical="center"/>
    </xf>
    <xf numFmtId="9" fontId="0" fillId="0" borderId="26" xfId="0" applyNumberFormat="1" applyBorder="1" applyAlignment="1">
      <alignment horizontal="center" vertical="center"/>
    </xf>
    <xf numFmtId="0" fontId="0" fillId="0" borderId="12" xfId="0" applyBorder="1" applyAlignment="1">
      <alignment vertical="center" wrapText="1"/>
    </xf>
    <xf numFmtId="0" fontId="0" fillId="0" borderId="5" xfId="0" applyBorder="1" applyAlignment="1">
      <alignment vertical="center"/>
    </xf>
    <xf numFmtId="0" fontId="20" fillId="7" borderId="0" xfId="0" applyFont="1" applyFill="1" applyAlignment="1">
      <alignment horizont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16" fillId="0" borderId="0" xfId="0" applyFont="1" applyAlignment="1">
      <alignment horizontal="left"/>
    </xf>
    <xf numFmtId="9" fontId="11" fillId="8" borderId="9" xfId="1" applyFont="1" applyFill="1" applyBorder="1" applyAlignment="1">
      <alignment horizontal="center" vertical="center"/>
    </xf>
    <xf numFmtId="9" fontId="6" fillId="8" borderId="9" xfId="1" applyFont="1" applyFill="1" applyBorder="1" applyAlignment="1">
      <alignment horizontal="center" vertical="center"/>
    </xf>
    <xf numFmtId="9" fontId="6" fillId="0" borderId="0" xfId="1" applyFont="1" applyFill="1" applyBorder="1" applyAlignment="1">
      <alignment horizontal="center" vertical="center"/>
    </xf>
    <xf numFmtId="0" fontId="11" fillId="3" borderId="16" xfId="0" applyFont="1" applyFill="1" applyBorder="1" applyAlignment="1">
      <alignment horizontal="center" vertical="center" wrapText="1"/>
    </xf>
    <xf numFmtId="9" fontId="15" fillId="0" borderId="44" xfId="1" applyFont="1" applyBorder="1" applyAlignment="1">
      <alignment horizontal="center" vertical="center"/>
    </xf>
    <xf numFmtId="0" fontId="18" fillId="0" borderId="45" xfId="0" applyFont="1" applyBorder="1" applyAlignment="1">
      <alignment horizontal="justify" vertical="center" wrapText="1" readingOrder="1"/>
    </xf>
    <xf numFmtId="0" fontId="19" fillId="0" borderId="46" xfId="0" applyFont="1" applyBorder="1" applyAlignment="1">
      <alignment horizontal="justify" vertical="center" wrapText="1" readingOrder="1"/>
    </xf>
    <xf numFmtId="9" fontId="15" fillId="0" borderId="43" xfId="1" applyFont="1" applyBorder="1" applyAlignment="1">
      <alignment horizontal="center" vertical="center"/>
    </xf>
    <xf numFmtId="0" fontId="0" fillId="0" borderId="11"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9" fontId="0" fillId="0" borderId="9" xfId="1" applyFont="1" applyFill="1" applyBorder="1" applyAlignment="1">
      <alignment horizontal="center" vertical="center"/>
    </xf>
    <xf numFmtId="9" fontId="0" fillId="0" borderId="16" xfId="1" applyFont="1" applyFill="1" applyBorder="1" applyAlignment="1">
      <alignment horizontal="center" vertical="center"/>
    </xf>
    <xf numFmtId="0" fontId="8" fillId="0" borderId="9" xfId="0" applyFont="1" applyBorder="1" applyAlignment="1">
      <alignment horizontal="justify" vertical="center" wrapText="1"/>
    </xf>
    <xf numFmtId="9" fontId="0" fillId="0" borderId="47" xfId="0" applyNumberFormat="1" applyBorder="1" applyAlignment="1">
      <alignment horizontal="center"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0" fillId="0" borderId="23" xfId="0" applyBorder="1" applyAlignment="1">
      <alignment horizontal="center" vertical="center"/>
    </xf>
    <xf numFmtId="0" fontId="0" fillId="0" borderId="21" xfId="0" applyBorder="1" applyAlignment="1">
      <alignment horizontal="center" vertical="center" wrapText="1"/>
    </xf>
    <xf numFmtId="9" fontId="0" fillId="0" borderId="47" xfId="1" applyFont="1" applyBorder="1" applyAlignment="1">
      <alignment horizontal="center" vertical="center"/>
    </xf>
    <xf numFmtId="0" fontId="0" fillId="0" borderId="4" xfId="0" applyBorder="1" applyAlignment="1">
      <alignment horizontal="center" vertical="center"/>
    </xf>
    <xf numFmtId="0" fontId="0" fillId="0" borderId="27" xfId="0" applyBorder="1" applyAlignment="1">
      <alignment horizontal="center" vertical="center"/>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5" xfId="0" applyFont="1" applyBorder="1" applyAlignment="1">
      <alignment horizontal="center" vertical="center" wrapText="1"/>
    </xf>
    <xf numFmtId="0" fontId="0" fillId="0" borderId="48" xfId="0" applyBorder="1" applyAlignment="1">
      <alignment horizontal="center" vertical="center"/>
    </xf>
    <xf numFmtId="0" fontId="0" fillId="0" borderId="18" xfId="0" applyBorder="1" applyAlignment="1">
      <alignment horizontal="center" vertical="center" wrapText="1"/>
    </xf>
    <xf numFmtId="0" fontId="11" fillId="5" borderId="25" xfId="0" applyFont="1" applyFill="1" applyBorder="1" applyAlignment="1">
      <alignment horizontal="center" vertical="center" wrapText="1"/>
    </xf>
    <xf numFmtId="0" fontId="3" fillId="0" borderId="30" xfId="0" applyFont="1" applyBorder="1" applyAlignment="1">
      <alignment horizontal="center" vertical="center" wrapText="1"/>
    </xf>
    <xf numFmtId="9" fontId="15" fillId="0" borderId="18" xfId="1" applyFont="1" applyBorder="1" applyAlignment="1">
      <alignment horizontal="center" vertical="center"/>
    </xf>
    <xf numFmtId="0" fontId="3" fillId="0" borderId="34" xfId="0" applyFont="1" applyBorder="1" applyAlignment="1">
      <alignment horizontal="center" vertical="center" wrapText="1"/>
    </xf>
    <xf numFmtId="0" fontId="3" fillId="0" borderId="51" xfId="0" applyFont="1" applyBorder="1" applyAlignment="1">
      <alignment horizontal="left" vertical="center" wrapText="1"/>
    </xf>
    <xf numFmtId="0" fontId="3" fillId="0" borderId="34"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9" fontId="15" fillId="0" borderId="29" xfId="1" applyFont="1" applyFill="1" applyBorder="1" applyAlignment="1">
      <alignment horizontal="center" vertical="center"/>
    </xf>
    <xf numFmtId="9" fontId="15" fillId="0" borderId="6" xfId="1" applyFont="1" applyFill="1" applyBorder="1" applyAlignment="1">
      <alignment horizontal="center" vertical="center"/>
    </xf>
    <xf numFmtId="9" fontId="15" fillId="0" borderId="12" xfId="1" applyFont="1" applyBorder="1" applyAlignment="1">
      <alignment horizontal="center" vertical="center"/>
    </xf>
    <xf numFmtId="9" fontId="15" fillId="0" borderId="28" xfId="1" applyFont="1" applyFill="1" applyBorder="1" applyAlignment="1">
      <alignment horizontal="center" vertical="center"/>
    </xf>
    <xf numFmtId="9" fontId="15" fillId="0" borderId="9" xfId="1" applyFont="1" applyFill="1" applyBorder="1" applyAlignment="1">
      <alignment horizontal="center" vertical="center"/>
    </xf>
    <xf numFmtId="0" fontId="3" fillId="0" borderId="34" xfId="0" applyFont="1" applyBorder="1" applyAlignment="1">
      <alignment horizontal="left" vertical="center" wrapText="1"/>
    </xf>
    <xf numFmtId="9" fontId="15" fillId="0" borderId="52" xfId="1" applyFont="1" applyBorder="1" applyAlignment="1">
      <alignment horizontal="center" vertical="center"/>
    </xf>
    <xf numFmtId="0" fontId="8" fillId="0" borderId="9" xfId="0" applyFont="1" applyBorder="1" applyAlignment="1">
      <alignment horizontal="left" vertical="center" wrapText="1"/>
    </xf>
    <xf numFmtId="0" fontId="12" fillId="3" borderId="28" xfId="0" applyFont="1" applyFill="1" applyBorder="1" applyAlignment="1">
      <alignment horizontal="center"/>
    </xf>
    <xf numFmtId="0" fontId="11" fillId="4" borderId="32"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5" borderId="49" xfId="0" applyFont="1" applyFill="1" applyBorder="1" applyAlignment="1">
      <alignment horizontal="center" vertical="center" wrapText="1"/>
    </xf>
    <xf numFmtId="9" fontId="6" fillId="8" borderId="1" xfId="1" applyFont="1" applyFill="1" applyBorder="1" applyAlignment="1">
      <alignment horizontal="center" vertical="center"/>
    </xf>
    <xf numFmtId="9" fontId="6" fillId="8" borderId="49" xfId="1" applyFont="1" applyFill="1" applyBorder="1" applyAlignment="1">
      <alignment horizontal="center" vertical="center"/>
    </xf>
    <xf numFmtId="0" fontId="12" fillId="3" borderId="33" xfId="0" applyFont="1" applyFill="1" applyBorder="1" applyAlignment="1">
      <alignment horizontal="center" vertical="center" wrapText="1"/>
    </xf>
    <xf numFmtId="0" fontId="11" fillId="4" borderId="53" xfId="0" applyFont="1" applyFill="1" applyBorder="1" applyAlignment="1">
      <alignment horizontal="center" vertical="center"/>
    </xf>
    <xf numFmtId="0" fontId="11" fillId="5" borderId="55" xfId="0" applyFont="1" applyFill="1" applyBorder="1" applyAlignment="1">
      <alignment horizontal="center" vertical="center" wrapText="1"/>
    </xf>
    <xf numFmtId="9" fontId="10" fillId="8" borderId="49" xfId="1" applyFont="1" applyFill="1" applyBorder="1" applyAlignment="1">
      <alignment horizontal="center" vertical="center"/>
    </xf>
    <xf numFmtId="0" fontId="12" fillId="3" borderId="28" xfId="0" applyFont="1" applyFill="1" applyBorder="1" applyAlignment="1">
      <alignment horizontal="center" vertical="center"/>
    </xf>
    <xf numFmtId="9" fontId="0" fillId="0" borderId="19" xfId="1" applyFont="1" applyBorder="1" applyAlignment="1">
      <alignment horizontal="center" vertical="center"/>
    </xf>
    <xf numFmtId="0" fontId="11" fillId="5" borderId="52" xfId="0" applyFont="1" applyFill="1" applyBorder="1" applyAlignment="1">
      <alignment horizontal="center" vertical="center" wrapText="1"/>
    </xf>
    <xf numFmtId="0" fontId="12" fillId="3" borderId="24" xfId="0" applyFont="1" applyFill="1" applyBorder="1" applyAlignment="1">
      <alignment horizontal="center" vertical="center"/>
    </xf>
    <xf numFmtId="0" fontId="11" fillId="4" borderId="23"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2" fillId="3" borderId="42" xfId="0" applyFont="1" applyFill="1" applyBorder="1" applyAlignment="1">
      <alignment horizontal="center" vertical="center"/>
    </xf>
    <xf numFmtId="0" fontId="11" fillId="4" borderId="22" xfId="0" applyFont="1" applyFill="1" applyBorder="1" applyAlignment="1">
      <alignment horizontal="center" vertical="center"/>
    </xf>
    <xf numFmtId="9" fontId="6" fillId="8" borderId="32" xfId="1" applyFont="1" applyFill="1" applyBorder="1" applyAlignment="1">
      <alignment horizontal="center" vertical="center"/>
    </xf>
    <xf numFmtId="164" fontId="23" fillId="0" borderId="19" xfId="0" applyNumberFormat="1" applyFont="1" applyBorder="1" applyAlignment="1">
      <alignment horizontal="center" vertical="center"/>
    </xf>
    <xf numFmtId="164" fontId="24" fillId="0" borderId="19" xfId="0" applyNumberFormat="1" applyFont="1" applyBorder="1" applyAlignment="1">
      <alignment horizontal="center" vertical="center"/>
    </xf>
    <xf numFmtId="164" fontId="23" fillId="0" borderId="47" xfId="0" applyNumberFormat="1" applyFont="1" applyBorder="1" applyAlignment="1">
      <alignment horizontal="center" vertical="center"/>
    </xf>
    <xf numFmtId="164" fontId="23" fillId="0" borderId="23" xfId="0" applyNumberFormat="1" applyFont="1" applyBorder="1" applyAlignment="1">
      <alignment horizontal="center" vertical="center"/>
    </xf>
    <xf numFmtId="10" fontId="0" fillId="0" borderId="21" xfId="1" applyNumberFormat="1" applyFont="1" applyFill="1" applyBorder="1" applyAlignment="1">
      <alignment horizontal="center" vertical="center"/>
    </xf>
    <xf numFmtId="164" fontId="23" fillId="0" borderId="13" xfId="0" applyNumberFormat="1" applyFont="1" applyBorder="1" applyAlignment="1">
      <alignment horizontal="center" vertical="center"/>
    </xf>
    <xf numFmtId="0" fontId="2" fillId="0" borderId="50" xfId="0" applyFont="1" applyBorder="1" applyAlignment="1">
      <alignment horizontal="left" vertical="center" wrapText="1"/>
    </xf>
    <xf numFmtId="0" fontId="2" fillId="0" borderId="30" xfId="0" applyFont="1" applyBorder="1" applyAlignment="1">
      <alignment horizontal="left" vertical="center" wrapText="1"/>
    </xf>
    <xf numFmtId="0" fontId="2" fillId="0" borderId="34" xfId="0" applyFont="1" applyBorder="1" applyAlignment="1">
      <alignment horizontal="left" vertical="center" wrapText="1"/>
    </xf>
    <xf numFmtId="0" fontId="2" fillId="0" borderId="51" xfId="0" applyFont="1" applyBorder="1" applyAlignment="1">
      <alignment horizontal="left" vertical="center" wrapText="1"/>
    </xf>
    <xf numFmtId="0" fontId="0" fillId="0" borderId="1" xfId="0" applyBorder="1" applyAlignment="1">
      <alignment horizontal="center" vertical="center" wrapText="1"/>
    </xf>
    <xf numFmtId="9" fontId="0" fillId="9" borderId="9" xfId="1" applyFont="1" applyFill="1" applyBorder="1" applyAlignment="1">
      <alignment horizontal="center" vertical="center"/>
    </xf>
    <xf numFmtId="0" fontId="0" fillId="10" borderId="9" xfId="0" applyFill="1" applyBorder="1" applyAlignment="1">
      <alignment vertical="center" wrapText="1"/>
    </xf>
    <xf numFmtId="0" fontId="0" fillId="0" borderId="54" xfId="0" applyBorder="1" applyAlignment="1">
      <alignment vertical="top" wrapText="1"/>
    </xf>
    <xf numFmtId="0" fontId="0" fillId="0" borderId="59" xfId="0" applyBorder="1" applyAlignment="1">
      <alignment horizontal="left" vertical="top" wrapText="1"/>
    </xf>
    <xf numFmtId="0" fontId="0" fillId="0" borderId="59" xfId="0" applyBorder="1" applyAlignment="1">
      <alignment horizontal="center" vertical="center" wrapText="1"/>
    </xf>
    <xf numFmtId="0" fontId="0" fillId="0" borderId="59" xfId="0" applyBorder="1" applyAlignment="1">
      <alignment vertical="top" wrapText="1"/>
    </xf>
    <xf numFmtId="0" fontId="0" fillId="0" borderId="59" xfId="0" applyBorder="1" applyAlignment="1">
      <alignment horizontal="left" vertical="center" wrapText="1"/>
    </xf>
    <xf numFmtId="0" fontId="0" fillId="0" borderId="59" xfId="0" applyBorder="1" applyAlignment="1">
      <alignment vertical="center" wrapText="1"/>
    </xf>
    <xf numFmtId="10" fontId="0" fillId="0" borderId="5" xfId="1" applyNumberFormat="1" applyFont="1" applyFill="1" applyBorder="1" applyAlignment="1">
      <alignment horizontal="center" vertical="center"/>
    </xf>
    <xf numFmtId="0" fontId="0" fillId="0" borderId="52" xfId="0" applyBorder="1" applyAlignment="1">
      <alignment horizontal="center" vertical="center" wrapText="1"/>
    </xf>
    <xf numFmtId="9" fontId="10" fillId="2" borderId="2" xfId="1" applyFont="1" applyFill="1" applyBorder="1" applyAlignment="1">
      <alignment horizontal="center" vertical="center"/>
    </xf>
    <xf numFmtId="0" fontId="0" fillId="2" borderId="49" xfId="0" applyFill="1" applyBorder="1" applyAlignment="1">
      <alignment horizontal="center" vertical="center" wrapText="1"/>
    </xf>
    <xf numFmtId="0" fontId="0" fillId="0" borderId="62" xfId="0" applyBorder="1" applyAlignment="1">
      <alignment vertical="center" wrapText="1"/>
    </xf>
    <xf numFmtId="9" fontId="23" fillId="0" borderId="13" xfId="0" applyNumberFormat="1" applyFont="1" applyBorder="1" applyAlignment="1">
      <alignment horizontal="center" vertical="center"/>
    </xf>
    <xf numFmtId="0" fontId="21" fillId="0" borderId="3" xfId="0" applyFont="1" applyBorder="1" applyAlignment="1">
      <alignment horizontal="center" vertical="center"/>
    </xf>
    <xf numFmtId="0" fontId="21" fillId="0" borderId="2" xfId="0" applyFont="1" applyBorder="1" applyAlignment="1">
      <alignment horizontal="center" vertical="center"/>
    </xf>
    <xf numFmtId="0" fontId="21" fillId="0" borderId="1" xfId="0" applyFont="1"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56" xfId="0" applyBorder="1" applyAlignment="1">
      <alignment horizontal="center" vertical="center" wrapText="1"/>
    </xf>
    <xf numFmtId="0" fontId="0" fillId="0" borderId="61" xfId="0" applyBorder="1" applyAlignment="1">
      <alignment horizontal="center" vertical="center" wrapText="1"/>
    </xf>
    <xf numFmtId="0" fontId="0" fillId="0" borderId="55" xfId="0" applyBorder="1" applyAlignment="1">
      <alignment horizontal="center" vertical="center" wrapText="1"/>
    </xf>
    <xf numFmtId="9" fontId="6" fillId="0" borderId="57" xfId="1" applyFont="1" applyBorder="1" applyAlignment="1">
      <alignment horizontal="center" vertical="center"/>
    </xf>
    <xf numFmtId="9" fontId="6" fillId="0" borderId="0" xfId="1" applyFont="1" applyBorder="1" applyAlignment="1">
      <alignment horizontal="center" vertical="center"/>
    </xf>
    <xf numFmtId="9" fontId="6" fillId="0" borderId="43" xfId="1" applyFont="1" applyBorder="1" applyAlignment="1">
      <alignment horizontal="center" vertical="center"/>
    </xf>
    <xf numFmtId="0" fontId="0" fillId="0" borderId="50" xfId="0" applyBorder="1" applyAlignment="1">
      <alignment horizontal="center" vertical="center" wrapText="1"/>
    </xf>
    <xf numFmtId="0" fontId="0" fillId="0" borderId="58" xfId="0" applyBorder="1" applyAlignment="1">
      <alignment horizontal="center" vertical="center" wrapText="1"/>
    </xf>
    <xf numFmtId="0" fontId="0" fillId="0" borderId="60" xfId="0" applyBorder="1" applyAlignment="1">
      <alignment horizontal="center" vertical="center" wrapText="1"/>
    </xf>
    <xf numFmtId="0" fontId="11" fillId="5" borderId="35" xfId="0" applyFont="1" applyFill="1" applyBorder="1" applyAlignment="1">
      <alignment horizontal="center" vertical="center"/>
    </xf>
    <xf numFmtId="0" fontId="11" fillId="5" borderId="56" xfId="0" applyFont="1" applyFill="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0" fillId="0" borderId="17" xfId="0" applyBorder="1" applyAlignment="1">
      <alignment horizontal="center" vertical="center" wrapText="1"/>
    </xf>
    <xf numFmtId="0" fontId="0" fillId="0" borderId="7" xfId="0" applyBorder="1" applyAlignment="1">
      <alignment horizontal="center" vertical="center" wrapText="1"/>
    </xf>
    <xf numFmtId="0" fontId="0" fillId="0" borderId="20" xfId="0" applyBorder="1" applyAlignment="1">
      <alignment horizontal="center" vertical="center" wrapText="1"/>
    </xf>
    <xf numFmtId="9" fontId="6" fillId="0" borderId="57" xfId="1" applyFont="1" applyFill="1" applyBorder="1" applyAlignment="1">
      <alignment horizontal="center" vertical="center"/>
    </xf>
    <xf numFmtId="9" fontId="6" fillId="0" borderId="0" xfId="1" applyFont="1" applyFill="1" applyBorder="1" applyAlignment="1">
      <alignment horizontal="center" vertical="center"/>
    </xf>
    <xf numFmtId="9" fontId="6" fillId="0" borderId="43" xfId="1" applyFont="1" applyFill="1" applyBorder="1" applyAlignment="1">
      <alignment horizontal="center" vertical="center"/>
    </xf>
    <xf numFmtId="0" fontId="0" fillId="0" borderId="16" xfId="0" applyBorder="1" applyAlignment="1">
      <alignment horizontal="center" vertical="center"/>
    </xf>
    <xf numFmtId="0" fontId="0" fillId="0" borderId="25" xfId="0" applyBorder="1" applyAlignment="1">
      <alignment horizontal="center" vertical="center"/>
    </xf>
    <xf numFmtId="9" fontId="6" fillId="0" borderId="16" xfId="1" applyFont="1" applyBorder="1" applyAlignment="1">
      <alignment horizontal="center" vertical="center"/>
    </xf>
    <xf numFmtId="9" fontId="6" fillId="0" borderId="25" xfId="1" applyFont="1" applyBorder="1" applyAlignment="1">
      <alignment horizontal="center" vertical="center"/>
    </xf>
    <xf numFmtId="9" fontId="6" fillId="0" borderId="19" xfId="1" applyFont="1" applyBorder="1" applyAlignment="1">
      <alignment horizontal="center" vertical="center"/>
    </xf>
    <xf numFmtId="0" fontId="11" fillId="5" borderId="54" xfId="0" applyFont="1" applyFill="1" applyBorder="1" applyAlignment="1">
      <alignment horizontal="center" vertical="center"/>
    </xf>
    <xf numFmtId="0" fontId="20" fillId="7" borderId="14" xfId="0" applyFont="1" applyFill="1" applyBorder="1" applyAlignment="1">
      <alignment horizontal="left" vertical="center" wrapText="1"/>
    </xf>
    <xf numFmtId="0" fontId="20" fillId="7" borderId="7" xfId="0" applyFont="1" applyFill="1" applyBorder="1" applyAlignment="1">
      <alignment horizontal="left" vertical="center" wrapText="1"/>
    </xf>
    <xf numFmtId="9" fontId="0" fillId="0" borderId="13" xfId="0" applyNumberFormat="1" applyBorder="1" applyAlignment="1">
      <alignment horizontal="center" vertical="center"/>
    </xf>
    <xf numFmtId="9" fontId="0" fillId="0" borderId="6" xfId="0" applyNumberFormat="1" applyBorder="1" applyAlignment="1">
      <alignment horizontal="center" vertical="center"/>
    </xf>
    <xf numFmtId="0" fontId="20" fillId="7" borderId="17" xfId="0" applyFont="1" applyFill="1" applyBorder="1" applyAlignment="1">
      <alignment horizontal="left" vertical="center" wrapText="1"/>
    </xf>
    <xf numFmtId="9" fontId="0" fillId="0" borderId="16" xfId="0" applyNumberFormat="1" applyBorder="1" applyAlignment="1">
      <alignment horizontal="center" vertical="center"/>
    </xf>
    <xf numFmtId="0" fontId="20" fillId="7" borderId="10" xfId="0" applyFont="1" applyFill="1" applyBorder="1" applyAlignment="1">
      <alignment horizontal="left" vertical="center" wrapText="1"/>
    </xf>
    <xf numFmtId="9" fontId="0" fillId="0" borderId="9" xfId="0" applyNumberFormat="1" applyBorder="1" applyAlignment="1">
      <alignment horizontal="center" vertical="center"/>
    </xf>
    <xf numFmtId="0" fontId="11" fillId="5" borderId="3" xfId="0" applyFont="1" applyFill="1" applyBorder="1" applyAlignment="1">
      <alignment horizontal="center" vertical="center"/>
    </xf>
    <xf numFmtId="0" fontId="11" fillId="5" borderId="1" xfId="0" applyFont="1" applyFill="1" applyBorder="1" applyAlignment="1">
      <alignment horizontal="center" vertical="center"/>
    </xf>
    <xf numFmtId="0" fontId="0" fillId="2" borderId="16"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19" xfId="0" applyFill="1" applyBorder="1" applyAlignment="1">
      <alignment horizontal="center" vertical="center" wrapText="1"/>
    </xf>
    <xf numFmtId="9" fontId="6" fillId="2" borderId="16" xfId="1" applyFont="1" applyFill="1" applyBorder="1" applyAlignment="1">
      <alignment horizontal="center" vertical="center"/>
    </xf>
    <xf numFmtId="9" fontId="6" fillId="2" borderId="25" xfId="1" applyFont="1" applyFill="1" applyBorder="1" applyAlignment="1">
      <alignment horizontal="center" vertical="center"/>
    </xf>
    <xf numFmtId="9" fontId="6" fillId="2" borderId="19" xfId="1" applyFont="1" applyFill="1" applyBorder="1" applyAlignment="1">
      <alignment horizontal="center" vertical="center"/>
    </xf>
    <xf numFmtId="0" fontId="0" fillId="0" borderId="16" xfId="0" applyBorder="1" applyAlignment="1">
      <alignment horizontal="center" vertical="center" wrapText="1"/>
    </xf>
    <xf numFmtId="0" fontId="0" fillId="0" borderId="25" xfId="0" applyBorder="1" applyAlignment="1">
      <alignment horizontal="center" vertical="center" wrapText="1"/>
    </xf>
    <xf numFmtId="0" fontId="0" fillId="0" borderId="19" xfId="0" applyBorder="1" applyAlignment="1">
      <alignment horizontal="center" vertical="center" wrapText="1"/>
    </xf>
    <xf numFmtId="0" fontId="4" fillId="0" borderId="14" xfId="0" applyFont="1" applyBorder="1" applyAlignment="1">
      <alignment horizontal="left" vertical="center" wrapText="1"/>
    </xf>
    <xf numFmtId="0" fontId="4" fillId="0" borderId="10" xfId="0" applyFont="1" applyBorder="1" applyAlignment="1">
      <alignment horizontal="left" vertical="center" wrapText="1"/>
    </xf>
    <xf numFmtId="0" fontId="4" fillId="0" borderId="7" xfId="0" applyFont="1" applyBorder="1" applyAlignment="1">
      <alignment horizontal="left" vertical="center" wrapText="1"/>
    </xf>
    <xf numFmtId="9" fontId="3" fillId="0" borderId="38" xfId="1" applyFont="1" applyBorder="1" applyAlignment="1">
      <alignment horizontal="center" vertical="center"/>
    </xf>
    <xf numFmtId="9" fontId="3" fillId="0" borderId="40" xfId="1" applyFont="1" applyBorder="1" applyAlignment="1">
      <alignment horizontal="center" vertical="center"/>
    </xf>
    <xf numFmtId="9" fontId="3" fillId="0" borderId="39" xfId="1" applyFont="1" applyBorder="1" applyAlignment="1">
      <alignment horizontal="center" vertical="center"/>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Border="1" applyAlignment="1">
      <alignment horizontal="center" vertical="center" wrapText="1"/>
    </xf>
    <xf numFmtId="9" fontId="3" fillId="0" borderId="35" xfId="1" applyFont="1" applyBorder="1" applyAlignment="1">
      <alignment horizontal="center" vertical="center"/>
    </xf>
    <xf numFmtId="9" fontId="3" fillId="0" borderId="36" xfId="1" applyFont="1" applyBorder="1" applyAlignment="1">
      <alignment horizontal="center" vertical="center"/>
    </xf>
    <xf numFmtId="9" fontId="3" fillId="0" borderId="37" xfId="1" applyFont="1" applyBorder="1" applyAlignment="1">
      <alignment horizontal="center" vertical="center"/>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1" fillId="2" borderId="9" xfId="0" applyFont="1" applyFill="1" applyBorder="1" applyAlignment="1">
      <alignment horizontal="justify" vertical="center" wrapText="1"/>
    </xf>
    <xf numFmtId="0" fontId="0" fillId="0" borderId="9" xfId="0" applyBorder="1" applyAlignment="1">
      <alignment horizontal="lef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F6D8A-51CE-4EF5-9548-B2F14485AB95}">
  <dimension ref="B1:N37"/>
  <sheetViews>
    <sheetView topLeftCell="B29" zoomScale="70" zoomScaleNormal="70" workbookViewId="0">
      <selection activeCell="G31" sqref="G31:G34"/>
    </sheetView>
  </sheetViews>
  <sheetFormatPr baseColWidth="10" defaultRowHeight="15.75" x14ac:dyDescent="0.25"/>
  <cols>
    <col min="1" max="1" width="3.125" customWidth="1"/>
    <col min="2" max="2" width="44.875" customWidth="1"/>
    <col min="3" max="3" width="63.375" customWidth="1"/>
    <col min="4" max="4" width="20.875" customWidth="1"/>
    <col min="5" max="5" width="18.5" customWidth="1"/>
    <col min="6" max="6" width="15.875" style="2" customWidth="1"/>
    <col min="7" max="7" width="14" style="2" customWidth="1"/>
    <col min="8" max="8" width="29.5" style="2" customWidth="1"/>
    <col min="9" max="9" width="35" style="1" customWidth="1"/>
  </cols>
  <sheetData>
    <row r="1" spans="2:14" ht="16.5" thickBot="1" x14ac:dyDescent="0.3"/>
    <row r="2" spans="2:14" ht="33" customHeight="1" thickBot="1" x14ac:dyDescent="0.4">
      <c r="B2" s="48" t="s">
        <v>40</v>
      </c>
      <c r="C2" s="208" t="s">
        <v>39</v>
      </c>
      <c r="D2" s="209"/>
      <c r="E2" s="209"/>
      <c r="F2" s="209"/>
      <c r="G2" s="209"/>
      <c r="H2" s="209"/>
      <c r="I2" s="210"/>
    </row>
    <row r="3" spans="2:14" ht="9.75" customHeight="1" thickBot="1" x14ac:dyDescent="0.4">
      <c r="B3" s="47"/>
    </row>
    <row r="4" spans="2:14" ht="57" customHeight="1" thickBot="1" x14ac:dyDescent="0.3">
      <c r="B4" s="44" t="s">
        <v>38</v>
      </c>
      <c r="C4" s="211" t="s">
        <v>37</v>
      </c>
      <c r="D4" s="212"/>
      <c r="E4" s="212"/>
      <c r="F4" s="212"/>
      <c r="G4" s="212"/>
      <c r="H4" s="212"/>
      <c r="I4" s="213"/>
    </row>
    <row r="5" spans="2:14" ht="5.25" customHeight="1" thickBot="1" x14ac:dyDescent="0.3">
      <c r="B5" s="44"/>
      <c r="C5" s="46"/>
      <c r="D5" s="46"/>
      <c r="E5" s="46"/>
      <c r="F5" s="4"/>
      <c r="G5" s="4"/>
      <c r="H5" s="4"/>
      <c r="I5" s="45"/>
    </row>
    <row r="6" spans="2:14" s="1" customFormat="1" ht="78" customHeight="1" thickBot="1" x14ac:dyDescent="0.3">
      <c r="B6" s="44" t="s">
        <v>36</v>
      </c>
      <c r="C6" s="211" t="s">
        <v>35</v>
      </c>
      <c r="D6" s="212"/>
      <c r="E6" s="212"/>
      <c r="F6" s="212"/>
      <c r="G6" s="212"/>
      <c r="H6" s="212"/>
      <c r="I6" s="213"/>
    </row>
    <row r="7" spans="2:14" ht="9.75" customHeight="1" thickBot="1" x14ac:dyDescent="0.3">
      <c r="B7" s="43"/>
      <c r="C7" s="42"/>
      <c r="D7" s="42"/>
      <c r="E7" s="42"/>
      <c r="I7" s="2"/>
    </row>
    <row r="8" spans="2:14" ht="16.5" thickBot="1" x14ac:dyDescent="0.3">
      <c r="D8" s="223" t="s">
        <v>258</v>
      </c>
      <c r="E8" s="224"/>
    </row>
    <row r="9" spans="2:14" ht="72.75" customHeight="1" thickBot="1" x14ac:dyDescent="0.3">
      <c r="B9" s="176" t="s">
        <v>34</v>
      </c>
      <c r="C9" s="180" t="s">
        <v>33</v>
      </c>
      <c r="D9" s="166" t="s">
        <v>259</v>
      </c>
      <c r="E9" s="165" t="s">
        <v>254</v>
      </c>
      <c r="F9" s="181" t="s">
        <v>32</v>
      </c>
      <c r="G9" s="177" t="s">
        <v>31</v>
      </c>
      <c r="H9" s="178" t="s">
        <v>256</v>
      </c>
      <c r="I9" s="179" t="s">
        <v>257</v>
      </c>
    </row>
    <row r="10" spans="2:14" ht="264" customHeight="1" x14ac:dyDescent="0.25">
      <c r="B10" s="228" t="s">
        <v>30</v>
      </c>
      <c r="C10" s="38" t="s">
        <v>29</v>
      </c>
      <c r="D10" s="19">
        <v>0.06</v>
      </c>
      <c r="E10" s="188">
        <v>0</v>
      </c>
      <c r="F10" s="18">
        <v>0.73000000000000009</v>
      </c>
      <c r="G10" s="217">
        <f>AVERAGE(F10:F16)</f>
        <v>0.83105714285714305</v>
      </c>
      <c r="H10" s="220" t="s">
        <v>130</v>
      </c>
      <c r="I10" s="196" t="s">
        <v>334</v>
      </c>
      <c r="N10" s="37"/>
    </row>
    <row r="11" spans="2:14" ht="201" customHeight="1" x14ac:dyDescent="0.25">
      <c r="B11" s="229"/>
      <c r="C11" s="36" t="s">
        <v>28</v>
      </c>
      <c r="D11" s="12">
        <v>0.55400000000000005</v>
      </c>
      <c r="E11" s="183">
        <v>7.3200000000000001E-2</v>
      </c>
      <c r="F11" s="15">
        <v>0.84799999999999998</v>
      </c>
      <c r="G11" s="218"/>
      <c r="H11" s="221"/>
      <c r="I11" s="197" t="s">
        <v>335</v>
      </c>
    </row>
    <row r="12" spans="2:14" ht="60.75" customHeight="1" x14ac:dyDescent="0.25">
      <c r="B12" s="229"/>
      <c r="C12" s="36" t="s">
        <v>27</v>
      </c>
      <c r="D12" s="12">
        <v>1</v>
      </c>
      <c r="E12" s="183">
        <v>1</v>
      </c>
      <c r="F12" s="15">
        <v>1</v>
      </c>
      <c r="G12" s="218"/>
      <c r="H12" s="221"/>
      <c r="I12" s="198" t="s">
        <v>336</v>
      </c>
    </row>
    <row r="13" spans="2:14" ht="60.75" customHeight="1" x14ac:dyDescent="0.25">
      <c r="B13" s="229"/>
      <c r="C13" s="36" t="s">
        <v>26</v>
      </c>
      <c r="D13" s="12">
        <v>0.25</v>
      </c>
      <c r="E13" s="183">
        <v>0.35289999999999999</v>
      </c>
      <c r="F13" s="15">
        <v>0.69440000000000002</v>
      </c>
      <c r="G13" s="218"/>
      <c r="H13" s="221"/>
      <c r="I13" s="199" t="s">
        <v>337</v>
      </c>
    </row>
    <row r="14" spans="2:14" ht="60.75" customHeight="1" x14ac:dyDescent="0.25">
      <c r="B14" s="229"/>
      <c r="C14" s="36" t="s">
        <v>25</v>
      </c>
      <c r="D14" s="12">
        <v>0.17599999999999999</v>
      </c>
      <c r="E14" s="183">
        <v>0.625</v>
      </c>
      <c r="F14" s="15">
        <v>0.9</v>
      </c>
      <c r="G14" s="218"/>
      <c r="H14" s="221"/>
      <c r="I14" s="200" t="s">
        <v>338</v>
      </c>
    </row>
    <row r="15" spans="2:14" ht="60.75" customHeight="1" x14ac:dyDescent="0.25">
      <c r="B15" s="229"/>
      <c r="C15" s="36" t="s">
        <v>24</v>
      </c>
      <c r="D15" s="12">
        <v>1</v>
      </c>
      <c r="E15" s="184">
        <v>0</v>
      </c>
      <c r="F15" s="15">
        <v>0.64500000000000002</v>
      </c>
      <c r="G15" s="218"/>
      <c r="H15" s="221"/>
      <c r="I15" s="201" t="s">
        <v>339</v>
      </c>
    </row>
    <row r="16" spans="2:14" ht="60.75" customHeight="1" thickBot="1" x14ac:dyDescent="0.3">
      <c r="B16" s="230"/>
      <c r="C16" s="35" t="s">
        <v>23</v>
      </c>
      <c r="D16" s="28">
        <v>1</v>
      </c>
      <c r="E16" s="185">
        <v>1</v>
      </c>
      <c r="F16" s="202">
        <v>1</v>
      </c>
      <c r="G16" s="219"/>
      <c r="H16" s="222"/>
      <c r="I16" s="203" t="s">
        <v>336</v>
      </c>
    </row>
    <row r="17" spans="2:9" s="31" customFormat="1" ht="123" customHeight="1" thickBot="1" x14ac:dyDescent="0.3">
      <c r="B17" s="34" t="s">
        <v>22</v>
      </c>
      <c r="C17" s="33" t="s">
        <v>21</v>
      </c>
      <c r="D17" s="32">
        <v>1</v>
      </c>
      <c r="E17" s="186">
        <v>1</v>
      </c>
      <c r="F17" s="187">
        <v>1</v>
      </c>
      <c r="G17" s="204">
        <f>F17</f>
        <v>1</v>
      </c>
      <c r="H17" s="205" t="s">
        <v>4</v>
      </c>
      <c r="I17" s="193" t="s">
        <v>4</v>
      </c>
    </row>
    <row r="18" spans="2:9" ht="60.75" customHeight="1" x14ac:dyDescent="0.25">
      <c r="B18" s="232" t="s">
        <v>20</v>
      </c>
      <c r="C18" s="30" t="s">
        <v>19</v>
      </c>
      <c r="D18" s="29">
        <v>1</v>
      </c>
      <c r="E18" s="188">
        <v>1</v>
      </c>
      <c r="F18" s="18">
        <v>1</v>
      </c>
      <c r="G18" s="217">
        <f>AVERAGE(F18:F20)</f>
        <v>1</v>
      </c>
      <c r="H18" s="220" t="s">
        <v>4</v>
      </c>
      <c r="I18" s="214" t="s">
        <v>4</v>
      </c>
    </row>
    <row r="19" spans="2:9" ht="60.75" customHeight="1" x14ac:dyDescent="0.25">
      <c r="B19" s="229"/>
      <c r="C19" s="17" t="s">
        <v>18</v>
      </c>
      <c r="D19" s="12">
        <v>1</v>
      </c>
      <c r="E19" s="183">
        <v>1</v>
      </c>
      <c r="F19" s="15">
        <v>1</v>
      </c>
      <c r="G19" s="218"/>
      <c r="H19" s="221"/>
      <c r="I19" s="215"/>
    </row>
    <row r="20" spans="2:9" ht="60.75" customHeight="1" thickBot="1" x14ac:dyDescent="0.3">
      <c r="B20" s="230"/>
      <c r="C20" s="24" t="s">
        <v>17</v>
      </c>
      <c r="D20" s="28">
        <v>1</v>
      </c>
      <c r="E20" s="185">
        <v>1</v>
      </c>
      <c r="F20" s="22">
        <v>1</v>
      </c>
      <c r="G20" s="219"/>
      <c r="H20" s="222"/>
      <c r="I20" s="216"/>
    </row>
    <row r="21" spans="2:9" ht="60.75" customHeight="1" x14ac:dyDescent="0.25">
      <c r="B21" s="228" t="s">
        <v>16</v>
      </c>
      <c r="C21" s="27" t="s">
        <v>15</v>
      </c>
      <c r="D21" s="26">
        <v>0.69</v>
      </c>
      <c r="E21" s="188">
        <v>6.7999999999999996E-3</v>
      </c>
      <c r="F21" s="18">
        <v>0.76639999999999997</v>
      </c>
      <c r="G21" s="233">
        <f>(AVERAGE(F21:F30))</f>
        <v>0.97624131147540982</v>
      </c>
      <c r="H21" s="220" t="s">
        <v>129</v>
      </c>
      <c r="I21" s="206" t="s">
        <v>340</v>
      </c>
    </row>
    <row r="22" spans="2:9" ht="67.5" customHeight="1" x14ac:dyDescent="0.25">
      <c r="B22" s="229"/>
      <c r="C22" s="25" t="s">
        <v>14</v>
      </c>
      <c r="D22" s="13">
        <v>0.56999999999999995</v>
      </c>
      <c r="E22" s="183">
        <v>0.62290000000000001</v>
      </c>
      <c r="F22" s="15">
        <v>0.95520000000000005</v>
      </c>
      <c r="G22" s="234"/>
      <c r="H22" s="221"/>
      <c r="I22" s="201" t="s">
        <v>341</v>
      </c>
    </row>
    <row r="23" spans="2:9" ht="60.75" customHeight="1" x14ac:dyDescent="0.25">
      <c r="B23" s="229"/>
      <c r="C23" s="17" t="s">
        <v>13</v>
      </c>
      <c r="D23" s="13">
        <v>1</v>
      </c>
      <c r="E23" s="183">
        <v>1</v>
      </c>
      <c r="F23" s="15">
        <v>1</v>
      </c>
      <c r="G23" s="234"/>
      <c r="H23" s="221"/>
      <c r="I23" s="198" t="s">
        <v>336</v>
      </c>
    </row>
    <row r="24" spans="2:9" ht="60.75" customHeight="1" x14ac:dyDescent="0.25">
      <c r="B24" s="229"/>
      <c r="C24" s="17" t="s">
        <v>12</v>
      </c>
      <c r="D24" s="13">
        <v>1</v>
      </c>
      <c r="E24" s="183">
        <v>1</v>
      </c>
      <c r="F24" s="15">
        <v>1</v>
      </c>
      <c r="G24" s="234"/>
      <c r="H24" s="221"/>
      <c r="I24" s="198" t="s">
        <v>336</v>
      </c>
    </row>
    <row r="25" spans="2:9" ht="60.75" customHeight="1" x14ac:dyDescent="0.25">
      <c r="B25" s="229"/>
      <c r="C25" s="17" t="s">
        <v>11</v>
      </c>
      <c r="D25" s="13">
        <v>1</v>
      </c>
      <c r="E25" s="183">
        <v>1</v>
      </c>
      <c r="F25" s="15">
        <v>1</v>
      </c>
      <c r="G25" s="234"/>
      <c r="H25" s="221"/>
      <c r="I25" s="198" t="s">
        <v>336</v>
      </c>
    </row>
    <row r="26" spans="2:9" ht="60.75" customHeight="1" x14ac:dyDescent="0.25">
      <c r="B26" s="229"/>
      <c r="C26" s="17" t="s">
        <v>10</v>
      </c>
      <c r="D26" s="13">
        <v>1</v>
      </c>
      <c r="E26" s="183">
        <v>1</v>
      </c>
      <c r="F26" s="15">
        <v>1</v>
      </c>
      <c r="G26" s="234"/>
      <c r="H26" s="221"/>
      <c r="I26" s="198" t="s">
        <v>336</v>
      </c>
    </row>
    <row r="27" spans="2:9" ht="60.75" customHeight="1" x14ac:dyDescent="0.25">
      <c r="B27" s="229"/>
      <c r="C27" s="17" t="s">
        <v>9</v>
      </c>
      <c r="D27" s="13">
        <v>0.88</v>
      </c>
      <c r="E27" s="183">
        <v>0</v>
      </c>
      <c r="F27" s="15">
        <v>0.97221311475409822</v>
      </c>
      <c r="G27" s="234"/>
      <c r="H27" s="221"/>
      <c r="I27" s="201" t="s">
        <v>342</v>
      </c>
    </row>
    <row r="28" spans="2:9" ht="60.75" customHeight="1" x14ac:dyDescent="0.25">
      <c r="B28" s="229"/>
      <c r="C28" s="17" t="s">
        <v>8</v>
      </c>
      <c r="D28" s="13">
        <v>1</v>
      </c>
      <c r="E28" s="183">
        <v>2.1172</v>
      </c>
      <c r="F28" s="15">
        <v>1.0686</v>
      </c>
      <c r="G28" s="234"/>
      <c r="H28" s="221"/>
      <c r="I28" s="201" t="s">
        <v>343</v>
      </c>
    </row>
    <row r="29" spans="2:9" ht="60.75" customHeight="1" x14ac:dyDescent="0.25">
      <c r="B29" s="229"/>
      <c r="C29" s="17" t="s">
        <v>7</v>
      </c>
      <c r="D29" s="13">
        <v>1</v>
      </c>
      <c r="E29" s="183">
        <v>1</v>
      </c>
      <c r="F29" s="15">
        <v>1</v>
      </c>
      <c r="G29" s="234"/>
      <c r="H29" s="221"/>
      <c r="I29" s="198" t="s">
        <v>336</v>
      </c>
    </row>
    <row r="30" spans="2:9" ht="60.75" customHeight="1" thickBot="1" x14ac:dyDescent="0.3">
      <c r="B30" s="230"/>
      <c r="C30" s="24" t="s">
        <v>1</v>
      </c>
      <c r="D30" s="23">
        <v>1</v>
      </c>
      <c r="E30" s="185">
        <v>1</v>
      </c>
      <c r="F30" s="202">
        <v>1</v>
      </c>
      <c r="G30" s="235"/>
      <c r="H30" s="222"/>
      <c r="I30" s="203" t="s">
        <v>336</v>
      </c>
    </row>
    <row r="31" spans="2:9" ht="60.75" customHeight="1" x14ac:dyDescent="0.25">
      <c r="B31" s="228" t="s">
        <v>6</v>
      </c>
      <c r="C31" s="21" t="s">
        <v>5</v>
      </c>
      <c r="D31" s="19">
        <v>1</v>
      </c>
      <c r="E31" s="207">
        <v>1</v>
      </c>
      <c r="F31" s="18">
        <v>1</v>
      </c>
      <c r="G31" s="217">
        <f>AVERAGE(F31:F34)</f>
        <v>1</v>
      </c>
      <c r="H31" s="220" t="s">
        <v>4</v>
      </c>
      <c r="I31" s="214" t="s">
        <v>4</v>
      </c>
    </row>
    <row r="32" spans="2:9" ht="60.75" customHeight="1" x14ac:dyDescent="0.25">
      <c r="B32" s="229"/>
      <c r="C32" s="17" t="s">
        <v>3</v>
      </c>
      <c r="D32" s="12">
        <v>1</v>
      </c>
      <c r="E32" s="183">
        <v>1</v>
      </c>
      <c r="F32" s="15">
        <v>1</v>
      </c>
      <c r="G32" s="218"/>
      <c r="H32" s="221"/>
      <c r="I32" s="215"/>
    </row>
    <row r="33" spans="2:9" ht="60.75" customHeight="1" x14ac:dyDescent="0.25">
      <c r="B33" s="229"/>
      <c r="C33" s="14" t="s">
        <v>2</v>
      </c>
      <c r="D33" s="12">
        <v>0.85</v>
      </c>
      <c r="E33" s="183">
        <v>1</v>
      </c>
      <c r="F33" s="15">
        <v>1</v>
      </c>
      <c r="G33" s="218"/>
      <c r="H33" s="221"/>
      <c r="I33" s="215"/>
    </row>
    <row r="34" spans="2:9" ht="60.75" customHeight="1" thickBot="1" x14ac:dyDescent="0.3">
      <c r="B34" s="231"/>
      <c r="C34" s="11" t="s">
        <v>1</v>
      </c>
      <c r="D34" s="9">
        <v>1</v>
      </c>
      <c r="E34" s="185">
        <v>1</v>
      </c>
      <c r="F34" s="202">
        <v>1</v>
      </c>
      <c r="G34" s="219"/>
      <c r="H34" s="222"/>
      <c r="I34" s="216"/>
    </row>
    <row r="35" spans="2:9" ht="60.75" customHeight="1" thickBot="1" x14ac:dyDescent="0.3">
      <c r="B35" s="4"/>
      <c r="C35" s="8"/>
      <c r="D35" s="7"/>
      <c r="E35" s="7"/>
      <c r="F35" s="168" t="s">
        <v>255</v>
      </c>
      <c r="G35" s="182">
        <f>AVERAGE(G10:G34)</f>
        <v>0.96145969086651062</v>
      </c>
      <c r="H35" s="118"/>
      <c r="I35" s="4"/>
    </row>
    <row r="36" spans="2:9" ht="16.5" thickBot="1" x14ac:dyDescent="0.3"/>
    <row r="37" spans="2:9" ht="24" customHeight="1" thickBot="1" x14ac:dyDescent="0.3">
      <c r="B37" s="225" t="s">
        <v>0</v>
      </c>
      <c r="C37" s="226"/>
      <c r="D37" s="226"/>
      <c r="E37" s="226"/>
      <c r="F37" s="226"/>
      <c r="G37" s="226"/>
      <c r="H37" s="226"/>
      <c r="I37" s="227"/>
    </row>
  </sheetData>
  <mergeCells count="19">
    <mergeCell ref="B37:I37"/>
    <mergeCell ref="B10:B16"/>
    <mergeCell ref="I31:I34"/>
    <mergeCell ref="B21:B30"/>
    <mergeCell ref="B31:B34"/>
    <mergeCell ref="G10:G16"/>
    <mergeCell ref="B18:B20"/>
    <mergeCell ref="G21:G30"/>
    <mergeCell ref="G31:G34"/>
    <mergeCell ref="H21:H30"/>
    <mergeCell ref="H31:H34"/>
    <mergeCell ref="C2:I2"/>
    <mergeCell ref="C4:I4"/>
    <mergeCell ref="C6:I6"/>
    <mergeCell ref="I18:I20"/>
    <mergeCell ref="G18:G20"/>
    <mergeCell ref="H10:H16"/>
    <mergeCell ref="H18:H20"/>
    <mergeCell ref="D8:E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C8834-FDB7-4F77-931B-1B116E05A82B}">
  <dimension ref="B1:I71"/>
  <sheetViews>
    <sheetView zoomScale="60" zoomScaleNormal="60" workbookViewId="0">
      <selection activeCell="E10" sqref="E10"/>
    </sheetView>
  </sheetViews>
  <sheetFormatPr baseColWidth="10" defaultColWidth="11" defaultRowHeight="15.75" x14ac:dyDescent="0.25"/>
  <cols>
    <col min="1" max="1" width="3.125" style="1" customWidth="1"/>
    <col min="2" max="2" width="36.5" style="1" customWidth="1"/>
    <col min="3" max="3" width="52.25" style="1" customWidth="1"/>
    <col min="4" max="4" width="25.375" style="1" bestFit="1" customWidth="1"/>
    <col min="5" max="5" width="25.375" style="1" customWidth="1"/>
    <col min="6" max="6" width="17" style="2" customWidth="1"/>
    <col min="7" max="7" width="26" style="2" customWidth="1"/>
    <col min="8" max="8" width="59.375" style="2" customWidth="1"/>
    <col min="9" max="9" width="68.375" style="1" customWidth="1"/>
    <col min="10" max="16384" width="11" style="1"/>
  </cols>
  <sheetData>
    <row r="1" spans="2:9" ht="16.5" thickBot="1" x14ac:dyDescent="0.3"/>
    <row r="2" spans="2:9" ht="57" customHeight="1" thickBot="1" x14ac:dyDescent="0.3">
      <c r="B2" s="44" t="s">
        <v>40</v>
      </c>
      <c r="C2" s="208" t="s">
        <v>131</v>
      </c>
      <c r="D2" s="209"/>
      <c r="E2" s="209"/>
      <c r="F2" s="209"/>
      <c r="G2" s="209"/>
      <c r="H2" s="209"/>
      <c r="I2" s="210"/>
    </row>
    <row r="3" spans="2:9" ht="9.75" customHeight="1" thickBot="1" x14ac:dyDescent="0.3">
      <c r="B3" s="79"/>
    </row>
    <row r="4" spans="2:9" ht="44.25" customHeight="1" thickBot="1" x14ac:dyDescent="0.3">
      <c r="B4" s="44" t="s">
        <v>38</v>
      </c>
      <c r="C4" s="225" t="s">
        <v>132</v>
      </c>
      <c r="D4" s="226"/>
      <c r="E4" s="226"/>
      <c r="F4" s="226"/>
      <c r="G4" s="226"/>
      <c r="H4" s="226"/>
      <c r="I4" s="227"/>
    </row>
    <row r="5" spans="2:9" ht="5.25" customHeight="1" thickBot="1" x14ac:dyDescent="0.3">
      <c r="B5" s="44"/>
    </row>
    <row r="6" spans="2:9" ht="47.25" customHeight="1" thickBot="1" x14ac:dyDescent="0.3">
      <c r="B6" s="44" t="s">
        <v>36</v>
      </c>
      <c r="C6" s="225" t="s">
        <v>133</v>
      </c>
      <c r="D6" s="226"/>
      <c r="E6" s="226"/>
      <c r="F6" s="226"/>
      <c r="G6" s="226"/>
      <c r="H6" s="226"/>
      <c r="I6" s="227"/>
    </row>
    <row r="7" spans="2:9" ht="9.75" customHeight="1" thickBot="1" x14ac:dyDescent="0.3">
      <c r="B7" s="80"/>
      <c r="C7" s="2"/>
      <c r="D7" s="2"/>
      <c r="E7" s="2"/>
      <c r="I7" s="2"/>
    </row>
    <row r="8" spans="2:9" ht="34.5" customHeight="1" thickBot="1" x14ac:dyDescent="0.3">
      <c r="D8" s="223" t="s">
        <v>258</v>
      </c>
      <c r="E8" s="241"/>
    </row>
    <row r="9" spans="2:9" ht="39" customHeight="1" thickBot="1" x14ac:dyDescent="0.3">
      <c r="B9" s="49" t="s">
        <v>34</v>
      </c>
      <c r="C9" s="173" t="s">
        <v>33</v>
      </c>
      <c r="D9" s="166" t="s">
        <v>259</v>
      </c>
      <c r="E9" s="175" t="s">
        <v>254</v>
      </c>
      <c r="F9" s="164" t="s">
        <v>32</v>
      </c>
      <c r="G9" s="40" t="s">
        <v>31</v>
      </c>
      <c r="H9" s="119" t="s">
        <v>256</v>
      </c>
      <c r="I9" s="119" t="s">
        <v>257</v>
      </c>
    </row>
    <row r="10" spans="2:9" ht="31.5" x14ac:dyDescent="0.25">
      <c r="B10" s="236" t="s">
        <v>134</v>
      </c>
      <c r="C10" s="81" t="s">
        <v>135</v>
      </c>
      <c r="D10" s="174">
        <v>1</v>
      </c>
      <c r="E10" s="16">
        <v>1</v>
      </c>
      <c r="F10" s="16">
        <f>+E10</f>
        <v>1</v>
      </c>
      <c r="G10" s="238">
        <f>AVERAGE(F10:F46)</f>
        <v>0.98159459459459486</v>
      </c>
      <c r="H10" s="82" t="s">
        <v>136</v>
      </c>
      <c r="I10" s="81" t="s">
        <v>320</v>
      </c>
    </row>
    <row r="11" spans="2:9" ht="31.5" x14ac:dyDescent="0.25">
      <c r="B11" s="237"/>
      <c r="C11" s="81" t="s">
        <v>137</v>
      </c>
      <c r="D11" s="16">
        <v>0.71856287425149701</v>
      </c>
      <c r="E11" s="16">
        <v>1</v>
      </c>
      <c r="F11" s="16">
        <f t="shared" ref="F11:F65" si="0">+E11</f>
        <v>1</v>
      </c>
      <c r="G11" s="239"/>
      <c r="H11" s="82" t="s">
        <v>138</v>
      </c>
      <c r="I11" s="81" t="s">
        <v>320</v>
      </c>
    </row>
    <row r="12" spans="2:9" ht="31.5" x14ac:dyDescent="0.25">
      <c r="B12" s="237"/>
      <c r="C12" s="81" t="s">
        <v>139</v>
      </c>
      <c r="D12" s="16">
        <v>1</v>
      </c>
      <c r="E12" s="16">
        <v>1</v>
      </c>
      <c r="F12" s="16">
        <f t="shared" si="0"/>
        <v>1</v>
      </c>
      <c r="G12" s="239"/>
      <c r="H12" s="82" t="s">
        <v>138</v>
      </c>
      <c r="I12" s="81" t="s">
        <v>320</v>
      </c>
    </row>
    <row r="13" spans="2:9" ht="31.5" x14ac:dyDescent="0.25">
      <c r="B13" s="237"/>
      <c r="C13" s="81" t="s">
        <v>140</v>
      </c>
      <c r="D13" s="16">
        <v>0.90992647058823517</v>
      </c>
      <c r="E13" s="16">
        <v>0.99099999999999999</v>
      </c>
      <c r="F13" s="16">
        <f t="shared" si="0"/>
        <v>0.99099999999999999</v>
      </c>
      <c r="G13" s="239"/>
      <c r="H13" s="81" t="s">
        <v>141</v>
      </c>
      <c r="I13" s="81" t="s">
        <v>320</v>
      </c>
    </row>
    <row r="14" spans="2:9" ht="31.5" x14ac:dyDescent="0.25">
      <c r="B14" s="237"/>
      <c r="C14" s="81" t="s">
        <v>142</v>
      </c>
      <c r="D14" s="16">
        <v>1</v>
      </c>
      <c r="E14" s="16">
        <v>1</v>
      </c>
      <c r="F14" s="16">
        <f t="shared" si="0"/>
        <v>1</v>
      </c>
      <c r="G14" s="239"/>
      <c r="H14" s="81" t="s">
        <v>141</v>
      </c>
      <c r="I14" s="81" t="s">
        <v>320</v>
      </c>
    </row>
    <row r="15" spans="2:9" ht="31.5" x14ac:dyDescent="0.25">
      <c r="B15" s="237"/>
      <c r="C15" s="81" t="s">
        <v>143</v>
      </c>
      <c r="D15" s="16">
        <v>0.91869999999999996</v>
      </c>
      <c r="E15" s="16">
        <f>+D15</f>
        <v>0.91869999999999996</v>
      </c>
      <c r="F15" s="16">
        <f t="shared" si="0"/>
        <v>0.91869999999999996</v>
      </c>
      <c r="G15" s="239"/>
      <c r="H15" s="81" t="s">
        <v>144</v>
      </c>
      <c r="I15" s="81" t="s">
        <v>321</v>
      </c>
    </row>
    <row r="16" spans="2:9" ht="31.5" x14ac:dyDescent="0.25">
      <c r="B16" s="237"/>
      <c r="C16" s="81" t="s">
        <v>145</v>
      </c>
      <c r="D16" s="16">
        <v>1</v>
      </c>
      <c r="E16" s="16">
        <v>1</v>
      </c>
      <c r="F16" s="16">
        <f t="shared" si="0"/>
        <v>1</v>
      </c>
      <c r="G16" s="239"/>
      <c r="H16" s="81" t="s">
        <v>141</v>
      </c>
      <c r="I16" s="81" t="s">
        <v>320</v>
      </c>
    </row>
    <row r="17" spans="2:9" ht="61.9" customHeight="1" x14ac:dyDescent="0.25">
      <c r="B17" s="237"/>
      <c r="C17" s="81" t="s">
        <v>146</v>
      </c>
      <c r="D17" s="16">
        <v>1</v>
      </c>
      <c r="E17" s="16">
        <v>0.99</v>
      </c>
      <c r="F17" s="16">
        <f t="shared" si="0"/>
        <v>0.99</v>
      </c>
      <c r="G17" s="239"/>
      <c r="H17" s="81" t="s">
        <v>141</v>
      </c>
      <c r="I17" s="81" t="s">
        <v>320</v>
      </c>
    </row>
    <row r="18" spans="2:9" ht="31.5" x14ac:dyDescent="0.25">
      <c r="B18" s="237"/>
      <c r="C18" s="81" t="s">
        <v>147</v>
      </c>
      <c r="D18" s="16">
        <v>1</v>
      </c>
      <c r="E18" s="16">
        <v>1</v>
      </c>
      <c r="F18" s="16">
        <f t="shared" si="0"/>
        <v>1</v>
      </c>
      <c r="G18" s="239"/>
      <c r="H18" s="81" t="s">
        <v>141</v>
      </c>
      <c r="I18" s="81" t="s">
        <v>320</v>
      </c>
    </row>
    <row r="19" spans="2:9" ht="31.5" x14ac:dyDescent="0.25">
      <c r="B19" s="237"/>
      <c r="C19" s="81" t="s">
        <v>148</v>
      </c>
      <c r="D19" s="16">
        <v>1</v>
      </c>
      <c r="E19" s="16">
        <v>1</v>
      </c>
      <c r="F19" s="16">
        <f t="shared" si="0"/>
        <v>1</v>
      </c>
      <c r="G19" s="239"/>
      <c r="H19" s="81" t="s">
        <v>141</v>
      </c>
      <c r="I19" s="81" t="s">
        <v>320</v>
      </c>
    </row>
    <row r="20" spans="2:9" ht="31.5" x14ac:dyDescent="0.25">
      <c r="B20" s="237"/>
      <c r="C20" s="81" t="s">
        <v>149</v>
      </c>
      <c r="D20" s="16">
        <v>1</v>
      </c>
      <c r="E20" s="16">
        <v>0.97399999999999998</v>
      </c>
      <c r="F20" s="16">
        <f t="shared" si="0"/>
        <v>0.97399999999999998</v>
      </c>
      <c r="G20" s="239"/>
      <c r="H20" s="81" t="s">
        <v>141</v>
      </c>
      <c r="I20" s="81" t="s">
        <v>322</v>
      </c>
    </row>
    <row r="21" spans="2:9" ht="31.5" x14ac:dyDescent="0.25">
      <c r="B21" s="237"/>
      <c r="C21" s="81" t="s">
        <v>150</v>
      </c>
      <c r="D21" s="16">
        <v>1</v>
      </c>
      <c r="E21" s="16">
        <v>1</v>
      </c>
      <c r="F21" s="16">
        <f t="shared" si="0"/>
        <v>1</v>
      </c>
      <c r="G21" s="239"/>
      <c r="H21" s="81" t="s">
        <v>141</v>
      </c>
      <c r="I21" s="81" t="s">
        <v>320</v>
      </c>
    </row>
    <row r="22" spans="2:9" ht="31.5" x14ac:dyDescent="0.25">
      <c r="B22" s="237"/>
      <c r="C22" s="81" t="s">
        <v>151</v>
      </c>
      <c r="D22" s="16">
        <v>1</v>
      </c>
      <c r="E22" s="16">
        <v>1</v>
      </c>
      <c r="F22" s="16">
        <f t="shared" si="0"/>
        <v>1</v>
      </c>
      <c r="G22" s="239"/>
      <c r="H22" s="81" t="s">
        <v>141</v>
      </c>
      <c r="I22" s="81" t="s">
        <v>320</v>
      </c>
    </row>
    <row r="23" spans="2:9" ht="31.5" x14ac:dyDescent="0.25">
      <c r="B23" s="237"/>
      <c r="C23" s="81" t="s">
        <v>152</v>
      </c>
      <c r="D23" s="16">
        <v>1</v>
      </c>
      <c r="E23" s="16">
        <v>1</v>
      </c>
      <c r="F23" s="16">
        <f t="shared" si="0"/>
        <v>1</v>
      </c>
      <c r="G23" s="239"/>
      <c r="H23" s="81" t="s">
        <v>141</v>
      </c>
      <c r="I23" s="81" t="s">
        <v>320</v>
      </c>
    </row>
    <row r="24" spans="2:9" ht="31.5" x14ac:dyDescent="0.25">
      <c r="B24" s="237"/>
      <c r="C24" s="81" t="s">
        <v>153</v>
      </c>
      <c r="D24" s="16">
        <v>1</v>
      </c>
      <c r="E24" s="16">
        <v>1</v>
      </c>
      <c r="F24" s="16">
        <f t="shared" si="0"/>
        <v>1</v>
      </c>
      <c r="G24" s="239"/>
      <c r="H24" s="81" t="s">
        <v>154</v>
      </c>
      <c r="I24" s="81" t="s">
        <v>323</v>
      </c>
    </row>
    <row r="25" spans="2:9" ht="31.5" x14ac:dyDescent="0.25">
      <c r="B25" s="237"/>
      <c r="C25" s="81" t="s">
        <v>155</v>
      </c>
      <c r="D25" s="16">
        <v>0.99092899593368788</v>
      </c>
      <c r="E25" s="16">
        <v>0.996</v>
      </c>
      <c r="F25" s="16">
        <f t="shared" si="0"/>
        <v>0.996</v>
      </c>
      <c r="G25" s="239"/>
      <c r="H25" s="81" t="s">
        <v>141</v>
      </c>
      <c r="I25" s="81" t="s">
        <v>320</v>
      </c>
    </row>
    <row r="26" spans="2:9" ht="31.5" x14ac:dyDescent="0.25">
      <c r="B26" s="237"/>
      <c r="C26" s="81" t="s">
        <v>156</v>
      </c>
      <c r="D26" s="16">
        <v>1</v>
      </c>
      <c r="E26" s="16">
        <v>1</v>
      </c>
      <c r="F26" s="16">
        <f t="shared" si="0"/>
        <v>1</v>
      </c>
      <c r="G26" s="239"/>
      <c r="H26" s="81" t="s">
        <v>141</v>
      </c>
      <c r="I26" s="81" t="s">
        <v>320</v>
      </c>
    </row>
    <row r="27" spans="2:9" ht="31.5" x14ac:dyDescent="0.25">
      <c r="B27" s="237"/>
      <c r="C27" s="81" t="s">
        <v>157</v>
      </c>
      <c r="D27" s="16">
        <v>1</v>
      </c>
      <c r="E27" s="16">
        <v>1</v>
      </c>
      <c r="F27" s="16">
        <f t="shared" si="0"/>
        <v>1</v>
      </c>
      <c r="G27" s="239"/>
      <c r="H27" s="81" t="s">
        <v>141</v>
      </c>
      <c r="I27" s="81" t="s">
        <v>320</v>
      </c>
    </row>
    <row r="28" spans="2:9" ht="31.5" x14ac:dyDescent="0.25">
      <c r="B28" s="237"/>
      <c r="C28" s="81" t="s">
        <v>158</v>
      </c>
      <c r="D28" s="16">
        <v>1</v>
      </c>
      <c r="E28" s="16">
        <v>1</v>
      </c>
      <c r="F28" s="16">
        <f t="shared" si="0"/>
        <v>1</v>
      </c>
      <c r="G28" s="239"/>
      <c r="H28" s="81" t="s">
        <v>141</v>
      </c>
      <c r="I28" s="81" t="s">
        <v>320</v>
      </c>
    </row>
    <row r="29" spans="2:9" ht="15.75" customHeight="1" x14ac:dyDescent="0.25">
      <c r="B29" s="237"/>
      <c r="C29" s="81" t="s">
        <v>159</v>
      </c>
      <c r="D29" s="16">
        <v>1</v>
      </c>
      <c r="E29" s="16">
        <v>1</v>
      </c>
      <c r="F29" s="16">
        <f t="shared" si="0"/>
        <v>1</v>
      </c>
      <c r="G29" s="239"/>
      <c r="H29" s="81" t="s">
        <v>160</v>
      </c>
      <c r="I29" s="81" t="s">
        <v>324</v>
      </c>
    </row>
    <row r="30" spans="2:9" ht="31.5" x14ac:dyDescent="0.25">
      <c r="B30" s="237"/>
      <c r="C30" s="81" t="s">
        <v>161</v>
      </c>
      <c r="D30" s="16">
        <v>1</v>
      </c>
      <c r="E30" s="16">
        <v>1</v>
      </c>
      <c r="F30" s="16">
        <f t="shared" si="0"/>
        <v>1</v>
      </c>
      <c r="G30" s="239"/>
      <c r="H30" s="81" t="s">
        <v>141</v>
      </c>
      <c r="I30" s="81" t="s">
        <v>320</v>
      </c>
    </row>
    <row r="31" spans="2:9" ht="31.5" x14ac:dyDescent="0.25">
      <c r="B31" s="237"/>
      <c r="C31" s="81" t="s">
        <v>162</v>
      </c>
      <c r="D31" s="16">
        <v>0.99930000000000008</v>
      </c>
      <c r="E31" s="16">
        <v>0.99930000000000008</v>
      </c>
      <c r="F31" s="16">
        <f t="shared" si="0"/>
        <v>0.99930000000000008</v>
      </c>
      <c r="G31" s="239"/>
      <c r="H31" s="81" t="s">
        <v>141</v>
      </c>
      <c r="I31" s="81" t="s">
        <v>320</v>
      </c>
    </row>
    <row r="32" spans="2:9" ht="31.5" x14ac:dyDescent="0.25">
      <c r="B32" s="237"/>
      <c r="C32" s="81" t="s">
        <v>163</v>
      </c>
      <c r="D32" s="16">
        <v>1</v>
      </c>
      <c r="E32" s="16">
        <v>0.97499999999999998</v>
      </c>
      <c r="F32" s="16">
        <f t="shared" si="0"/>
        <v>0.97499999999999998</v>
      </c>
      <c r="G32" s="239"/>
      <c r="H32" s="81" t="s">
        <v>141</v>
      </c>
      <c r="I32" s="81" t="s">
        <v>322</v>
      </c>
    </row>
    <row r="33" spans="2:9" ht="44.25" customHeight="1" x14ac:dyDescent="0.25">
      <c r="B33" s="237"/>
      <c r="C33" s="81" t="s">
        <v>164</v>
      </c>
      <c r="D33" s="16">
        <v>1</v>
      </c>
      <c r="E33" s="16">
        <v>1</v>
      </c>
      <c r="F33" s="16">
        <f t="shared" si="0"/>
        <v>1</v>
      </c>
      <c r="G33" s="239"/>
      <c r="H33" s="81" t="s">
        <v>141</v>
      </c>
      <c r="I33" s="81" t="s">
        <v>320</v>
      </c>
    </row>
    <row r="34" spans="2:9" ht="46.5" customHeight="1" x14ac:dyDescent="0.25">
      <c r="B34" s="237"/>
      <c r="C34" s="81" t="s">
        <v>165</v>
      </c>
      <c r="D34" s="16">
        <v>1</v>
      </c>
      <c r="E34" s="16">
        <v>1</v>
      </c>
      <c r="F34" s="16">
        <f t="shared" si="0"/>
        <v>1</v>
      </c>
      <c r="G34" s="239"/>
      <c r="H34" s="81" t="s">
        <v>141</v>
      </c>
      <c r="I34" s="81" t="s">
        <v>320</v>
      </c>
    </row>
    <row r="35" spans="2:9" ht="42.75" customHeight="1" x14ac:dyDescent="0.25">
      <c r="B35" s="237"/>
      <c r="C35" s="81" t="s">
        <v>166</v>
      </c>
      <c r="D35" s="16">
        <v>0.90479670731238215</v>
      </c>
      <c r="E35" s="16">
        <v>1</v>
      </c>
      <c r="F35" s="16">
        <f t="shared" si="0"/>
        <v>1</v>
      </c>
      <c r="G35" s="239"/>
      <c r="H35" s="81" t="s">
        <v>141</v>
      </c>
      <c r="I35" s="81" t="s">
        <v>320</v>
      </c>
    </row>
    <row r="36" spans="2:9" ht="27" customHeight="1" x14ac:dyDescent="0.25">
      <c r="B36" s="237"/>
      <c r="C36" s="81" t="s">
        <v>167</v>
      </c>
      <c r="D36" s="16">
        <v>0.87843374487962411</v>
      </c>
      <c r="E36" s="16">
        <v>0.88100000000000001</v>
      </c>
      <c r="F36" s="16">
        <f t="shared" si="0"/>
        <v>0.88100000000000001</v>
      </c>
      <c r="G36" s="239"/>
      <c r="H36" s="81" t="s">
        <v>154</v>
      </c>
      <c r="I36" s="81" t="s">
        <v>323</v>
      </c>
    </row>
    <row r="37" spans="2:9" ht="31.5" x14ac:dyDescent="0.25">
      <c r="B37" s="237"/>
      <c r="C37" s="81" t="s">
        <v>168</v>
      </c>
      <c r="D37" s="16">
        <v>0.90725820890177966</v>
      </c>
      <c r="E37" s="16">
        <v>0.999</v>
      </c>
      <c r="F37" s="16">
        <f t="shared" si="0"/>
        <v>0.999</v>
      </c>
      <c r="G37" s="239"/>
      <c r="H37" s="81" t="s">
        <v>141</v>
      </c>
      <c r="I37" s="81" t="s">
        <v>320</v>
      </c>
    </row>
    <row r="38" spans="2:9" ht="31.5" x14ac:dyDescent="0.25">
      <c r="B38" s="237"/>
      <c r="C38" s="81" t="s">
        <v>169</v>
      </c>
      <c r="D38" s="16">
        <v>1</v>
      </c>
      <c r="E38" s="16">
        <v>1</v>
      </c>
      <c r="F38" s="16">
        <f t="shared" si="0"/>
        <v>1</v>
      </c>
      <c r="G38" s="239"/>
      <c r="H38" s="81" t="s">
        <v>141</v>
      </c>
      <c r="I38" s="81" t="s">
        <v>320</v>
      </c>
    </row>
    <row r="39" spans="2:9" ht="15.75" customHeight="1" x14ac:dyDescent="0.25">
      <c r="B39" s="237"/>
      <c r="C39" s="81" t="s">
        <v>170</v>
      </c>
      <c r="D39" s="16">
        <v>0.97411111111111115</v>
      </c>
      <c r="E39" s="16">
        <v>0.98399999999999999</v>
      </c>
      <c r="F39" s="16">
        <f t="shared" si="0"/>
        <v>0.98399999999999999</v>
      </c>
      <c r="G39" s="239"/>
      <c r="H39" s="81" t="s">
        <v>160</v>
      </c>
      <c r="I39" s="81" t="s">
        <v>324</v>
      </c>
    </row>
    <row r="40" spans="2:9" ht="31.5" x14ac:dyDescent="0.25">
      <c r="B40" s="237"/>
      <c r="C40" s="81" t="s">
        <v>171</v>
      </c>
      <c r="D40" s="16">
        <v>1</v>
      </c>
      <c r="E40" s="16">
        <v>1</v>
      </c>
      <c r="F40" s="16">
        <f t="shared" si="0"/>
        <v>1</v>
      </c>
      <c r="G40" s="239"/>
      <c r="H40" s="81" t="s">
        <v>141</v>
      </c>
      <c r="I40" s="81" t="s">
        <v>320</v>
      </c>
    </row>
    <row r="41" spans="2:9" ht="31.5" x14ac:dyDescent="0.25">
      <c r="B41" s="237"/>
      <c r="C41" s="81" t="s">
        <v>172</v>
      </c>
      <c r="D41" s="16">
        <v>1</v>
      </c>
      <c r="E41" s="16">
        <v>0.97499999999999998</v>
      </c>
      <c r="F41" s="16">
        <f t="shared" si="0"/>
        <v>0.97499999999999998</v>
      </c>
      <c r="G41" s="239"/>
      <c r="H41" s="81" t="s">
        <v>141</v>
      </c>
      <c r="I41" s="81" t="s">
        <v>322</v>
      </c>
    </row>
    <row r="42" spans="2:9" ht="31.5" x14ac:dyDescent="0.25">
      <c r="B42" s="237"/>
      <c r="C42" s="81" t="s">
        <v>173</v>
      </c>
      <c r="D42" s="16">
        <v>1</v>
      </c>
      <c r="E42" s="16">
        <v>1</v>
      </c>
      <c r="F42" s="16">
        <f t="shared" si="0"/>
        <v>1</v>
      </c>
      <c r="G42" s="239"/>
      <c r="H42" s="81" t="s">
        <v>141</v>
      </c>
      <c r="I42" s="81" t="s">
        <v>320</v>
      </c>
    </row>
    <row r="43" spans="2:9" ht="31.5" x14ac:dyDescent="0.25">
      <c r="B43" s="237"/>
      <c r="C43" s="81" t="s">
        <v>174</v>
      </c>
      <c r="D43" s="16">
        <v>1</v>
      </c>
      <c r="E43" s="16">
        <v>1</v>
      </c>
      <c r="F43" s="16">
        <f t="shared" si="0"/>
        <v>1</v>
      </c>
      <c r="G43" s="239"/>
      <c r="H43" s="81" t="s">
        <v>141</v>
      </c>
      <c r="I43" s="81" t="s">
        <v>320</v>
      </c>
    </row>
    <row r="44" spans="2:9" ht="31.5" x14ac:dyDescent="0.25">
      <c r="B44" s="237"/>
      <c r="C44" s="81" t="s">
        <v>175</v>
      </c>
      <c r="D44" s="16">
        <v>0.95806316418276849</v>
      </c>
      <c r="E44" s="16">
        <v>0.63600000000000001</v>
      </c>
      <c r="F44" s="16">
        <f t="shared" si="0"/>
        <v>0.63600000000000001</v>
      </c>
      <c r="G44" s="239"/>
      <c r="H44" s="81" t="s">
        <v>154</v>
      </c>
      <c r="I44" s="81" t="s">
        <v>323</v>
      </c>
    </row>
    <row r="45" spans="2:9" ht="31.5" x14ac:dyDescent="0.25">
      <c r="B45" s="237"/>
      <c r="C45" s="81" t="s">
        <v>176</v>
      </c>
      <c r="D45" s="16">
        <v>1</v>
      </c>
      <c r="E45" s="16">
        <v>1</v>
      </c>
      <c r="F45" s="16">
        <f t="shared" si="0"/>
        <v>1</v>
      </c>
      <c r="G45" s="239"/>
      <c r="H45" s="81" t="s">
        <v>141</v>
      </c>
      <c r="I45" s="81" t="s">
        <v>320</v>
      </c>
    </row>
    <row r="46" spans="2:9" ht="15.75" customHeight="1" x14ac:dyDescent="0.25">
      <c r="B46" s="237"/>
      <c r="C46" s="81" t="s">
        <v>177</v>
      </c>
      <c r="D46" s="16">
        <v>0.98988888888888893</v>
      </c>
      <c r="E46" s="16">
        <v>1</v>
      </c>
      <c r="F46" s="16">
        <f t="shared" si="0"/>
        <v>1</v>
      </c>
      <c r="G46" s="240"/>
      <c r="H46" s="81" t="s">
        <v>160</v>
      </c>
      <c r="I46" s="81" t="s">
        <v>324</v>
      </c>
    </row>
    <row r="47" spans="2:9" ht="31.5" x14ac:dyDescent="0.25">
      <c r="B47" s="236" t="s">
        <v>178</v>
      </c>
      <c r="C47" s="81" t="s">
        <v>179</v>
      </c>
      <c r="D47" s="16">
        <v>0.48504222222222226</v>
      </c>
      <c r="E47" s="194">
        <v>1</v>
      </c>
      <c r="F47" s="16">
        <f t="shared" si="0"/>
        <v>1</v>
      </c>
      <c r="G47" s="238">
        <f>AVERAGE(F47:F58)</f>
        <v>0.91525000000000001</v>
      </c>
      <c r="H47" s="81" t="s">
        <v>141</v>
      </c>
      <c r="I47" s="195" t="s">
        <v>325</v>
      </c>
    </row>
    <row r="48" spans="2:9" ht="31.5" x14ac:dyDescent="0.25">
      <c r="B48" s="237"/>
      <c r="C48" s="81" t="s">
        <v>180</v>
      </c>
      <c r="D48" s="16">
        <v>1</v>
      </c>
      <c r="E48" s="194">
        <v>1</v>
      </c>
      <c r="F48" s="16">
        <f t="shared" si="0"/>
        <v>1</v>
      </c>
      <c r="G48" s="239"/>
      <c r="H48" s="81" t="s">
        <v>141</v>
      </c>
      <c r="I48" s="195" t="s">
        <v>326</v>
      </c>
    </row>
    <row r="49" spans="2:9" ht="31.5" x14ac:dyDescent="0.25">
      <c r="B49" s="237"/>
      <c r="C49" s="81" t="s">
        <v>181</v>
      </c>
      <c r="D49" s="16">
        <v>1</v>
      </c>
      <c r="E49" s="194">
        <v>1</v>
      </c>
      <c r="F49" s="16">
        <f t="shared" si="0"/>
        <v>1</v>
      </c>
      <c r="G49" s="239"/>
      <c r="H49" s="81" t="s">
        <v>141</v>
      </c>
      <c r="I49" s="81" t="s">
        <v>327</v>
      </c>
    </row>
    <row r="50" spans="2:9" ht="31.5" x14ac:dyDescent="0.25">
      <c r="B50" s="237"/>
      <c r="C50" s="81" t="s">
        <v>182</v>
      </c>
      <c r="D50" s="16">
        <v>1</v>
      </c>
      <c r="E50" s="194">
        <v>1</v>
      </c>
      <c r="F50" s="16">
        <f t="shared" si="0"/>
        <v>1</v>
      </c>
      <c r="G50" s="239"/>
      <c r="H50" s="81" t="s">
        <v>141</v>
      </c>
      <c r="I50" s="195" t="s">
        <v>328</v>
      </c>
    </row>
    <row r="51" spans="2:9" ht="31.5" x14ac:dyDescent="0.25">
      <c r="B51" s="237"/>
      <c r="C51" s="81" t="s">
        <v>183</v>
      </c>
      <c r="D51" s="16">
        <v>1</v>
      </c>
      <c r="E51" s="194">
        <v>1</v>
      </c>
      <c r="F51" s="16">
        <f t="shared" si="0"/>
        <v>1</v>
      </c>
      <c r="G51" s="239"/>
      <c r="H51" s="81" t="s">
        <v>141</v>
      </c>
      <c r="I51" s="81" t="s">
        <v>327</v>
      </c>
    </row>
    <row r="52" spans="2:9" ht="31.5" x14ac:dyDescent="0.25">
      <c r="B52" s="237"/>
      <c r="C52" s="81" t="s">
        <v>184</v>
      </c>
      <c r="D52" s="16">
        <v>1</v>
      </c>
      <c r="E52" s="194">
        <v>1</v>
      </c>
      <c r="F52" s="16">
        <f t="shared" si="0"/>
        <v>1</v>
      </c>
      <c r="G52" s="239"/>
      <c r="H52" s="81" t="s">
        <v>141</v>
      </c>
      <c r="I52" s="81" t="s">
        <v>327</v>
      </c>
    </row>
    <row r="53" spans="2:9" ht="48" customHeight="1" x14ac:dyDescent="0.25">
      <c r="B53" s="237"/>
      <c r="C53" s="81" t="s">
        <v>185</v>
      </c>
      <c r="D53" s="16">
        <v>1</v>
      </c>
      <c r="E53" s="194">
        <v>1</v>
      </c>
      <c r="F53" s="16">
        <f t="shared" si="0"/>
        <v>1</v>
      </c>
      <c r="G53" s="239"/>
      <c r="H53" s="81" t="s">
        <v>186</v>
      </c>
      <c r="I53" s="195" t="s">
        <v>328</v>
      </c>
    </row>
    <row r="54" spans="2:9" ht="31.5" x14ac:dyDescent="0.25">
      <c r="B54" s="237"/>
      <c r="C54" s="81" t="s">
        <v>187</v>
      </c>
      <c r="D54" s="16">
        <v>1</v>
      </c>
      <c r="E54" s="194">
        <v>1</v>
      </c>
      <c r="F54" s="16">
        <f t="shared" si="0"/>
        <v>1</v>
      </c>
      <c r="G54" s="239"/>
      <c r="H54" s="81" t="s">
        <v>141</v>
      </c>
      <c r="I54" s="81" t="s">
        <v>327</v>
      </c>
    </row>
    <row r="55" spans="2:9" ht="31.5" x14ac:dyDescent="0.25">
      <c r="B55" s="237"/>
      <c r="C55" s="81" t="s">
        <v>188</v>
      </c>
      <c r="D55" s="16">
        <v>0.77500000000000002</v>
      </c>
      <c r="E55" s="194">
        <f>+D55</f>
        <v>0.77500000000000002</v>
      </c>
      <c r="F55" s="16">
        <f t="shared" si="0"/>
        <v>0.77500000000000002</v>
      </c>
      <c r="G55" s="239"/>
      <c r="H55" s="81" t="s">
        <v>189</v>
      </c>
      <c r="I55" s="195" t="s">
        <v>329</v>
      </c>
    </row>
    <row r="56" spans="2:9" ht="31.5" x14ac:dyDescent="0.25">
      <c r="B56" s="237"/>
      <c r="C56" s="81" t="s">
        <v>190</v>
      </c>
      <c r="D56" s="16">
        <v>0.82236705979722724</v>
      </c>
      <c r="E56" s="194">
        <v>0.79800000000000004</v>
      </c>
      <c r="F56" s="16">
        <f t="shared" si="0"/>
        <v>0.79800000000000004</v>
      </c>
      <c r="G56" s="239"/>
      <c r="H56" s="81" t="s">
        <v>141</v>
      </c>
      <c r="I56" s="81" t="s">
        <v>327</v>
      </c>
    </row>
    <row r="57" spans="2:9" ht="31.5" x14ac:dyDescent="0.25">
      <c r="B57" s="237"/>
      <c r="C57" s="81" t="s">
        <v>191</v>
      </c>
      <c r="D57" s="16">
        <v>1</v>
      </c>
      <c r="E57" s="194">
        <v>1</v>
      </c>
      <c r="F57" s="16">
        <f t="shared" si="0"/>
        <v>1</v>
      </c>
      <c r="G57" s="239"/>
      <c r="H57" s="81" t="s">
        <v>192</v>
      </c>
      <c r="I57" s="81" t="s">
        <v>327</v>
      </c>
    </row>
    <row r="58" spans="2:9" ht="44.25" customHeight="1" x14ac:dyDescent="0.25">
      <c r="B58" s="237"/>
      <c r="C58" s="81" t="s">
        <v>193</v>
      </c>
      <c r="D58" s="16">
        <v>0.41320000000000001</v>
      </c>
      <c r="E58" s="194">
        <v>0.41</v>
      </c>
      <c r="F58" s="16">
        <f t="shared" si="0"/>
        <v>0.41</v>
      </c>
      <c r="G58" s="240"/>
      <c r="H58" s="81" t="s">
        <v>141</v>
      </c>
      <c r="I58" s="195" t="s">
        <v>330</v>
      </c>
    </row>
    <row r="59" spans="2:9" ht="44.25" customHeight="1" x14ac:dyDescent="0.25">
      <c r="B59" s="236" t="s">
        <v>194</v>
      </c>
      <c r="C59" s="81" t="s">
        <v>195</v>
      </c>
      <c r="D59" s="16">
        <v>1</v>
      </c>
      <c r="E59" s="194">
        <v>1</v>
      </c>
      <c r="F59" s="16">
        <f t="shared" si="0"/>
        <v>1</v>
      </c>
      <c r="G59" s="238">
        <f>AVERAGE(F59:F65)</f>
        <v>0.95855714285714277</v>
      </c>
      <c r="H59" s="81" t="s">
        <v>196</v>
      </c>
      <c r="I59" s="195" t="s">
        <v>331</v>
      </c>
    </row>
    <row r="60" spans="2:9" ht="15.75" customHeight="1" x14ac:dyDescent="0.25">
      <c r="B60" s="237"/>
      <c r="C60" s="81" t="s">
        <v>197</v>
      </c>
      <c r="D60" s="16">
        <v>0.96</v>
      </c>
      <c r="E60" s="194">
        <v>0.96</v>
      </c>
      <c r="F60" s="16">
        <f t="shared" si="0"/>
        <v>0.96</v>
      </c>
      <c r="G60" s="239"/>
      <c r="H60" s="81" t="s">
        <v>198</v>
      </c>
      <c r="I60" s="195" t="s">
        <v>331</v>
      </c>
    </row>
    <row r="61" spans="2:9" ht="15.75" customHeight="1" x14ac:dyDescent="0.25">
      <c r="B61" s="237"/>
      <c r="C61" s="81" t="s">
        <v>199</v>
      </c>
      <c r="D61" s="16">
        <v>0.90599999999999992</v>
      </c>
      <c r="E61" s="194">
        <v>0.90599999999999992</v>
      </c>
      <c r="F61" s="16">
        <f t="shared" si="0"/>
        <v>0.90599999999999992</v>
      </c>
      <c r="G61" s="239"/>
      <c r="H61" s="81" t="s">
        <v>198</v>
      </c>
      <c r="I61" s="195" t="s">
        <v>331</v>
      </c>
    </row>
    <row r="62" spans="2:9" ht="31.5" x14ac:dyDescent="0.25">
      <c r="B62" s="237"/>
      <c r="C62" s="81" t="s">
        <v>200</v>
      </c>
      <c r="D62" s="16">
        <v>0.97889999999999999</v>
      </c>
      <c r="E62" s="194">
        <v>0.97889999999999999</v>
      </c>
      <c r="F62" s="16">
        <f t="shared" si="0"/>
        <v>0.97889999999999999</v>
      </c>
      <c r="G62" s="239"/>
      <c r="H62" s="81" t="s">
        <v>141</v>
      </c>
      <c r="I62" s="195" t="s">
        <v>332</v>
      </c>
    </row>
    <row r="63" spans="2:9" ht="31.5" x14ac:dyDescent="0.25">
      <c r="B63" s="237"/>
      <c r="C63" s="81" t="s">
        <v>201</v>
      </c>
      <c r="D63" s="16">
        <v>1</v>
      </c>
      <c r="E63" s="194">
        <v>1</v>
      </c>
      <c r="F63" s="16">
        <f t="shared" si="0"/>
        <v>1</v>
      </c>
      <c r="G63" s="239"/>
      <c r="H63" s="81" t="s">
        <v>141</v>
      </c>
      <c r="I63" s="195" t="s">
        <v>332</v>
      </c>
    </row>
    <row r="64" spans="2:9" ht="31.5" x14ac:dyDescent="0.25">
      <c r="B64" s="237"/>
      <c r="C64" s="81" t="s">
        <v>202</v>
      </c>
      <c r="D64" s="16">
        <v>1</v>
      </c>
      <c r="E64" s="194">
        <v>1</v>
      </c>
      <c r="F64" s="16">
        <f t="shared" si="0"/>
        <v>1</v>
      </c>
      <c r="G64" s="239"/>
      <c r="H64" s="81" t="s">
        <v>141</v>
      </c>
      <c r="I64" s="195" t="s">
        <v>332</v>
      </c>
    </row>
    <row r="65" spans="2:9" ht="31.5" x14ac:dyDescent="0.25">
      <c r="B65" s="237"/>
      <c r="C65" s="81" t="s">
        <v>203</v>
      </c>
      <c r="D65" s="16">
        <v>0.64</v>
      </c>
      <c r="E65" s="194">
        <v>0.86499999999999999</v>
      </c>
      <c r="F65" s="16">
        <f t="shared" si="0"/>
        <v>0.86499999999999999</v>
      </c>
      <c r="G65" s="240"/>
      <c r="H65" s="81" t="s">
        <v>141</v>
      </c>
      <c r="I65" s="195" t="s">
        <v>333</v>
      </c>
    </row>
    <row r="66" spans="2:9" ht="90.75" customHeight="1" x14ac:dyDescent="0.25">
      <c r="B66" s="2"/>
      <c r="C66" s="45"/>
      <c r="D66" s="6"/>
      <c r="E66" s="6"/>
      <c r="F66" s="116" t="s">
        <v>260</v>
      </c>
      <c r="G66" s="117">
        <f>AVERAGE(G10:G65)</f>
        <v>0.95180057915057914</v>
      </c>
      <c r="H66" s="5"/>
      <c r="I66" s="45"/>
    </row>
    <row r="67" spans="2:9" ht="16.5" thickBot="1" x14ac:dyDescent="0.3"/>
    <row r="68" spans="2:9" ht="24" customHeight="1" thickBot="1" x14ac:dyDescent="0.3">
      <c r="B68" s="225" t="s">
        <v>0</v>
      </c>
      <c r="C68" s="226"/>
      <c r="D68" s="226"/>
      <c r="E68" s="226"/>
      <c r="F68" s="226"/>
      <c r="G68" s="226"/>
      <c r="H68" s="226"/>
      <c r="I68" s="227"/>
    </row>
    <row r="71" spans="2:9" x14ac:dyDescent="0.25">
      <c r="B71" s="83"/>
    </row>
  </sheetData>
  <mergeCells count="11">
    <mergeCell ref="C2:I2"/>
    <mergeCell ref="C4:I4"/>
    <mergeCell ref="C6:I6"/>
    <mergeCell ref="B10:B46"/>
    <mergeCell ref="G10:G46"/>
    <mergeCell ref="D8:E8"/>
    <mergeCell ref="B47:B58"/>
    <mergeCell ref="G47:G58"/>
    <mergeCell ref="B59:B65"/>
    <mergeCell ref="G59:G65"/>
    <mergeCell ref="B68:I6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4DA6A-8405-47C1-B43B-8DCDDDD0B5D1}">
  <dimension ref="B1:I72"/>
  <sheetViews>
    <sheetView topLeftCell="A14" zoomScale="55" zoomScaleNormal="55" workbookViewId="0">
      <selection activeCell="G14" sqref="G14:G21"/>
    </sheetView>
  </sheetViews>
  <sheetFormatPr baseColWidth="10" defaultColWidth="10.625" defaultRowHeight="15.75" x14ac:dyDescent="0.25"/>
  <cols>
    <col min="1" max="1" width="3.125" style="2" customWidth="1"/>
    <col min="2" max="2" width="52.375" style="4" customWidth="1"/>
    <col min="3" max="3" width="73.375" style="2" customWidth="1"/>
    <col min="4" max="4" width="19.875" style="2" customWidth="1"/>
    <col min="5" max="5" width="15.625" style="2" customWidth="1"/>
    <col min="6" max="7" width="17" style="2" customWidth="1"/>
    <col min="8" max="8" width="59.375" style="2" customWidth="1"/>
    <col min="9" max="9" width="67.375" style="2" customWidth="1"/>
    <col min="10" max="10" width="12.625" style="2" customWidth="1"/>
    <col min="11" max="16384" width="10.625" style="2"/>
  </cols>
  <sheetData>
    <row r="1" spans="2:9" ht="16.5" thickBot="1" x14ac:dyDescent="0.3"/>
    <row r="2" spans="2:9" ht="25.5" customHeight="1" thickBot="1" x14ac:dyDescent="0.3">
      <c r="B2" s="84" t="s">
        <v>40</v>
      </c>
      <c r="C2" s="208" t="s">
        <v>204</v>
      </c>
      <c r="D2" s="209"/>
      <c r="E2" s="209"/>
      <c r="F2" s="209"/>
      <c r="G2" s="209"/>
      <c r="H2" s="209"/>
      <c r="I2" s="210"/>
    </row>
    <row r="3" spans="2:9" ht="9.75" customHeight="1" thickBot="1" x14ac:dyDescent="0.3">
      <c r="B3" s="85"/>
    </row>
    <row r="4" spans="2:9" ht="44.25" customHeight="1" thickBot="1" x14ac:dyDescent="0.3">
      <c r="B4" s="84" t="s">
        <v>38</v>
      </c>
      <c r="C4" s="225" t="s">
        <v>205</v>
      </c>
      <c r="D4" s="226"/>
      <c r="E4" s="226"/>
      <c r="F4" s="226"/>
      <c r="G4" s="226"/>
      <c r="H4" s="226"/>
      <c r="I4" s="227"/>
    </row>
    <row r="5" spans="2:9" ht="5.25" customHeight="1" thickBot="1" x14ac:dyDescent="0.3">
      <c r="B5" s="84"/>
    </row>
    <row r="6" spans="2:9" ht="47.25" customHeight="1" thickBot="1" x14ac:dyDescent="0.3">
      <c r="B6" s="84" t="s">
        <v>36</v>
      </c>
      <c r="C6" s="211" t="s">
        <v>206</v>
      </c>
      <c r="D6" s="212"/>
      <c r="E6" s="212"/>
      <c r="F6" s="212"/>
      <c r="G6" s="212"/>
      <c r="H6" s="212"/>
      <c r="I6" s="213"/>
    </row>
    <row r="7" spans="2:9" ht="9.75" customHeight="1" thickBot="1" x14ac:dyDescent="0.3">
      <c r="B7" s="86"/>
    </row>
    <row r="8" spans="2:9" ht="16.5" thickBot="1" x14ac:dyDescent="0.3">
      <c r="D8" s="250" t="s">
        <v>258</v>
      </c>
      <c r="E8" s="251"/>
      <c r="I8" s="1"/>
    </row>
    <row r="9" spans="2:9" ht="57" customHeight="1" thickBot="1" x14ac:dyDescent="0.3">
      <c r="B9" s="87" t="s">
        <v>34</v>
      </c>
      <c r="C9" s="39" t="s">
        <v>33</v>
      </c>
      <c r="D9" s="147" t="s">
        <v>259</v>
      </c>
      <c r="E9" s="147" t="s">
        <v>254</v>
      </c>
      <c r="F9" s="50" t="s">
        <v>32</v>
      </c>
      <c r="G9" s="40" t="s">
        <v>31</v>
      </c>
      <c r="H9" s="119" t="s">
        <v>256</v>
      </c>
      <c r="I9" s="119" t="s">
        <v>257</v>
      </c>
    </row>
    <row r="10" spans="2:9" ht="168" customHeight="1" x14ac:dyDescent="0.25">
      <c r="B10" s="242" t="s">
        <v>207</v>
      </c>
      <c r="C10" s="88" t="s">
        <v>208</v>
      </c>
      <c r="D10" s="20">
        <v>1</v>
      </c>
      <c r="E10" s="20">
        <v>0</v>
      </c>
      <c r="F10" s="89">
        <f>+D10</f>
        <v>1</v>
      </c>
      <c r="G10" s="244">
        <f>AVERAGE(F10:F13)</f>
        <v>1</v>
      </c>
      <c r="H10" s="132" t="s">
        <v>275</v>
      </c>
      <c r="I10" s="124" t="s">
        <v>276</v>
      </c>
    </row>
    <row r="11" spans="2:9" ht="40.5" customHeight="1" x14ac:dyDescent="0.25">
      <c r="B11" s="248"/>
      <c r="C11" s="90" t="s">
        <v>209</v>
      </c>
      <c r="D11" s="16">
        <v>1</v>
      </c>
      <c r="E11" s="16">
        <v>0</v>
      </c>
      <c r="F11" s="91">
        <f t="shared" ref="F11:F38" si="0">+D11</f>
        <v>1</v>
      </c>
      <c r="G11" s="249"/>
      <c r="H11" s="133" t="s">
        <v>275</v>
      </c>
      <c r="I11" s="135" t="s">
        <v>277</v>
      </c>
    </row>
    <row r="12" spans="2:9" ht="80.25" customHeight="1" x14ac:dyDescent="0.25">
      <c r="B12" s="248"/>
      <c r="C12" s="90" t="s">
        <v>210</v>
      </c>
      <c r="D12" s="16">
        <v>1</v>
      </c>
      <c r="E12" s="16">
        <v>0</v>
      </c>
      <c r="F12" s="91">
        <f t="shared" si="0"/>
        <v>1</v>
      </c>
      <c r="G12" s="249"/>
      <c r="H12" s="133" t="s">
        <v>275</v>
      </c>
      <c r="I12" s="96" t="s">
        <v>278</v>
      </c>
    </row>
    <row r="13" spans="2:9" ht="234" customHeight="1" thickBot="1" x14ac:dyDescent="0.3">
      <c r="B13" s="246"/>
      <c r="C13" s="92" t="s">
        <v>211</v>
      </c>
      <c r="D13" s="93">
        <v>1</v>
      </c>
      <c r="E13" s="93">
        <v>0</v>
      </c>
      <c r="F13" s="94">
        <f t="shared" si="0"/>
        <v>1</v>
      </c>
      <c r="G13" s="247"/>
      <c r="H13" s="126" t="s">
        <v>275</v>
      </c>
      <c r="I13" s="97" t="s">
        <v>279</v>
      </c>
    </row>
    <row r="14" spans="2:9" ht="56.25" customHeight="1" x14ac:dyDescent="0.25">
      <c r="B14" s="242" t="s">
        <v>212</v>
      </c>
      <c r="C14" s="88" t="s">
        <v>213</v>
      </c>
      <c r="D14" s="20">
        <v>1</v>
      </c>
      <c r="E14" s="20">
        <v>0</v>
      </c>
      <c r="F14" s="89">
        <f t="shared" si="0"/>
        <v>1</v>
      </c>
      <c r="G14" s="244">
        <f>AVERAGE(F14:F21)</f>
        <v>0.96499999999999997</v>
      </c>
      <c r="H14" s="134" t="s">
        <v>275</v>
      </c>
      <c r="I14" s="97" t="s">
        <v>277</v>
      </c>
    </row>
    <row r="15" spans="2:9" ht="68.25" customHeight="1" x14ac:dyDescent="0.25">
      <c r="B15" s="248"/>
      <c r="C15" s="90" t="s">
        <v>214</v>
      </c>
      <c r="D15" s="16">
        <v>1</v>
      </c>
      <c r="E15" s="16">
        <v>0</v>
      </c>
      <c r="F15" s="91">
        <f t="shared" si="0"/>
        <v>1</v>
      </c>
      <c r="G15" s="249"/>
      <c r="H15" s="133" t="s">
        <v>275</v>
      </c>
      <c r="I15" s="97" t="s">
        <v>277</v>
      </c>
    </row>
    <row r="16" spans="2:9" ht="110.25" x14ac:dyDescent="0.25">
      <c r="B16" s="248"/>
      <c r="C16" s="90" t="s">
        <v>215</v>
      </c>
      <c r="D16" s="16">
        <v>1</v>
      </c>
      <c r="E16" s="16">
        <v>0</v>
      </c>
      <c r="F16" s="91">
        <f t="shared" si="0"/>
        <v>1</v>
      </c>
      <c r="G16" s="249"/>
      <c r="H16" s="135" t="s">
        <v>275</v>
      </c>
      <c r="I16" s="96" t="s">
        <v>280</v>
      </c>
    </row>
    <row r="17" spans="2:9" ht="96" customHeight="1" x14ac:dyDescent="0.25">
      <c r="B17" s="248"/>
      <c r="C17" s="90" t="s">
        <v>216</v>
      </c>
      <c r="D17" s="16">
        <v>0.71</v>
      </c>
      <c r="E17" s="128">
        <v>0.28999999999999998</v>
      </c>
      <c r="F17" s="91">
        <v>1</v>
      </c>
      <c r="G17" s="249"/>
      <c r="H17" s="135" t="s">
        <v>52</v>
      </c>
      <c r="I17" s="96" t="s">
        <v>261</v>
      </c>
    </row>
    <row r="18" spans="2:9" ht="212.25" customHeight="1" x14ac:dyDescent="0.25">
      <c r="B18" s="248"/>
      <c r="C18" s="90" t="s">
        <v>218</v>
      </c>
      <c r="D18" s="16">
        <v>1</v>
      </c>
      <c r="E18" s="16">
        <v>0</v>
      </c>
      <c r="F18" s="91">
        <f t="shared" si="0"/>
        <v>1</v>
      </c>
      <c r="G18" s="249"/>
      <c r="H18" s="135" t="s">
        <v>275</v>
      </c>
      <c r="I18" s="96" t="s">
        <v>281</v>
      </c>
    </row>
    <row r="19" spans="2:9" ht="252" x14ac:dyDescent="0.25">
      <c r="B19" s="248"/>
      <c r="C19" s="90" t="s">
        <v>219</v>
      </c>
      <c r="D19" s="16">
        <v>0.72</v>
      </c>
      <c r="E19" s="128">
        <v>0</v>
      </c>
      <c r="F19" s="91">
        <v>0.72</v>
      </c>
      <c r="G19" s="249"/>
      <c r="H19" s="135" t="s">
        <v>217</v>
      </c>
      <c r="I19" s="96" t="s">
        <v>282</v>
      </c>
    </row>
    <row r="20" spans="2:9" ht="194.25" customHeight="1" x14ac:dyDescent="0.25">
      <c r="B20" s="248"/>
      <c r="C20" s="90" t="s">
        <v>220</v>
      </c>
      <c r="D20" s="16">
        <v>1</v>
      </c>
      <c r="E20" s="16">
        <v>0</v>
      </c>
      <c r="F20" s="91">
        <f t="shared" si="0"/>
        <v>1</v>
      </c>
      <c r="G20" s="249"/>
      <c r="H20" s="135" t="s">
        <v>275</v>
      </c>
      <c r="I20" s="96" t="s">
        <v>283</v>
      </c>
    </row>
    <row r="21" spans="2:9" ht="145.5" customHeight="1" thickBot="1" x14ac:dyDescent="0.3">
      <c r="B21" s="246"/>
      <c r="C21" s="92" t="s">
        <v>221</v>
      </c>
      <c r="D21" s="93">
        <v>1</v>
      </c>
      <c r="E21" s="93">
        <v>0</v>
      </c>
      <c r="F21" s="94">
        <f t="shared" si="0"/>
        <v>1</v>
      </c>
      <c r="G21" s="247"/>
      <c r="H21" s="127" t="s">
        <v>275</v>
      </c>
      <c r="I21" s="97" t="s">
        <v>284</v>
      </c>
    </row>
    <row r="22" spans="2:9" ht="95.25" customHeight="1" x14ac:dyDescent="0.25">
      <c r="B22" s="242" t="s">
        <v>222</v>
      </c>
      <c r="C22" s="88" t="s">
        <v>223</v>
      </c>
      <c r="D22" s="20">
        <v>1</v>
      </c>
      <c r="E22" s="20">
        <v>0</v>
      </c>
      <c r="F22" s="89">
        <f t="shared" si="0"/>
        <v>1</v>
      </c>
      <c r="G22" s="244">
        <f>AVERAGE(F22:F23)</f>
        <v>0.95</v>
      </c>
      <c r="H22" s="140" t="s">
        <v>275</v>
      </c>
      <c r="I22" s="135" t="s">
        <v>277</v>
      </c>
    </row>
    <row r="23" spans="2:9" ht="186" customHeight="1" thickBot="1" x14ac:dyDescent="0.3">
      <c r="B23" s="246"/>
      <c r="C23" s="92" t="s">
        <v>224</v>
      </c>
      <c r="D23" s="93">
        <v>0.9</v>
      </c>
      <c r="E23" s="129">
        <v>0</v>
      </c>
      <c r="F23" s="94">
        <v>0.9</v>
      </c>
      <c r="G23" s="247"/>
      <c r="H23" s="97" t="s">
        <v>285</v>
      </c>
      <c r="I23" s="97" t="s">
        <v>286</v>
      </c>
    </row>
    <row r="24" spans="2:9" ht="409.5" customHeight="1" x14ac:dyDescent="0.25">
      <c r="B24" s="242" t="s">
        <v>225</v>
      </c>
      <c r="C24" s="88" t="s">
        <v>226</v>
      </c>
      <c r="D24" s="20">
        <v>1</v>
      </c>
      <c r="E24" s="20">
        <v>0</v>
      </c>
      <c r="F24" s="89">
        <v>1</v>
      </c>
      <c r="G24" s="244">
        <f>AVERAGE(F24:F25)</f>
        <v>1</v>
      </c>
      <c r="H24" s="132" t="s">
        <v>275</v>
      </c>
      <c r="I24" s="141" t="s">
        <v>287</v>
      </c>
    </row>
    <row r="25" spans="2:9" ht="37.5" customHeight="1" thickBot="1" x14ac:dyDescent="0.3">
      <c r="B25" s="246"/>
      <c r="C25" s="92" t="s">
        <v>227</v>
      </c>
      <c r="D25" s="93">
        <v>1</v>
      </c>
      <c r="E25" s="93">
        <v>0</v>
      </c>
      <c r="F25" s="94">
        <v>1</v>
      </c>
      <c r="G25" s="247"/>
      <c r="H25" s="126" t="s">
        <v>275</v>
      </c>
      <c r="I25" s="142" t="s">
        <v>277</v>
      </c>
    </row>
    <row r="26" spans="2:9" ht="408.75" customHeight="1" x14ac:dyDescent="0.25">
      <c r="B26" s="242" t="s">
        <v>228</v>
      </c>
      <c r="C26" s="88" t="s">
        <v>229</v>
      </c>
      <c r="D26" s="20">
        <v>0.93310000000000004</v>
      </c>
      <c r="E26" s="20">
        <v>0</v>
      </c>
      <c r="F26" s="89">
        <v>1</v>
      </c>
      <c r="G26" s="244">
        <f>AVERAGE(F26:F27)</f>
        <v>1</v>
      </c>
      <c r="H26" s="132" t="s">
        <v>275</v>
      </c>
      <c r="I26" s="143" t="s">
        <v>288</v>
      </c>
    </row>
    <row r="27" spans="2:9" ht="330" customHeight="1" thickBot="1" x14ac:dyDescent="0.3">
      <c r="B27" s="246"/>
      <c r="C27" s="92" t="s">
        <v>230</v>
      </c>
      <c r="D27" s="93">
        <v>1</v>
      </c>
      <c r="E27" s="93">
        <v>0</v>
      </c>
      <c r="F27" s="94">
        <f t="shared" si="0"/>
        <v>1</v>
      </c>
      <c r="G27" s="247"/>
      <c r="H27" s="126" t="s">
        <v>275</v>
      </c>
      <c r="I27" s="97" t="s">
        <v>289</v>
      </c>
    </row>
    <row r="28" spans="2:9" ht="200.25" customHeight="1" x14ac:dyDescent="0.25">
      <c r="B28" s="242" t="s">
        <v>231</v>
      </c>
      <c r="C28" s="88" t="s">
        <v>232</v>
      </c>
      <c r="D28" s="20">
        <v>1</v>
      </c>
      <c r="E28" s="20">
        <v>0</v>
      </c>
      <c r="F28" s="89">
        <f t="shared" si="0"/>
        <v>1</v>
      </c>
      <c r="G28" s="244">
        <f>AVERAGE(F28:F30)</f>
        <v>1</v>
      </c>
      <c r="H28" s="132" t="s">
        <v>275</v>
      </c>
      <c r="I28" s="95" t="s">
        <v>290</v>
      </c>
    </row>
    <row r="29" spans="2:9" ht="130.5" customHeight="1" x14ac:dyDescent="0.25">
      <c r="B29" s="248"/>
      <c r="C29" s="90" t="s">
        <v>233</v>
      </c>
      <c r="D29" s="16">
        <v>0.8</v>
      </c>
      <c r="E29" s="128">
        <v>0.2</v>
      </c>
      <c r="F29" s="91">
        <v>1</v>
      </c>
      <c r="G29" s="249"/>
      <c r="H29" s="135" t="s">
        <v>234</v>
      </c>
      <c r="I29" s="96" t="s">
        <v>262</v>
      </c>
    </row>
    <row r="30" spans="2:9" ht="360.75" customHeight="1" thickBot="1" x14ac:dyDescent="0.3">
      <c r="B30" s="246"/>
      <c r="C30" s="92" t="s">
        <v>235</v>
      </c>
      <c r="D30" s="93">
        <v>0.63900000000000001</v>
      </c>
      <c r="E30" s="129">
        <v>0.36</v>
      </c>
      <c r="F30" s="94">
        <v>1</v>
      </c>
      <c r="G30" s="247"/>
      <c r="H30" s="127" t="s">
        <v>236</v>
      </c>
      <c r="I30" s="144" t="s">
        <v>263</v>
      </c>
    </row>
    <row r="31" spans="2:9" ht="213" customHeight="1" x14ac:dyDescent="0.25">
      <c r="B31" s="242" t="s">
        <v>237</v>
      </c>
      <c r="C31" s="88" t="s">
        <v>238</v>
      </c>
      <c r="D31" s="20">
        <v>1</v>
      </c>
      <c r="E31" s="20">
        <v>0</v>
      </c>
      <c r="F31" s="89">
        <f t="shared" si="0"/>
        <v>1</v>
      </c>
      <c r="G31" s="244">
        <f>AVERAGE(F31:F34)</f>
        <v>0.95074999999999998</v>
      </c>
      <c r="H31" s="132" t="s">
        <v>275</v>
      </c>
      <c r="I31" s="95" t="s">
        <v>291</v>
      </c>
    </row>
    <row r="32" spans="2:9" ht="139.9" customHeight="1" x14ac:dyDescent="0.25">
      <c r="B32" s="248"/>
      <c r="C32" s="90" t="s">
        <v>239</v>
      </c>
      <c r="D32" s="16">
        <v>0.9</v>
      </c>
      <c r="E32" s="128">
        <v>0</v>
      </c>
      <c r="F32" s="91">
        <f>+D32</f>
        <v>0.9</v>
      </c>
      <c r="G32" s="249"/>
      <c r="H32" s="135" t="s">
        <v>264</v>
      </c>
      <c r="I32" s="96" t="s">
        <v>292</v>
      </c>
    </row>
    <row r="33" spans="2:9" ht="190.5" customHeight="1" x14ac:dyDescent="0.25">
      <c r="B33" s="248"/>
      <c r="C33" s="90" t="s">
        <v>240</v>
      </c>
      <c r="D33" s="16">
        <v>1</v>
      </c>
      <c r="E33" s="16">
        <v>0</v>
      </c>
      <c r="F33" s="91">
        <f t="shared" si="0"/>
        <v>1</v>
      </c>
      <c r="G33" s="249"/>
      <c r="H33" s="133" t="s">
        <v>275</v>
      </c>
      <c r="I33" s="96" t="s">
        <v>293</v>
      </c>
    </row>
    <row r="34" spans="2:9" ht="264.60000000000002" customHeight="1" thickBot="1" x14ac:dyDescent="0.3">
      <c r="B34" s="243"/>
      <c r="C34" s="98" t="s">
        <v>241</v>
      </c>
      <c r="D34" s="10">
        <v>0.90300000000000002</v>
      </c>
      <c r="E34" s="129">
        <v>0</v>
      </c>
      <c r="F34" s="94">
        <f t="shared" si="0"/>
        <v>0.90300000000000002</v>
      </c>
      <c r="G34" s="247"/>
      <c r="H34" s="127" t="s">
        <v>242</v>
      </c>
      <c r="I34" s="97" t="s">
        <v>294</v>
      </c>
    </row>
    <row r="35" spans="2:9" ht="348" customHeight="1" thickBot="1" x14ac:dyDescent="0.3">
      <c r="B35" s="101" t="s">
        <v>243</v>
      </c>
      <c r="C35" s="102" t="s">
        <v>244</v>
      </c>
      <c r="D35" s="103">
        <v>1</v>
      </c>
      <c r="E35" s="103">
        <v>0</v>
      </c>
      <c r="F35" s="104">
        <f t="shared" si="0"/>
        <v>1</v>
      </c>
      <c r="G35" s="104">
        <f>F35</f>
        <v>1</v>
      </c>
      <c r="H35" s="136" t="s">
        <v>275</v>
      </c>
      <c r="I35" s="137" t="s">
        <v>295</v>
      </c>
    </row>
    <row r="36" spans="2:9" ht="111.75" customHeight="1" thickBot="1" x14ac:dyDescent="0.3">
      <c r="B36" s="101" t="s">
        <v>245</v>
      </c>
      <c r="C36" s="102" t="s">
        <v>246</v>
      </c>
      <c r="D36" s="103">
        <v>1</v>
      </c>
      <c r="E36" s="138">
        <v>0</v>
      </c>
      <c r="F36" s="131">
        <f t="shared" si="0"/>
        <v>1</v>
      </c>
      <c r="G36" s="131">
        <f t="shared" ref="G36:G38" si="1">F36</f>
        <v>1</v>
      </c>
      <c r="H36" s="139" t="s">
        <v>275</v>
      </c>
      <c r="I36" s="125" t="s">
        <v>277</v>
      </c>
    </row>
    <row r="37" spans="2:9" ht="114" customHeight="1" thickBot="1" x14ac:dyDescent="0.3">
      <c r="B37" s="101" t="s">
        <v>247</v>
      </c>
      <c r="C37" s="102" t="s">
        <v>248</v>
      </c>
      <c r="D37" s="103">
        <v>1</v>
      </c>
      <c r="E37" s="103">
        <v>0</v>
      </c>
      <c r="F37" s="104">
        <f>+D37</f>
        <v>1</v>
      </c>
      <c r="G37" s="104">
        <f t="shared" si="1"/>
        <v>1</v>
      </c>
      <c r="H37" s="105" t="s">
        <v>275</v>
      </c>
      <c r="I37" s="124" t="s">
        <v>296</v>
      </c>
    </row>
    <row r="38" spans="2:9" ht="55.5" customHeight="1" thickBot="1" x14ac:dyDescent="0.3">
      <c r="B38" s="106" t="s">
        <v>249</v>
      </c>
      <c r="C38" s="107" t="s">
        <v>250</v>
      </c>
      <c r="D38" s="108">
        <v>1</v>
      </c>
      <c r="E38" s="108">
        <v>0</v>
      </c>
      <c r="F38" s="109">
        <f t="shared" si="0"/>
        <v>1</v>
      </c>
      <c r="G38" s="109">
        <f t="shared" si="1"/>
        <v>1</v>
      </c>
      <c r="H38" s="145" t="s">
        <v>275</v>
      </c>
      <c r="I38" s="135" t="s">
        <v>277</v>
      </c>
    </row>
    <row r="39" spans="2:9" ht="55.5" customHeight="1" x14ac:dyDescent="0.25">
      <c r="B39" s="242" t="s">
        <v>251</v>
      </c>
      <c r="C39" s="88" t="s">
        <v>252</v>
      </c>
      <c r="D39" s="20">
        <v>0.9</v>
      </c>
      <c r="E39" s="20">
        <v>0</v>
      </c>
      <c r="F39" s="89">
        <v>1</v>
      </c>
      <c r="G39" s="244">
        <f>AVERAGE(F39:F40)</f>
        <v>1</v>
      </c>
      <c r="H39" s="110" t="s">
        <v>265</v>
      </c>
      <c r="I39" s="146" t="s">
        <v>277</v>
      </c>
    </row>
    <row r="40" spans="2:9" ht="55.5" customHeight="1" thickBot="1" x14ac:dyDescent="0.3">
      <c r="B40" s="243"/>
      <c r="C40" s="98" t="s">
        <v>253</v>
      </c>
      <c r="D40" s="10">
        <v>0.85</v>
      </c>
      <c r="E40" s="10">
        <v>0</v>
      </c>
      <c r="F40" s="99">
        <v>1</v>
      </c>
      <c r="G40" s="245"/>
      <c r="H40" s="111" t="s">
        <v>266</v>
      </c>
      <c r="I40" s="100" t="s">
        <v>277</v>
      </c>
    </row>
    <row r="41" spans="2:9" ht="55.5" customHeight="1" thickBot="1" x14ac:dyDescent="0.3">
      <c r="B41" s="112"/>
      <c r="C41" s="113"/>
      <c r="F41" s="172" t="s">
        <v>255</v>
      </c>
      <c r="G41" s="167">
        <f>AVERAGE(G10:G40)</f>
        <v>0.98881249999999998</v>
      </c>
    </row>
    <row r="42" spans="2:9" ht="15" customHeight="1" thickBot="1" x14ac:dyDescent="0.3"/>
    <row r="43" spans="2:9" ht="25.5" customHeight="1" thickBot="1" x14ac:dyDescent="0.3">
      <c r="B43" s="225" t="s">
        <v>0</v>
      </c>
      <c r="C43" s="226"/>
      <c r="D43" s="226"/>
      <c r="E43" s="226"/>
      <c r="F43" s="226"/>
      <c r="G43" s="226"/>
      <c r="H43" s="226"/>
      <c r="I43" s="227"/>
    </row>
    <row r="44" spans="2:9" ht="15" customHeight="1" x14ac:dyDescent="0.25"/>
    <row r="45" spans="2:9" ht="15" customHeight="1" x14ac:dyDescent="0.25"/>
    <row r="46" spans="2:9" ht="15" customHeight="1" x14ac:dyDescent="0.25"/>
    <row r="47" spans="2:9" ht="15" customHeight="1" x14ac:dyDescent="0.25"/>
    <row r="48" spans="2:9" ht="15" customHeight="1" x14ac:dyDescent="0.25">
      <c r="C48" s="114"/>
    </row>
    <row r="49" spans="3:5" ht="15" customHeight="1" x14ac:dyDescent="0.25">
      <c r="C49" s="114"/>
    </row>
    <row r="50" spans="3:5" ht="15" customHeight="1" x14ac:dyDescent="0.25">
      <c r="C50" s="114"/>
    </row>
    <row r="51" spans="3:5" ht="15" customHeight="1" x14ac:dyDescent="0.25">
      <c r="C51" s="114"/>
    </row>
    <row r="52" spans="3:5" ht="15" customHeight="1" x14ac:dyDescent="0.25">
      <c r="C52" s="114"/>
    </row>
    <row r="53" spans="3:5" ht="15" customHeight="1" x14ac:dyDescent="0.25">
      <c r="C53" s="114"/>
      <c r="D53" s="42"/>
      <c r="E53" s="42"/>
    </row>
    <row r="54" spans="3:5" ht="15" customHeight="1" x14ac:dyDescent="0.25">
      <c r="C54" s="114"/>
    </row>
    <row r="55" spans="3:5" ht="15" customHeight="1" x14ac:dyDescent="0.25">
      <c r="C55" s="114"/>
    </row>
    <row r="56" spans="3:5" ht="15" customHeight="1" x14ac:dyDescent="0.25">
      <c r="C56" s="114"/>
    </row>
    <row r="57" spans="3:5" ht="15" customHeight="1" x14ac:dyDescent="0.25">
      <c r="C57" s="114"/>
    </row>
    <row r="58" spans="3:5" ht="15" customHeight="1" x14ac:dyDescent="0.25">
      <c r="C58" s="114"/>
    </row>
    <row r="59" spans="3:5" ht="15" customHeight="1" x14ac:dyDescent="0.25">
      <c r="C59" s="115"/>
    </row>
    <row r="60" spans="3:5" ht="15" customHeight="1" x14ac:dyDescent="0.25"/>
    <row r="61" spans="3:5" ht="15" customHeight="1" x14ac:dyDescent="0.25"/>
    <row r="62" spans="3:5" ht="15" customHeight="1" x14ac:dyDescent="0.25"/>
    <row r="63" spans="3:5" ht="15" customHeight="1" x14ac:dyDescent="0.25"/>
    <row r="64" spans="3:5"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sheetData>
  <mergeCells count="21">
    <mergeCell ref="C2:I2"/>
    <mergeCell ref="C4:I4"/>
    <mergeCell ref="C6:I6"/>
    <mergeCell ref="D8:E8"/>
    <mergeCell ref="B10:B13"/>
    <mergeCell ref="G10:G13"/>
    <mergeCell ref="B14:B21"/>
    <mergeCell ref="G14:G21"/>
    <mergeCell ref="B22:B23"/>
    <mergeCell ref="G22:G23"/>
    <mergeCell ref="B24:B25"/>
    <mergeCell ref="G24:G25"/>
    <mergeCell ref="B39:B40"/>
    <mergeCell ref="G39:G40"/>
    <mergeCell ref="B43:I43"/>
    <mergeCell ref="B26:B27"/>
    <mergeCell ref="G26:G27"/>
    <mergeCell ref="B28:B30"/>
    <mergeCell ref="G28:G30"/>
    <mergeCell ref="B31:B34"/>
    <mergeCell ref="G31:G3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C63DF-1D31-4BDC-B5A5-EA3BC9AE3A93}">
  <dimension ref="B1:I42"/>
  <sheetViews>
    <sheetView tabSelected="1" topLeftCell="C29" zoomScale="55" zoomScaleNormal="55" workbookViewId="0">
      <selection activeCell="F31" sqref="F31"/>
    </sheetView>
  </sheetViews>
  <sheetFormatPr baseColWidth="10" defaultRowHeight="15.75" x14ac:dyDescent="0.25"/>
  <cols>
    <col min="1" max="1" width="3.125" customWidth="1"/>
    <col min="2" max="2" width="36.5" customWidth="1"/>
    <col min="3" max="3" width="61.125" customWidth="1"/>
    <col min="4" max="5" width="27.25" customWidth="1"/>
    <col min="6" max="6" width="22.5" style="2" customWidth="1"/>
    <col min="7" max="7" width="22.125" style="2" customWidth="1"/>
    <col min="8" max="8" width="116" style="1" customWidth="1"/>
    <col min="9" max="9" width="114.125" style="1" customWidth="1"/>
  </cols>
  <sheetData>
    <row r="1" spans="2:9" ht="16.5" thickBot="1" x14ac:dyDescent="0.3"/>
    <row r="2" spans="2:9" ht="49.5" customHeight="1" thickBot="1" x14ac:dyDescent="0.4">
      <c r="B2" s="48" t="s">
        <v>40</v>
      </c>
      <c r="C2" s="208" t="s">
        <v>41</v>
      </c>
      <c r="D2" s="209"/>
      <c r="E2" s="209"/>
      <c r="F2" s="209"/>
      <c r="G2" s="209"/>
      <c r="H2" s="209"/>
      <c r="I2" s="210"/>
    </row>
    <row r="3" spans="2:9" ht="9.75" customHeight="1" thickBot="1" x14ac:dyDescent="0.4">
      <c r="B3" s="47"/>
    </row>
    <row r="4" spans="2:9" ht="63.75" customHeight="1" thickBot="1" x14ac:dyDescent="0.3">
      <c r="B4" s="44" t="s">
        <v>38</v>
      </c>
      <c r="C4" s="211" t="s">
        <v>42</v>
      </c>
      <c r="D4" s="212"/>
      <c r="E4" s="212"/>
      <c r="F4" s="212"/>
      <c r="G4" s="212"/>
      <c r="H4" s="212"/>
      <c r="I4" s="213"/>
    </row>
    <row r="5" spans="2:9" ht="5.25" customHeight="1" thickBot="1" x14ac:dyDescent="0.3">
      <c r="B5" s="44"/>
      <c r="C5" s="45"/>
      <c r="D5" s="45"/>
      <c r="E5" s="45"/>
      <c r="F5" s="4"/>
      <c r="G5" s="4"/>
    </row>
    <row r="6" spans="2:9" ht="54" customHeight="1" thickBot="1" x14ac:dyDescent="0.3">
      <c r="B6" s="44" t="s">
        <v>36</v>
      </c>
      <c r="C6" s="211" t="s">
        <v>43</v>
      </c>
      <c r="D6" s="212"/>
      <c r="E6" s="212"/>
      <c r="F6" s="212"/>
      <c r="G6" s="212"/>
      <c r="H6" s="212"/>
      <c r="I6" s="213"/>
    </row>
    <row r="7" spans="2:9" ht="9.75" customHeight="1" thickBot="1" x14ac:dyDescent="0.3">
      <c r="B7" s="43"/>
      <c r="C7" s="42"/>
      <c r="D7" s="42"/>
      <c r="E7" s="42"/>
      <c r="H7" s="2"/>
      <c r="I7" s="2"/>
    </row>
    <row r="8" spans="2:9" ht="27" customHeight="1" thickBot="1" x14ac:dyDescent="0.3">
      <c r="D8" s="250" t="s">
        <v>258</v>
      </c>
      <c r="E8" s="251"/>
      <c r="H8" s="2"/>
    </row>
    <row r="9" spans="2:9" ht="45.75" customHeight="1" thickBot="1" x14ac:dyDescent="0.35">
      <c r="B9" s="49" t="s">
        <v>34</v>
      </c>
      <c r="C9" s="163" t="s">
        <v>33</v>
      </c>
      <c r="D9" s="166" t="s">
        <v>259</v>
      </c>
      <c r="E9" s="165" t="s">
        <v>254</v>
      </c>
      <c r="F9" s="164" t="s">
        <v>32</v>
      </c>
      <c r="G9" s="40" t="s">
        <v>31</v>
      </c>
      <c r="H9" s="119" t="s">
        <v>256</v>
      </c>
      <c r="I9" s="119" t="s">
        <v>257</v>
      </c>
    </row>
    <row r="10" spans="2:9" ht="409.5" customHeight="1" x14ac:dyDescent="0.25">
      <c r="B10" s="258" t="s">
        <v>44</v>
      </c>
      <c r="C10" s="36" t="s">
        <v>45</v>
      </c>
      <c r="D10" s="29">
        <v>0.16769999999999999</v>
      </c>
      <c r="E10" s="12">
        <v>0.56999999999999995</v>
      </c>
      <c r="F10" s="16">
        <f t="shared" ref="F10:F31" si="0">E10</f>
        <v>0.56999999999999995</v>
      </c>
      <c r="G10" s="238">
        <f>AVERAGE(F10:F14)</f>
        <v>0.86749999999999994</v>
      </c>
      <c r="H10" s="52" t="s">
        <v>46</v>
      </c>
      <c r="I10" s="36" t="s">
        <v>270</v>
      </c>
    </row>
    <row r="11" spans="2:9" ht="178.5" customHeight="1" x14ac:dyDescent="0.25">
      <c r="B11" s="259"/>
      <c r="C11" s="36" t="s">
        <v>47</v>
      </c>
      <c r="D11" s="12">
        <v>0.19</v>
      </c>
      <c r="E11" s="13" t="s">
        <v>267</v>
      </c>
      <c r="F11" s="16" t="str">
        <f t="shared" si="0"/>
        <v>99.57%</v>
      </c>
      <c r="G11" s="239"/>
      <c r="H11" s="53" t="s">
        <v>48</v>
      </c>
      <c r="I11" s="53" t="s">
        <v>271</v>
      </c>
    </row>
    <row r="12" spans="2:9" ht="93" customHeight="1" x14ac:dyDescent="0.25">
      <c r="B12" s="259"/>
      <c r="C12" s="36" t="s">
        <v>49</v>
      </c>
      <c r="D12" s="12">
        <v>0.1</v>
      </c>
      <c r="E12" s="13">
        <v>1</v>
      </c>
      <c r="F12" s="128">
        <f t="shared" si="0"/>
        <v>1</v>
      </c>
      <c r="G12" s="239"/>
      <c r="H12" s="54" t="s">
        <v>50</v>
      </c>
      <c r="I12" s="36" t="s">
        <v>272</v>
      </c>
    </row>
    <row r="13" spans="2:9" ht="141.75" customHeight="1" x14ac:dyDescent="0.25">
      <c r="B13" s="259"/>
      <c r="C13" s="36" t="s">
        <v>51</v>
      </c>
      <c r="D13" s="12" t="s">
        <v>52</v>
      </c>
      <c r="E13" s="12">
        <v>0.9</v>
      </c>
      <c r="F13" s="16">
        <f t="shared" si="0"/>
        <v>0.9</v>
      </c>
      <c r="G13" s="239"/>
      <c r="H13" s="55" t="s">
        <v>53</v>
      </c>
      <c r="I13" s="130" t="s">
        <v>273</v>
      </c>
    </row>
    <row r="14" spans="2:9" ht="159" customHeight="1" x14ac:dyDescent="0.25">
      <c r="B14" s="260"/>
      <c r="C14" s="36" t="s">
        <v>54</v>
      </c>
      <c r="D14" s="12">
        <v>0</v>
      </c>
      <c r="E14" s="13">
        <v>1</v>
      </c>
      <c r="F14" s="56">
        <f t="shared" si="0"/>
        <v>1</v>
      </c>
      <c r="G14" s="240"/>
      <c r="H14" s="54" t="s">
        <v>55</v>
      </c>
      <c r="I14" s="36" t="s">
        <v>274</v>
      </c>
    </row>
    <row r="15" spans="2:9" ht="92.25" customHeight="1" x14ac:dyDescent="0.25">
      <c r="B15" s="252" t="s">
        <v>56</v>
      </c>
      <c r="C15" s="52" t="s">
        <v>317</v>
      </c>
      <c r="D15" s="51"/>
      <c r="E15" s="13">
        <v>1</v>
      </c>
      <c r="F15" s="56">
        <f t="shared" si="0"/>
        <v>1</v>
      </c>
      <c r="G15" s="255">
        <f>AVERAGE(F15:F18)</f>
        <v>0.92500000000000004</v>
      </c>
      <c r="H15" s="25"/>
      <c r="I15" s="17" t="s">
        <v>312</v>
      </c>
    </row>
    <row r="16" spans="2:9" ht="77.25" customHeight="1" x14ac:dyDescent="0.25">
      <c r="B16" s="253"/>
      <c r="C16" s="52" t="s">
        <v>318</v>
      </c>
      <c r="D16" s="51"/>
      <c r="E16" s="13">
        <v>1</v>
      </c>
      <c r="F16" s="56">
        <f t="shared" si="0"/>
        <v>1</v>
      </c>
      <c r="G16" s="256"/>
      <c r="H16" s="25"/>
      <c r="I16" s="17" t="s">
        <v>312</v>
      </c>
    </row>
    <row r="17" spans="2:9" ht="74.25" customHeight="1" x14ac:dyDescent="0.25">
      <c r="B17" s="253"/>
      <c r="C17" s="52" t="s">
        <v>319</v>
      </c>
      <c r="D17" s="51"/>
      <c r="E17" s="13">
        <v>1</v>
      </c>
      <c r="F17" s="56">
        <f t="shared" si="0"/>
        <v>1</v>
      </c>
      <c r="G17" s="256"/>
      <c r="H17" s="25"/>
      <c r="I17" s="17" t="s">
        <v>312</v>
      </c>
    </row>
    <row r="18" spans="2:9" s="31" customFormat="1" ht="409.5" customHeight="1" x14ac:dyDescent="0.25">
      <c r="B18" s="254"/>
      <c r="C18" s="52" t="s">
        <v>57</v>
      </c>
      <c r="D18" s="51">
        <v>0.45</v>
      </c>
      <c r="E18" s="13">
        <v>0.7</v>
      </c>
      <c r="F18" s="56">
        <f t="shared" si="0"/>
        <v>0.7</v>
      </c>
      <c r="G18" s="257"/>
      <c r="H18" s="25" t="s">
        <v>58</v>
      </c>
      <c r="I18" s="162" t="s">
        <v>311</v>
      </c>
    </row>
    <row r="19" spans="2:9" ht="409.5" x14ac:dyDescent="0.25">
      <c r="B19" s="258" t="s">
        <v>59</v>
      </c>
      <c r="C19" s="36" t="s">
        <v>60</v>
      </c>
      <c r="D19" s="12">
        <v>0.21160000000000001</v>
      </c>
      <c r="E19" s="12">
        <v>0.91</v>
      </c>
      <c r="F19" s="16">
        <f t="shared" si="0"/>
        <v>0.91</v>
      </c>
      <c r="G19" s="238">
        <f>AVERAGE(F19:F22)</f>
        <v>0.97750000000000004</v>
      </c>
      <c r="H19" s="276" t="s">
        <v>61</v>
      </c>
      <c r="I19" s="36" t="s">
        <v>312</v>
      </c>
    </row>
    <row r="20" spans="2:9" ht="200.25" customHeight="1" x14ac:dyDescent="0.25">
      <c r="B20" s="259"/>
      <c r="C20" s="36" t="s">
        <v>62</v>
      </c>
      <c r="D20" s="12">
        <v>0</v>
      </c>
      <c r="E20" s="12">
        <v>1</v>
      </c>
      <c r="F20" s="16">
        <f t="shared" si="0"/>
        <v>1</v>
      </c>
      <c r="G20" s="239"/>
      <c r="H20" s="57" t="s">
        <v>63</v>
      </c>
      <c r="I20" s="277" t="s">
        <v>313</v>
      </c>
    </row>
    <row r="21" spans="2:9" ht="409.5" customHeight="1" x14ac:dyDescent="0.25">
      <c r="B21" s="259"/>
      <c r="C21" s="36" t="s">
        <v>64</v>
      </c>
      <c r="D21" s="12">
        <v>0</v>
      </c>
      <c r="E21" s="12">
        <v>1</v>
      </c>
      <c r="F21" s="16">
        <f t="shared" si="0"/>
        <v>1</v>
      </c>
      <c r="G21" s="239"/>
      <c r="H21" s="52" t="s">
        <v>65</v>
      </c>
      <c r="I21" s="36" t="s">
        <v>313</v>
      </c>
    </row>
    <row r="22" spans="2:9" ht="145.5" customHeight="1" x14ac:dyDescent="0.25">
      <c r="B22" s="259"/>
      <c r="C22" s="36" t="s">
        <v>66</v>
      </c>
      <c r="D22" s="12">
        <v>0</v>
      </c>
      <c r="E22" s="12">
        <v>1</v>
      </c>
      <c r="F22" s="16">
        <f t="shared" si="0"/>
        <v>1</v>
      </c>
      <c r="G22" s="240"/>
      <c r="H22" s="53" t="s">
        <v>67</v>
      </c>
      <c r="I22" s="130" t="s">
        <v>312</v>
      </c>
    </row>
    <row r="23" spans="2:9" ht="409.5" customHeight="1" x14ac:dyDescent="0.25">
      <c r="B23" s="258" t="s">
        <v>68</v>
      </c>
      <c r="C23" s="36" t="s">
        <v>69</v>
      </c>
      <c r="D23" s="12">
        <v>0.17</v>
      </c>
      <c r="E23" s="13">
        <v>1</v>
      </c>
      <c r="F23" s="16">
        <f t="shared" si="0"/>
        <v>1</v>
      </c>
      <c r="G23" s="238">
        <f>AVERAGE(F23:F24)</f>
        <v>1</v>
      </c>
      <c r="H23" s="52" t="s">
        <v>70</v>
      </c>
      <c r="I23" s="36" t="s">
        <v>312</v>
      </c>
    </row>
    <row r="24" spans="2:9" ht="409.5" customHeight="1" x14ac:dyDescent="0.25">
      <c r="B24" s="259"/>
      <c r="C24" s="36" t="s">
        <v>71</v>
      </c>
      <c r="D24" s="12">
        <v>0.03</v>
      </c>
      <c r="E24" s="13">
        <v>1</v>
      </c>
      <c r="F24" s="16">
        <f t="shared" si="0"/>
        <v>1</v>
      </c>
      <c r="G24" s="240"/>
      <c r="H24" s="52" t="s">
        <v>72</v>
      </c>
      <c r="I24" s="36" t="s">
        <v>344</v>
      </c>
    </row>
    <row r="25" spans="2:9" ht="339.75" customHeight="1" x14ac:dyDescent="0.25">
      <c r="B25" s="258" t="s">
        <v>73</v>
      </c>
      <c r="C25" s="36" t="s">
        <v>74</v>
      </c>
      <c r="D25" s="12">
        <v>0.13</v>
      </c>
      <c r="E25" s="12" t="s">
        <v>268</v>
      </c>
      <c r="F25" s="16" t="str">
        <f t="shared" si="0"/>
        <v>99.03%</v>
      </c>
      <c r="G25" s="238">
        <f>AVERAGE(F25:F27)</f>
        <v>1</v>
      </c>
      <c r="H25" s="52" t="s">
        <v>75</v>
      </c>
      <c r="I25" s="52" t="s">
        <v>314</v>
      </c>
    </row>
    <row r="26" spans="2:9" ht="261.75" customHeight="1" x14ac:dyDescent="0.25">
      <c r="B26" s="259"/>
      <c r="C26" s="36" t="s">
        <v>76</v>
      </c>
      <c r="D26" s="12">
        <v>0.09</v>
      </c>
      <c r="E26" s="12" t="s">
        <v>269</v>
      </c>
      <c r="F26" s="16" t="str">
        <f t="shared" si="0"/>
        <v>112.23%</v>
      </c>
      <c r="G26" s="239"/>
      <c r="H26" s="52" t="s">
        <v>77</v>
      </c>
      <c r="I26" s="52" t="s">
        <v>315</v>
      </c>
    </row>
    <row r="27" spans="2:9" ht="369" customHeight="1" x14ac:dyDescent="0.25">
      <c r="B27" s="259"/>
      <c r="C27" s="36" t="s">
        <v>78</v>
      </c>
      <c r="D27" s="12">
        <v>0</v>
      </c>
      <c r="E27" s="12">
        <v>1</v>
      </c>
      <c r="F27" s="16">
        <f t="shared" si="0"/>
        <v>1</v>
      </c>
      <c r="G27" s="240"/>
      <c r="H27" s="53" t="s">
        <v>87</v>
      </c>
      <c r="I27" s="53" t="s">
        <v>312</v>
      </c>
    </row>
    <row r="28" spans="2:9" ht="409.5" customHeight="1" x14ac:dyDescent="0.25">
      <c r="B28" s="258" t="s">
        <v>79</v>
      </c>
      <c r="C28" s="36" t="s">
        <v>74</v>
      </c>
      <c r="D28" s="12">
        <v>0.16</v>
      </c>
      <c r="E28" s="13" t="s">
        <v>345</v>
      </c>
      <c r="F28" s="56" t="str">
        <f t="shared" si="0"/>
        <v>75.97%</v>
      </c>
      <c r="G28" s="255">
        <f>AVERAGE(F28:F31)</f>
        <v>0.94333333333333336</v>
      </c>
      <c r="H28" s="52" t="s">
        <v>80</v>
      </c>
      <c r="I28" s="53" t="s">
        <v>316</v>
      </c>
    </row>
    <row r="29" spans="2:9" ht="188.25" customHeight="1" x14ac:dyDescent="0.25">
      <c r="B29" s="259"/>
      <c r="C29" s="36" t="s">
        <v>81</v>
      </c>
      <c r="D29" s="12">
        <v>0</v>
      </c>
      <c r="E29" s="13">
        <v>0.83</v>
      </c>
      <c r="F29" s="56">
        <f t="shared" si="0"/>
        <v>0.83</v>
      </c>
      <c r="G29" s="256"/>
      <c r="H29" s="53" t="s">
        <v>82</v>
      </c>
      <c r="I29" s="53" t="s">
        <v>312</v>
      </c>
    </row>
    <row r="30" spans="2:9" ht="155.25" customHeight="1" x14ac:dyDescent="0.25">
      <c r="B30" s="259"/>
      <c r="C30" s="36" t="s">
        <v>83</v>
      </c>
      <c r="D30" s="12">
        <v>0</v>
      </c>
      <c r="E30" s="12">
        <v>1</v>
      </c>
      <c r="F30" s="16">
        <f t="shared" si="0"/>
        <v>1</v>
      </c>
      <c r="G30" s="256"/>
      <c r="H30" s="52" t="s">
        <v>84</v>
      </c>
      <c r="I30" s="53" t="s">
        <v>312</v>
      </c>
    </row>
    <row r="31" spans="2:9" ht="225.75" customHeight="1" thickBot="1" x14ac:dyDescent="0.3">
      <c r="B31" s="260"/>
      <c r="C31" s="36" t="s">
        <v>85</v>
      </c>
      <c r="D31" s="12">
        <v>0</v>
      </c>
      <c r="E31" s="12">
        <v>1</v>
      </c>
      <c r="F31" s="16">
        <f t="shared" si="0"/>
        <v>1</v>
      </c>
      <c r="G31" s="257"/>
      <c r="H31" s="52" t="s">
        <v>86</v>
      </c>
      <c r="I31" s="53" t="s">
        <v>312</v>
      </c>
    </row>
    <row r="32" spans="2:9" ht="128.25" customHeight="1" thickBot="1" x14ac:dyDescent="0.3">
      <c r="B32" s="4"/>
      <c r="C32" s="58"/>
      <c r="D32" s="7"/>
      <c r="E32" s="7"/>
      <c r="F32" s="168" t="s">
        <v>255</v>
      </c>
      <c r="G32" s="167">
        <f>AVERAGE(G10:G31)</f>
        <v>0.95222222222222219</v>
      </c>
      <c r="H32" s="59"/>
      <c r="I32" s="59"/>
    </row>
    <row r="33" spans="2:9" ht="16.5" thickBot="1" x14ac:dyDescent="0.3"/>
    <row r="34" spans="2:9" ht="24" customHeight="1" thickBot="1" x14ac:dyDescent="0.3">
      <c r="B34" s="225" t="s">
        <v>0</v>
      </c>
      <c r="C34" s="226"/>
      <c r="D34" s="226"/>
      <c r="E34" s="226"/>
      <c r="F34" s="226"/>
      <c r="G34" s="226"/>
      <c r="H34" s="226"/>
      <c r="I34" s="227"/>
    </row>
    <row r="42" spans="2:9" x14ac:dyDescent="0.25">
      <c r="C42" s="46"/>
    </row>
  </sheetData>
  <mergeCells count="17">
    <mergeCell ref="C2:I2"/>
    <mergeCell ref="C4:I4"/>
    <mergeCell ref="C6:I6"/>
    <mergeCell ref="B10:B14"/>
    <mergeCell ref="G10:G14"/>
    <mergeCell ref="D8:E8"/>
    <mergeCell ref="B15:B18"/>
    <mergeCell ref="G15:G18"/>
    <mergeCell ref="B28:B31"/>
    <mergeCell ref="G28:G31"/>
    <mergeCell ref="B34:I34"/>
    <mergeCell ref="B19:B22"/>
    <mergeCell ref="G19:G22"/>
    <mergeCell ref="B23:B24"/>
    <mergeCell ref="G23:G24"/>
    <mergeCell ref="B25:B27"/>
    <mergeCell ref="G25:G2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934DC-65A4-420F-BC77-E45BED8CD67E}">
  <dimension ref="B1:K41"/>
  <sheetViews>
    <sheetView topLeftCell="C34" zoomScale="70" zoomScaleNormal="70" workbookViewId="0">
      <selection activeCell="I33" sqref="I33"/>
    </sheetView>
  </sheetViews>
  <sheetFormatPr baseColWidth="10" defaultRowHeight="15.75" x14ac:dyDescent="0.25"/>
  <cols>
    <col min="1" max="1" width="3.125" customWidth="1"/>
    <col min="2" max="2" width="43.625" customWidth="1"/>
    <col min="3" max="3" width="75.875" style="45" customWidth="1"/>
    <col min="4" max="4" width="20.375" customWidth="1"/>
    <col min="5" max="5" width="19.125" customWidth="1"/>
    <col min="6" max="6" width="17" style="42" customWidth="1"/>
    <col min="7" max="7" width="18.375" style="42" customWidth="1"/>
    <col min="8" max="8" width="63.125" customWidth="1"/>
    <col min="9" max="9" width="37.75" customWidth="1"/>
    <col min="10" max="10" width="35.125" customWidth="1"/>
    <col min="11" max="11" width="23.125" customWidth="1"/>
  </cols>
  <sheetData>
    <row r="1" spans="2:9" ht="16.5" thickBot="1" x14ac:dyDescent="0.3"/>
    <row r="2" spans="2:9" ht="41.25" customHeight="1" thickBot="1" x14ac:dyDescent="0.4">
      <c r="B2" s="48" t="s">
        <v>40</v>
      </c>
      <c r="C2" s="208" t="s">
        <v>88</v>
      </c>
      <c r="D2" s="209"/>
      <c r="E2" s="209"/>
      <c r="F2" s="209"/>
      <c r="G2" s="209"/>
      <c r="H2" s="209"/>
      <c r="I2" s="210"/>
    </row>
    <row r="3" spans="2:9" ht="9.75" customHeight="1" thickBot="1" x14ac:dyDescent="0.4">
      <c r="B3" s="47"/>
    </row>
    <row r="4" spans="2:9" ht="99.75" customHeight="1" thickBot="1" x14ac:dyDescent="0.3">
      <c r="B4" s="44" t="s">
        <v>38</v>
      </c>
      <c r="C4" s="273" t="s">
        <v>89</v>
      </c>
      <c r="D4" s="274"/>
      <c r="E4" s="274"/>
      <c r="F4" s="274"/>
      <c r="G4" s="274"/>
      <c r="H4" s="274"/>
      <c r="I4" s="275"/>
    </row>
    <row r="5" spans="2:9" ht="5.25" customHeight="1" thickBot="1" x14ac:dyDescent="0.3">
      <c r="B5" s="44"/>
    </row>
    <row r="6" spans="2:9" ht="56.25" customHeight="1" thickBot="1" x14ac:dyDescent="0.3">
      <c r="B6" s="44" t="s">
        <v>36</v>
      </c>
      <c r="C6" s="273" t="s">
        <v>90</v>
      </c>
      <c r="D6" s="274"/>
      <c r="E6" s="274"/>
      <c r="F6" s="274"/>
      <c r="G6" s="274"/>
      <c r="H6" s="274"/>
      <c r="I6" s="275"/>
    </row>
    <row r="7" spans="2:9" ht="9.75" customHeight="1" thickBot="1" x14ac:dyDescent="0.3">
      <c r="B7" s="43"/>
      <c r="C7" s="4"/>
      <c r="D7" s="42"/>
      <c r="E7" s="42"/>
      <c r="H7" s="42"/>
      <c r="I7" s="42"/>
    </row>
    <row r="8" spans="2:9" ht="39.75" customHeight="1" thickBot="1" x14ac:dyDescent="0.3">
      <c r="D8" s="250" t="s">
        <v>258</v>
      </c>
      <c r="E8" s="251"/>
      <c r="F8" s="2"/>
      <c r="G8" s="2"/>
      <c r="H8" s="2"/>
      <c r="I8" s="1"/>
    </row>
    <row r="9" spans="2:9" ht="57" customHeight="1" thickBot="1" x14ac:dyDescent="0.3">
      <c r="B9" s="41" t="s">
        <v>34</v>
      </c>
      <c r="C9" s="169" t="s">
        <v>33</v>
      </c>
      <c r="D9" s="166" t="s">
        <v>259</v>
      </c>
      <c r="E9" s="171" t="s">
        <v>254</v>
      </c>
      <c r="F9" s="170" t="s">
        <v>32</v>
      </c>
      <c r="G9" s="40" t="s">
        <v>31</v>
      </c>
      <c r="H9" s="119" t="s">
        <v>256</v>
      </c>
      <c r="I9" s="119" t="s">
        <v>257</v>
      </c>
    </row>
    <row r="10" spans="2:9" ht="81" customHeight="1" x14ac:dyDescent="0.25">
      <c r="B10" s="267" t="s">
        <v>91</v>
      </c>
      <c r="C10" s="77" t="s">
        <v>92</v>
      </c>
      <c r="D10" s="64">
        <v>0.86370000000000002</v>
      </c>
      <c r="E10" s="60">
        <v>4.9799999999999997E-2</v>
      </c>
      <c r="F10" s="60">
        <f>+D10+E10</f>
        <v>0.91349999999999998</v>
      </c>
      <c r="G10" s="270">
        <f>AVERAGE(F10:F17)</f>
        <v>0.91967500000000013</v>
      </c>
      <c r="H10" s="148" t="s">
        <v>297</v>
      </c>
      <c r="I10" s="189" t="s">
        <v>298</v>
      </c>
    </row>
    <row r="11" spans="2:9" ht="45" x14ac:dyDescent="0.25">
      <c r="B11" s="268"/>
      <c r="C11" s="61" t="s">
        <v>94</v>
      </c>
      <c r="D11" s="66">
        <v>0.72899999999999998</v>
      </c>
      <c r="E11" s="62">
        <v>1.7500000000000002E-2</v>
      </c>
      <c r="F11" s="149">
        <f t="shared" ref="F11:F16" si="0">+D11+E11</f>
        <v>0.74649999999999994</v>
      </c>
      <c r="G11" s="271"/>
      <c r="H11" s="150" t="s">
        <v>93</v>
      </c>
      <c r="I11" s="151" t="s">
        <v>298</v>
      </c>
    </row>
    <row r="12" spans="2:9" ht="45" x14ac:dyDescent="0.25">
      <c r="B12" s="268"/>
      <c r="C12" s="61" t="s">
        <v>95</v>
      </c>
      <c r="D12" s="66">
        <v>0.99</v>
      </c>
      <c r="E12" s="62">
        <v>3.5900000000000001E-2</v>
      </c>
      <c r="F12" s="149">
        <f t="shared" si="0"/>
        <v>1.0259</v>
      </c>
      <c r="G12" s="271"/>
      <c r="H12" s="150" t="s">
        <v>93</v>
      </c>
      <c r="I12" s="151" t="s">
        <v>299</v>
      </c>
    </row>
    <row r="13" spans="2:9" ht="45" x14ac:dyDescent="0.25">
      <c r="B13" s="268"/>
      <c r="C13" s="61" t="s">
        <v>96</v>
      </c>
      <c r="D13" s="66">
        <v>1</v>
      </c>
      <c r="E13" s="62">
        <v>0</v>
      </c>
      <c r="F13" s="149">
        <f t="shared" si="0"/>
        <v>1</v>
      </c>
      <c r="G13" s="271"/>
      <c r="H13" s="152" t="s">
        <v>97</v>
      </c>
      <c r="I13" s="151" t="s">
        <v>298</v>
      </c>
    </row>
    <row r="14" spans="2:9" ht="45" x14ac:dyDescent="0.25">
      <c r="B14" s="268"/>
      <c r="C14" s="61" t="s">
        <v>98</v>
      </c>
      <c r="D14" s="66">
        <v>0.76500000000000001</v>
      </c>
      <c r="E14" s="62">
        <v>3.5900000000000001E-2</v>
      </c>
      <c r="F14" s="149">
        <f t="shared" si="0"/>
        <v>0.80090000000000006</v>
      </c>
      <c r="G14" s="271"/>
      <c r="H14" s="150" t="s">
        <v>93</v>
      </c>
      <c r="I14" s="151" t="s">
        <v>298</v>
      </c>
    </row>
    <row r="15" spans="2:9" ht="42" customHeight="1" x14ac:dyDescent="0.25">
      <c r="B15" s="268"/>
      <c r="C15" s="61" t="s">
        <v>99</v>
      </c>
      <c r="D15" s="66">
        <v>1</v>
      </c>
      <c r="E15" s="62">
        <v>0</v>
      </c>
      <c r="F15" s="149">
        <f t="shared" si="0"/>
        <v>1</v>
      </c>
      <c r="G15" s="271"/>
      <c r="H15" s="150" t="s">
        <v>93</v>
      </c>
      <c r="I15" s="151" t="s">
        <v>298</v>
      </c>
    </row>
    <row r="16" spans="2:9" ht="55.5" customHeight="1" x14ac:dyDescent="0.25">
      <c r="B16" s="268"/>
      <c r="C16" s="61" t="s">
        <v>100</v>
      </c>
      <c r="D16" s="66">
        <v>0.76459999999999995</v>
      </c>
      <c r="E16" s="62">
        <v>0.14000000000000001</v>
      </c>
      <c r="F16" s="149">
        <f t="shared" si="0"/>
        <v>0.90459999999999996</v>
      </c>
      <c r="G16" s="271"/>
      <c r="H16" s="150" t="s">
        <v>93</v>
      </c>
      <c r="I16" s="151" t="s">
        <v>298</v>
      </c>
    </row>
    <row r="17" spans="2:11" ht="45.75" thickBot="1" x14ac:dyDescent="0.3">
      <c r="B17" s="269"/>
      <c r="C17" s="78" t="s">
        <v>101</v>
      </c>
      <c r="D17" s="68">
        <v>0.92</v>
      </c>
      <c r="E17" s="72">
        <v>0.96599999999999997</v>
      </c>
      <c r="F17" s="72">
        <f>E17</f>
        <v>0.96599999999999997</v>
      </c>
      <c r="G17" s="272"/>
      <c r="H17" s="153" t="s">
        <v>93</v>
      </c>
      <c r="I17" s="154" t="s">
        <v>298</v>
      </c>
    </row>
    <row r="18" spans="2:11" ht="126.75" customHeight="1" x14ac:dyDescent="0.25">
      <c r="B18" s="267" t="s">
        <v>102</v>
      </c>
      <c r="C18" s="63" t="s">
        <v>103</v>
      </c>
      <c r="D18" s="64">
        <v>0.80230000000000001</v>
      </c>
      <c r="E18" s="60">
        <v>2.0999999999999999E-3</v>
      </c>
      <c r="F18" s="149">
        <v>0.80230000000000001</v>
      </c>
      <c r="G18" s="270">
        <f>AVERAGE(F18:F21)</f>
        <v>0.89157500000000001</v>
      </c>
      <c r="H18" s="148" t="s">
        <v>104</v>
      </c>
      <c r="I18" s="190" t="s">
        <v>300</v>
      </c>
      <c r="J18" s="46"/>
      <c r="K18" s="3"/>
    </row>
    <row r="19" spans="2:11" ht="45.75" thickBot="1" x14ac:dyDescent="0.3">
      <c r="B19" s="268"/>
      <c r="C19" s="65" t="s">
        <v>105</v>
      </c>
      <c r="D19" s="66">
        <v>0.86</v>
      </c>
      <c r="E19" s="62">
        <v>0</v>
      </c>
      <c r="F19" s="149">
        <v>0.86</v>
      </c>
      <c r="G19" s="271"/>
      <c r="H19" s="150" t="s">
        <v>93</v>
      </c>
      <c r="I19" s="154" t="s">
        <v>301</v>
      </c>
      <c r="J19" s="46"/>
      <c r="K19" s="3"/>
    </row>
    <row r="20" spans="2:11" ht="93" customHeight="1" thickBot="1" x14ac:dyDescent="0.3">
      <c r="B20" s="268"/>
      <c r="C20" s="65" t="s">
        <v>106</v>
      </c>
      <c r="D20" s="66">
        <v>0.92500000000000004</v>
      </c>
      <c r="E20" s="62">
        <v>0</v>
      </c>
      <c r="F20" s="149">
        <v>0.92500000000000004</v>
      </c>
      <c r="G20" s="271"/>
      <c r="H20" s="150" t="s">
        <v>93</v>
      </c>
      <c r="I20" s="154" t="s">
        <v>302</v>
      </c>
      <c r="J20" s="46"/>
      <c r="K20" s="3"/>
    </row>
    <row r="21" spans="2:11" ht="45.75" thickBot="1" x14ac:dyDescent="0.3">
      <c r="B21" s="269"/>
      <c r="C21" s="67" t="s">
        <v>107</v>
      </c>
      <c r="D21" s="155">
        <v>0.97899999999999998</v>
      </c>
      <c r="E21" s="156">
        <v>0</v>
      </c>
      <c r="F21" s="149">
        <v>0.97899999999999998</v>
      </c>
      <c r="G21" s="272"/>
      <c r="H21" s="153" t="s">
        <v>93</v>
      </c>
      <c r="I21" s="154" t="s">
        <v>301</v>
      </c>
      <c r="J21" s="46"/>
      <c r="K21" s="3"/>
    </row>
    <row r="22" spans="2:11" ht="147.75" customHeight="1" thickBot="1" x14ac:dyDescent="0.3">
      <c r="B22" s="261" t="s">
        <v>108</v>
      </c>
      <c r="C22" s="63" t="s">
        <v>109</v>
      </c>
      <c r="D22" s="64">
        <v>0.80989999999999995</v>
      </c>
      <c r="E22" s="60">
        <v>0.2</v>
      </c>
      <c r="F22" s="60">
        <f>+D22+E22</f>
        <v>1.0099</v>
      </c>
      <c r="G22" s="264">
        <f>AVERAGE(F22:F23)</f>
        <v>0.98995</v>
      </c>
      <c r="H22" s="148" t="s">
        <v>93</v>
      </c>
      <c r="I22" s="190" t="s">
        <v>303</v>
      </c>
      <c r="J22" s="46"/>
      <c r="K22" s="69"/>
    </row>
    <row r="23" spans="2:11" ht="147.75" customHeight="1" thickBot="1" x14ac:dyDescent="0.3">
      <c r="B23" s="263"/>
      <c r="C23" s="67" t="s">
        <v>110</v>
      </c>
      <c r="D23" s="68">
        <v>0.95</v>
      </c>
      <c r="E23" s="72">
        <v>0.97</v>
      </c>
      <c r="F23" s="157">
        <v>0.97</v>
      </c>
      <c r="G23" s="266"/>
      <c r="H23" s="153" t="s">
        <v>93</v>
      </c>
      <c r="I23" s="154" t="s">
        <v>301</v>
      </c>
    </row>
    <row r="24" spans="2:11" ht="56.25" customHeight="1" thickBot="1" x14ac:dyDescent="0.3">
      <c r="B24" s="261" t="s">
        <v>111</v>
      </c>
      <c r="C24" s="121" t="s">
        <v>112</v>
      </c>
      <c r="D24" s="64">
        <v>0.79300000000000004</v>
      </c>
      <c r="E24" s="60">
        <v>1.8800000000000001E-2</v>
      </c>
      <c r="F24" s="157">
        <f>+D24+E24</f>
        <v>0.81180000000000008</v>
      </c>
      <c r="G24" s="270">
        <f>AVERAGE(F24:F32)</f>
        <v>0.80823333333333336</v>
      </c>
      <c r="H24" s="148" t="s">
        <v>93</v>
      </c>
      <c r="I24" s="154" t="s">
        <v>302</v>
      </c>
    </row>
    <row r="25" spans="2:11" ht="60" x14ac:dyDescent="0.25">
      <c r="B25" s="262"/>
      <c r="C25" s="70" t="s">
        <v>113</v>
      </c>
      <c r="D25" s="158">
        <v>1</v>
      </c>
      <c r="E25" s="159">
        <v>0</v>
      </c>
      <c r="F25" s="149">
        <v>1</v>
      </c>
      <c r="G25" s="271"/>
      <c r="H25" s="150" t="s">
        <v>93</v>
      </c>
      <c r="I25" s="160" t="s">
        <v>304</v>
      </c>
    </row>
    <row r="26" spans="2:11" ht="75" x14ac:dyDescent="0.25">
      <c r="B26" s="262"/>
      <c r="C26" s="70" t="s">
        <v>114</v>
      </c>
      <c r="D26" s="158">
        <v>0.85929999999999995</v>
      </c>
      <c r="E26" s="159">
        <v>0</v>
      </c>
      <c r="F26" s="149">
        <v>0.85929999999999995</v>
      </c>
      <c r="G26" s="271"/>
      <c r="H26" s="150" t="s">
        <v>93</v>
      </c>
      <c r="I26" s="160" t="s">
        <v>305</v>
      </c>
    </row>
    <row r="27" spans="2:11" ht="195" x14ac:dyDescent="0.25">
      <c r="B27" s="262"/>
      <c r="C27" s="70" t="s">
        <v>115</v>
      </c>
      <c r="D27" s="158">
        <v>0.93</v>
      </c>
      <c r="E27" s="159">
        <v>8.6099999999999996E-2</v>
      </c>
      <c r="F27" s="149">
        <v>0.749</v>
      </c>
      <c r="G27" s="271"/>
      <c r="H27" s="150" t="s">
        <v>93</v>
      </c>
      <c r="I27" s="160" t="s">
        <v>306</v>
      </c>
    </row>
    <row r="28" spans="2:11" ht="180" x14ac:dyDescent="0.25">
      <c r="B28" s="262"/>
      <c r="C28" s="70" t="s">
        <v>116</v>
      </c>
      <c r="D28" s="158">
        <v>0.22</v>
      </c>
      <c r="E28" s="159">
        <v>7.6600000000000001E-2</v>
      </c>
      <c r="F28" s="149">
        <v>0.16800000000000001</v>
      </c>
      <c r="G28" s="271"/>
      <c r="H28" s="150" t="s">
        <v>93</v>
      </c>
      <c r="I28" s="191" t="s">
        <v>307</v>
      </c>
    </row>
    <row r="29" spans="2:11" x14ac:dyDescent="0.25">
      <c r="B29" s="262"/>
      <c r="C29" s="71" t="s">
        <v>117</v>
      </c>
      <c r="D29" s="66">
        <v>1</v>
      </c>
      <c r="E29" s="62">
        <v>0</v>
      </c>
      <c r="F29" s="149">
        <v>1</v>
      </c>
      <c r="G29" s="271"/>
      <c r="H29" s="150" t="s">
        <v>118</v>
      </c>
      <c r="I29" s="150" t="s">
        <v>118</v>
      </c>
    </row>
    <row r="30" spans="2:11" ht="30" x14ac:dyDescent="0.25">
      <c r="B30" s="262"/>
      <c r="C30" s="71" t="s">
        <v>119</v>
      </c>
      <c r="D30" s="66">
        <v>0.94</v>
      </c>
      <c r="E30" s="62">
        <v>0</v>
      </c>
      <c r="F30" s="149">
        <v>0.94</v>
      </c>
      <c r="G30" s="271"/>
      <c r="H30" s="150" t="s">
        <v>93</v>
      </c>
      <c r="I30" s="151" t="s">
        <v>308</v>
      </c>
    </row>
    <row r="31" spans="2:11" ht="30" x14ac:dyDescent="0.25">
      <c r="B31" s="262"/>
      <c r="C31" s="70" t="s">
        <v>120</v>
      </c>
      <c r="D31" s="66">
        <v>0.78</v>
      </c>
      <c r="E31" s="62">
        <v>5.3999999999999937E-2</v>
      </c>
      <c r="F31" s="149">
        <f>+D31+E31</f>
        <v>0.83399999999999996</v>
      </c>
      <c r="G31" s="271"/>
      <c r="H31" s="150" t="s">
        <v>93</v>
      </c>
      <c r="I31" s="160" t="s">
        <v>309</v>
      </c>
    </row>
    <row r="32" spans="2:11" ht="65.25" customHeight="1" thickBot="1" x14ac:dyDescent="0.3">
      <c r="B32" s="263"/>
      <c r="C32" s="122" t="s">
        <v>121</v>
      </c>
      <c r="D32" s="68">
        <v>0.8881</v>
      </c>
      <c r="E32" s="72">
        <v>0.91200000000000003</v>
      </c>
      <c r="F32" s="123">
        <v>0.91200000000000003</v>
      </c>
      <c r="G32" s="272"/>
      <c r="H32" s="153" t="s">
        <v>93</v>
      </c>
      <c r="I32" s="154" t="s">
        <v>310</v>
      </c>
    </row>
    <row r="33" spans="2:9" ht="63" customHeight="1" x14ac:dyDescent="0.25">
      <c r="B33" s="261" t="s">
        <v>122</v>
      </c>
      <c r="C33" s="77" t="s">
        <v>123</v>
      </c>
      <c r="D33" s="64">
        <v>0.9</v>
      </c>
      <c r="E33" s="60">
        <v>0.1</v>
      </c>
      <c r="F33" s="120">
        <f>+D33+E33</f>
        <v>1</v>
      </c>
      <c r="G33" s="264">
        <f>AVERAGE(F33:F38)</f>
        <v>1</v>
      </c>
      <c r="H33" s="148" t="s">
        <v>93</v>
      </c>
      <c r="I33" s="192" t="s">
        <v>301</v>
      </c>
    </row>
    <row r="34" spans="2:9" ht="45" x14ac:dyDescent="0.25">
      <c r="B34" s="262"/>
      <c r="C34" s="61" t="s">
        <v>124</v>
      </c>
      <c r="D34" s="66">
        <v>0.9</v>
      </c>
      <c r="E34" s="62">
        <v>0.1</v>
      </c>
      <c r="F34" s="120">
        <f>+D34+E34</f>
        <v>1</v>
      </c>
      <c r="G34" s="265"/>
      <c r="H34" s="150" t="s">
        <v>93</v>
      </c>
      <c r="I34" s="160" t="s">
        <v>301</v>
      </c>
    </row>
    <row r="35" spans="2:9" ht="65.25" customHeight="1" x14ac:dyDescent="0.25">
      <c r="B35" s="262"/>
      <c r="C35" s="61" t="s">
        <v>125</v>
      </c>
      <c r="D35" s="66">
        <v>0.9</v>
      </c>
      <c r="E35" s="62">
        <v>0.1</v>
      </c>
      <c r="F35" s="120">
        <f t="shared" ref="F35:F38" si="1">+D35+E35</f>
        <v>1</v>
      </c>
      <c r="G35" s="265"/>
      <c r="H35" s="150" t="s">
        <v>93</v>
      </c>
      <c r="I35" s="160" t="s">
        <v>301</v>
      </c>
    </row>
    <row r="36" spans="2:9" ht="54.75" customHeight="1" x14ac:dyDescent="0.25">
      <c r="B36" s="262"/>
      <c r="C36" s="61" t="s">
        <v>126</v>
      </c>
      <c r="D36" s="66">
        <v>0.9</v>
      </c>
      <c r="E36" s="62">
        <v>0.1</v>
      </c>
      <c r="F36" s="120">
        <f t="shared" si="1"/>
        <v>1</v>
      </c>
      <c r="G36" s="265"/>
      <c r="H36" s="150" t="s">
        <v>93</v>
      </c>
      <c r="I36" s="160" t="s">
        <v>301</v>
      </c>
    </row>
    <row r="37" spans="2:9" ht="45" x14ac:dyDescent="0.25">
      <c r="B37" s="262"/>
      <c r="C37" s="61" t="s">
        <v>127</v>
      </c>
      <c r="D37" s="66">
        <v>0.9</v>
      </c>
      <c r="E37" s="62">
        <v>0.1</v>
      </c>
      <c r="F37" s="120">
        <f t="shared" si="1"/>
        <v>1</v>
      </c>
      <c r="G37" s="265"/>
      <c r="H37" s="150" t="s">
        <v>93</v>
      </c>
      <c r="I37" s="160" t="s">
        <v>302</v>
      </c>
    </row>
    <row r="38" spans="2:9" ht="40.5" customHeight="1" thickBot="1" x14ac:dyDescent="0.3">
      <c r="B38" s="263"/>
      <c r="C38" s="78" t="s">
        <v>128</v>
      </c>
      <c r="D38" s="68">
        <v>0.9</v>
      </c>
      <c r="E38" s="72">
        <v>0.1</v>
      </c>
      <c r="F38" s="161">
        <f t="shared" si="1"/>
        <v>1</v>
      </c>
      <c r="G38" s="266"/>
      <c r="H38" s="153" t="s">
        <v>93</v>
      </c>
      <c r="I38" s="154" t="s">
        <v>302</v>
      </c>
    </row>
    <row r="39" spans="2:9" ht="40.5" customHeight="1" thickBot="1" x14ac:dyDescent="0.3">
      <c r="B39" s="73"/>
      <c r="C39" s="74"/>
      <c r="D39" s="75"/>
      <c r="E39" s="75"/>
      <c r="F39" s="172" t="s">
        <v>255</v>
      </c>
      <c r="G39" s="168">
        <f>AVERAGE(G20:G38)</f>
        <v>0.93272777777777771</v>
      </c>
      <c r="H39" s="76"/>
      <c r="I39" s="76"/>
    </row>
    <row r="40" spans="2:9" ht="16.5" thickBot="1" x14ac:dyDescent="0.3"/>
    <row r="41" spans="2:9" ht="24" customHeight="1" thickBot="1" x14ac:dyDescent="0.3">
      <c r="B41" s="225" t="s">
        <v>0</v>
      </c>
      <c r="C41" s="226"/>
      <c r="D41" s="226"/>
      <c r="E41" s="226"/>
      <c r="F41" s="226"/>
      <c r="G41" s="226"/>
      <c r="H41" s="226"/>
      <c r="I41" s="227"/>
    </row>
  </sheetData>
  <mergeCells count="15">
    <mergeCell ref="C2:I2"/>
    <mergeCell ref="C4:I4"/>
    <mergeCell ref="C6:I6"/>
    <mergeCell ref="B10:B17"/>
    <mergeCell ref="G10:G17"/>
    <mergeCell ref="D8:E8"/>
    <mergeCell ref="B33:B38"/>
    <mergeCell ref="G33:G38"/>
    <mergeCell ref="B41:I41"/>
    <mergeCell ref="B18:B21"/>
    <mergeCell ref="G18:G21"/>
    <mergeCell ref="B22:B23"/>
    <mergeCell ref="G22:G23"/>
    <mergeCell ref="B24:B32"/>
    <mergeCell ref="G24:G3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SDHT</vt:lpstr>
      <vt:lpstr>EAAB_ESP</vt:lpstr>
      <vt:lpstr>Renobo</vt:lpstr>
      <vt:lpstr>UAESP </vt:lpstr>
      <vt:lpstr>Caja Vivienda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Kelin Julieth Galindo Briceño</dc:creator>
  <cp:lastModifiedBy>Claudia Marcela Garcia</cp:lastModifiedBy>
  <dcterms:created xsi:type="dcterms:W3CDTF">2024-01-30T15:30:04Z</dcterms:created>
  <dcterms:modified xsi:type="dcterms:W3CDTF">2024-07-24T19:37:17Z</dcterms:modified>
</cp:coreProperties>
</file>