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ht-my.sharepoint.com/personal/pedro_pena_habitatbogota_gov_co/Documents/Documentos/VIGENCIA 2022/ESTADOS FINANCIEROS VIGENCIA 2022/ABRIL/"/>
    </mc:Choice>
  </mc:AlternateContent>
  <xr:revisionPtr revIDLastSave="92" documentId="8_{BEC742FD-A5AB-40B1-9BB8-C26A1FBADCF4}" xr6:coauthVersionLast="47" xr6:coauthVersionMax="47" xr10:uidLastSave="{0279B6DE-E956-4BE3-882B-6DEF98369138}"/>
  <bookViews>
    <workbookView xWindow="-120" yWindow="-120" windowWidth="29040" windowHeight="15840" activeTab="1" xr2:uid="{00000000-000D-0000-FFFF-FFFF00000000}"/>
  </bookViews>
  <sheets>
    <sheet name="BALANCE DE PRUEBA JPS7" sheetId="5" r:id="rId1"/>
    <sheet name="ESF" sheetId="1" r:id="rId2"/>
    <sheet name="ER" sheetId="2" r:id="rId3"/>
  </sheets>
  <definedNames>
    <definedName name="_xlnm._FilterDatabase" localSheetId="2" hidden="1">ER!$A$4:$K$75</definedName>
    <definedName name="_xlnm._FilterDatabase" localSheetId="1" hidden="1">ESF!$A$5:$G$55</definedName>
    <definedName name="ACREEDORES" localSheetId="2">#REF!</definedName>
    <definedName name="ACREEDORES" localSheetId="1">#REF!</definedName>
    <definedName name="ACREEDORES">#REF!</definedName>
    <definedName name="acreedores1">#REF!</definedName>
    <definedName name="ACTIVO" localSheetId="2">#REF!</definedName>
    <definedName name="ACTIVO" localSheetId="1">#REF!</definedName>
    <definedName name="ACTIVO">#REF!</definedName>
    <definedName name="ACTIVOS_ADQUIRIDOS_DE_INSTITUCIONES_INSCRITAS" localSheetId="2">#REF!</definedName>
    <definedName name="ACTIVOS_ADQUIRIDOS_DE_INSTITUCIONES_INSCRITAS" localSheetId="1">#REF!</definedName>
    <definedName name="ACTIVOS_ADQUIRIDOS_DE_INSTITUCIONES_INSCRITAS">#REF!</definedName>
    <definedName name="AGOTAMIENTO" localSheetId="2">#REF!</definedName>
    <definedName name="AGOTAMIENTO" localSheetId="1">#REF!</definedName>
    <definedName name="AGOTAMIENTO">#REF!</definedName>
    <definedName name="AGOTAMIENTO_ACUMULADO_DE_RECURSOS_NO_RENOVABLES__CR___1684_AGOTAMIENTO_ACUMULADO" localSheetId="2">#REF!</definedName>
    <definedName name="AGOTAMIENTO_ACUMULADO_DE_RECURSOS_NO_RENOVABLES__CR___1684_AGOTAMIENTO_ACUMULADO" localSheetId="1">#REF!</definedName>
    <definedName name="AGOTAMIENTO_ACUMULADO_DE_RECURSOS_NO_RENOVABLES__CR___1684_AGOTAMIENTO_ACUMULADO">#REF!</definedName>
    <definedName name="AJUSTE_DE_EJERCICIOS_ANTERIORES" localSheetId="2">#REF!</definedName>
    <definedName name="AJUSTE_DE_EJERCICIOS_ANTERIORES" localSheetId="1">#REF!</definedName>
    <definedName name="AJUSTE_DE_EJERCICIOS_ANTERIORES">#REF!</definedName>
    <definedName name="AJUSTES_POR_INFLACION" localSheetId="2">#REF!</definedName>
    <definedName name="AJUSTES_POR_INFLACION" localSheetId="1">#REF!</definedName>
    <definedName name="AJUSTES_POR_INFLACION">#REF!</definedName>
    <definedName name="AMORTIZACION_ACUMULADA_DE_BIENES_ENTREGADOS_A_TERCEROS_CR" localSheetId="2">#REF!</definedName>
    <definedName name="AMORTIZACION_ACUMULADA_DE_BIENES_ENTREGADOS_A_TERCEROS_CR" localSheetId="1">#REF!</definedName>
    <definedName name="AMORTIZACION_ACUMULADA_DE_BIENES_ENTREGADOS_A_TERCEROS_CR">#REF!</definedName>
    <definedName name="AMORTIZACION_ACUMULADA_DE_INTANGIBLES__CR" localSheetId="2">#REF!</definedName>
    <definedName name="AMORTIZACION_ACUMULADA_DE_INTANGIBLES__CR" localSheetId="1">#REF!</definedName>
    <definedName name="AMORTIZACION_ACUMULADA_DE_INTANGIBLES__CR">#REF!</definedName>
    <definedName name="AMORTIZACION_ACUMULADA_DE_INVERSIONES_DE_RECURSOS_NO_RENOVABLES__CR" localSheetId="2">#REF!</definedName>
    <definedName name="AMORTIZACION_ACUMULADA_DE_INVERSIONES_DE_RECURSOS_NO_RENOVABLES__CR" localSheetId="1">#REF!</definedName>
    <definedName name="AMORTIZACION_ACUMULADA_DE_INVERSIONES_DE_RECURSOS_NO_RENOVABLES__CR">#REF!</definedName>
    <definedName name="AMORTIZACION_ACUMULADA_DE_RECURSOS_RENOVABLES__CR" localSheetId="2">#REF!</definedName>
    <definedName name="AMORTIZACION_ACUMULADA_DE_RECURSOS_RENOVABLES__CR" localSheetId="1">#REF!</definedName>
    <definedName name="AMORTIZACION_ACUMULADA_DE_RECURSOS_RENOVABLES__CR">#REF!</definedName>
    <definedName name="APORTES_POR_COBRAR_A_ENTIDADES_AFILIADAS" localSheetId="2">#REF!</definedName>
    <definedName name="APORTES_POR_COBRAR_A_ENTIDADES_AFILIADAS" localSheetId="1">#REF!</definedName>
    <definedName name="APORTES_POR_COBRAR_A_ENTIDADES_AFILIADAS">#REF!</definedName>
    <definedName name="APORTES_POR_PAGAR_A_AFILIADOS" localSheetId="2">#REF!</definedName>
    <definedName name="APORTES_POR_PAGAR_A_AFILIADOS" localSheetId="1">#REF!</definedName>
    <definedName name="APORTES_POR_PAGAR_A_AFILIADOS">#REF!</definedName>
    <definedName name="_xlnm.Print_Area" localSheetId="2">ER!$A$1:$G$85</definedName>
    <definedName name="_xlnm.Print_Area" localSheetId="1">ESF!$A$1:$G$66</definedName>
    <definedName name="AVANCES_Y_ANTICIPOS_ENTREGADOS" localSheetId="2">#REF!</definedName>
    <definedName name="AVANCES_Y_ANTICIPOS_ENTREGADOS" localSheetId="1">#REF!</definedName>
    <definedName name="AVANCES_Y_ANTICIPOS_ENTREGADOS">#REF!</definedName>
    <definedName name="AVANCES_Y_ANTICIPOS_RECIBIDOS" localSheetId="2">#REF!</definedName>
    <definedName name="AVANCES_Y_ANTICIPOS_RECIBIDOS" localSheetId="1">#REF!</definedName>
    <definedName name="AVANCES_Y_ANTICIPOS_RECIBIDOS">#REF!</definedName>
    <definedName name="BANCOS_Y_CORPORACIONES" localSheetId="2">#REF!</definedName>
    <definedName name="BANCOS_Y_CORPORACIONES" localSheetId="1">#REF!</definedName>
    <definedName name="BANCOS_Y_CORPORACIONES">#REF!</definedName>
    <definedName name="BIENES_COMERCIALIZADOS" localSheetId="2">#REF!</definedName>
    <definedName name="BIENES_COMERCIALIZADOS" localSheetId="1">#REF!</definedName>
    <definedName name="BIENES_COMERCIALIZADOS">#REF!</definedName>
    <definedName name="BIENES_DE_ARTE_Y_CULTURA" localSheetId="2">#REF!</definedName>
    <definedName name="BIENES_DE_ARTE_Y_CULTURA" localSheetId="1">#REF!</definedName>
    <definedName name="BIENES_DE_ARTE_Y_CULTURA">#REF!</definedName>
    <definedName name="BIENES_DE_BENEFICIO_Y_USO_PUBLICO_EN_CONSTRUCCION" localSheetId="2">#REF!</definedName>
    <definedName name="BIENES_DE_BENEFICIO_Y_USO_PUBLICO_EN_CONSTRUCCION" localSheetId="1">#REF!</definedName>
    <definedName name="BIENES_DE_BENEFICIO_Y_USO_PUBLICO_EN_CONSTRUCCION">#REF!</definedName>
    <definedName name="BIENES_DE_USO_PUBLICO" localSheetId="2">#REF!</definedName>
    <definedName name="BIENES_DE_USO_PUBLICO" localSheetId="1">#REF!</definedName>
    <definedName name="BIENES_DE_USO_PUBLICO">#REF!</definedName>
    <definedName name="BIENES_ENTREGADOS_A_TERCEROS" localSheetId="2">#REF!</definedName>
    <definedName name="BIENES_ENTREGADOS_A_TERCEROS" localSheetId="1">#REF!</definedName>
    <definedName name="BIENES_ENTREGADOS_A_TERCEROS">#REF!</definedName>
    <definedName name="BIENES_ENTREGADOS_EN_CUSTODIA" localSheetId="2">#REF!</definedName>
    <definedName name="BIENES_ENTREGADOS_EN_CUSTODIA" localSheetId="1">#REF!</definedName>
    <definedName name="BIENES_ENTREGADOS_EN_CUSTODIA">#REF!</definedName>
    <definedName name="BIENES_HISTORICOS_Y_CULTURALES" localSheetId="2">#REF!</definedName>
    <definedName name="BIENES_HISTORICOS_Y_CULTURALES" localSheetId="1">#REF!</definedName>
    <definedName name="BIENES_HISTORICOS_Y_CULTURALES">#REF!</definedName>
    <definedName name="BIENES_MUEBLES_EN_BODEGA" localSheetId="2">#REF!</definedName>
    <definedName name="BIENES_MUEBLES_EN_BODEGA" localSheetId="1">#REF!</definedName>
    <definedName name="BIENES_MUEBLES_EN_BODEGA">#REF!</definedName>
    <definedName name="BIENES_PRODUCIDOS" localSheetId="2">#REF!</definedName>
    <definedName name="BIENES_PRODUCIDOS" localSheetId="1">#REF!</definedName>
    <definedName name="BIENES_PRODUCIDOS">#REF!</definedName>
    <definedName name="BIENES_RECIBIDOS_EN_ARRENDAMIENTO_FINANCIERO" localSheetId="2">#REF!</definedName>
    <definedName name="BIENES_RECIBIDOS_EN_ARRENDAMIENTO_FINANCIERO" localSheetId="1">#REF!</definedName>
    <definedName name="BIENES_RECIBIDOS_EN_ARRENDAMIENTO_FINANCIERO">#REF!</definedName>
    <definedName name="BIENES_RECIBIDOS_EN_CUSTODIA" localSheetId="2">#REF!</definedName>
    <definedName name="BIENES_RECIBIDOS_EN_CUSTODIA" localSheetId="1">#REF!</definedName>
    <definedName name="BIENES_RECIBIDOS_EN_CUSTODIA">#REF!</definedName>
    <definedName name="BIENES_RECIBIDOS_EN_DACION_DE_PAGO" localSheetId="2">#REF!</definedName>
    <definedName name="BIENES_RECIBIDOS_EN_DACION_DE_PAGO" localSheetId="1">#REF!</definedName>
    <definedName name="BIENES_RECIBIDOS_EN_DACION_DE_PAGO">#REF!</definedName>
    <definedName name="BONOS" localSheetId="2">#REF!</definedName>
    <definedName name="BONOS" localSheetId="1">#REF!</definedName>
    <definedName name="BONOS">#REF!</definedName>
    <definedName name="BONOS_Y_TITULOS_PENSIONALES" localSheetId="2">#REF!</definedName>
    <definedName name="BONOS_Y_TITULOS_PENSIONALES" localSheetId="1">#REF!</definedName>
    <definedName name="BONOS_Y_TITULOS_PENSIONALES">#REF!</definedName>
    <definedName name="CAJA" localSheetId="2">#REF!</definedName>
    <definedName name="CAJA" localSheetId="1">#REF!</definedName>
    <definedName name="CAJA">#REF!</definedName>
    <definedName name="CAPITAL_AUTORIZADO_Y_PAGADO" localSheetId="2">#REF!</definedName>
    <definedName name="CAPITAL_AUTORIZADO_Y_PAGADO" localSheetId="1">#REF!</definedName>
    <definedName name="CAPITAL_AUTORIZADO_Y_PAGADO">#REF!</definedName>
    <definedName name="CAPITAL_FISCAL" localSheetId="2">#REF!</definedName>
    <definedName name="CAPITAL_FISCAL" localSheetId="1">#REF!</definedName>
    <definedName name="CAPITAL_FISCAL">#REF!</definedName>
    <definedName name="CAPITAL_GARANTIA_EMITIDO" localSheetId="2">#REF!</definedName>
    <definedName name="CAPITAL_GARANTIA_EMITIDO" localSheetId="1">#REF!</definedName>
    <definedName name="CAPITAL_GARANTIA_EMITIDO">#REF!</definedName>
    <definedName name="CAPITAL_GARANTIA_OTORGADO" localSheetId="2">#REF!</definedName>
    <definedName name="CAPITAL_GARANTIA_OTORGADO" localSheetId="1">#REF!</definedName>
    <definedName name="CAPITAL_GARANTIA_OTORGADO">#REF!</definedName>
    <definedName name="CARGOS_DIFERIDOS" localSheetId="2">#REF!</definedName>
    <definedName name="CARGOS_DIFERIDOS" localSheetId="1">#REF!</definedName>
    <definedName name="CARGOS_DIFERIDOS">#REF!</definedName>
    <definedName name="CIERRE_DE_INGRESOS__GASTOS_Y_COSTOS" localSheetId="2">#REF!</definedName>
    <definedName name="CIERRE_DE_INGRESOS__GASTOS_Y_COSTOS" localSheetId="1">#REF!</definedName>
    <definedName name="CIERRE_DE_INGRESOS__GASTOS_Y_COSTOS">#REF!</definedName>
    <definedName name="CONSTRUCCIONES_EN_CURSO" localSheetId="2">#REF!</definedName>
    <definedName name="CONSTRUCCIONES_EN_CURSO" localSheetId="1">#REF!</definedName>
    <definedName name="CONSTRUCCIONES_EN_CURSO">#REF!</definedName>
    <definedName name="CONTRATISTAS" localSheetId="2">#REF!</definedName>
    <definedName name="CONTRATISTAS" localSheetId="1">#REF!</definedName>
    <definedName name="CONTRATISTAS">#REF!</definedName>
    <definedName name="CONTRATOS_DE_ARRENDAMIENTO_FINANCIERO" localSheetId="2">#REF!</definedName>
    <definedName name="CONTRATOS_DE_ARRENDAMIENTO_FINANCIERO" localSheetId="1">#REF!</definedName>
    <definedName name="CONTRATOS_DE_ARRENDAMIENTO_FINANCIERO">#REF!</definedName>
    <definedName name="CORRECCION_MONETARIA" localSheetId="2">#REF!</definedName>
    <definedName name="CORRECCION_MONETARIA" localSheetId="1">#REF!</definedName>
    <definedName name="CORRECCION_MONETARIA">#REF!</definedName>
    <definedName name="COSTOS_DE_SERVICIOS" localSheetId="2">#REF!</definedName>
    <definedName name="COSTOS_DE_SERVICIOS" localSheetId="1">#REF!</definedName>
    <definedName name="COSTOS_DE_SERVICIOS">#REF!</definedName>
    <definedName name="CREDITOS_DIFERIDOS" localSheetId="2">#REF!</definedName>
    <definedName name="CREDITOS_DIFERIDOS" localSheetId="1">#REF!</definedName>
    <definedName name="CREDITOS_DIFERIDOS">#REF!</definedName>
    <definedName name="CREDITOS_JUDICIALES" localSheetId="2">#REF!</definedName>
    <definedName name="CREDITOS_JUDICIALES" localSheetId="1">#REF!</definedName>
    <definedName name="CREDITOS_JUDICIALES">#REF!</definedName>
    <definedName name="CUENTAS_DE_ORDEN_ACREEDORAS_FIDUCIARIAS" localSheetId="2">#REF!</definedName>
    <definedName name="CUENTAS_DE_ORDEN_ACREEDORAS_FIDUCIARIAS" localSheetId="1">#REF!</definedName>
    <definedName name="CUENTAS_DE_ORDEN_ACREEDORAS_FIDUCIARIAS">#REF!</definedName>
    <definedName name="CUENTAS_DE_ORDEN_DEUDORAS_FIDUCIARIAS" localSheetId="2">#REF!</definedName>
    <definedName name="CUENTAS_DE_ORDEN_DEUDORAS_FIDUCIARIAS" localSheetId="1">#REF!</definedName>
    <definedName name="CUENTAS_DE_ORDEN_DEUDORAS_FIDUCIARIAS">#REF!</definedName>
    <definedName name="CUENTAS_POR_COBRAR" localSheetId="2">#REF!</definedName>
    <definedName name="CUENTAS_POR_COBRAR" localSheetId="1">#REF!</definedName>
    <definedName name="CUENTAS_POR_COBRAR">#REF!</definedName>
    <definedName name="DE_RENTA_FIJA" localSheetId="2">#REF!</definedName>
    <definedName name="DE_RENTA_FIJA" localSheetId="1">#REF!</definedName>
    <definedName name="DE_RENTA_FIJA">#REF!</definedName>
    <definedName name="DE_RENTA_VARIABLE" localSheetId="2">#REF!</definedName>
    <definedName name="DE_RENTA_VARIABLE" localSheetId="1">#REF!</definedName>
    <definedName name="DE_RENTA_VARIABLE">#REF!</definedName>
    <definedName name="DEPOSITOS_ENTREGADOS" localSheetId="2">#REF!</definedName>
    <definedName name="DEPOSITOS_ENTREGADOS" localSheetId="1">#REF!</definedName>
    <definedName name="DEPOSITOS_ENTREGADOS">#REF!</definedName>
    <definedName name="DEPOSITOS_RECIBIDOS_DE_TERCEROS" localSheetId="2">#REF!</definedName>
    <definedName name="DEPOSITOS_RECIBIDOS_DE_TERCEROS" localSheetId="1">#REF!</definedName>
    <definedName name="DEPOSITOS_RECIBIDOS_DE_TERCEROS">#REF!</definedName>
    <definedName name="DEPRECIACION" localSheetId="2">#REF!</definedName>
    <definedName name="DEPRECIACION" localSheetId="1">#REF!</definedName>
    <definedName name="DEPRECIACION">#REF!</definedName>
    <definedName name="DEPRECIACION_ACUMULADA__CR" localSheetId="2">#REF!</definedName>
    <definedName name="DEPRECIACION_ACUMULADA__CR" localSheetId="1">#REF!</definedName>
    <definedName name="DEPRECIACION_ACUMULADA__CR">#REF!</definedName>
    <definedName name="DEPRECIACION_DIFERIDA" localSheetId="2">#REF!</definedName>
    <definedName name="DEPRECIACION_DIFERIDA" localSheetId="1">#REF!</definedName>
    <definedName name="DEPRECIACION_DIFERIDA">#REF!</definedName>
    <definedName name="DERECHOS_CONTINGENTES_POR_CONTRA__CR" localSheetId="2">#REF!</definedName>
    <definedName name="DERECHOS_CONTINGENTES_POR_CONTRA__CR" localSheetId="1">#REF!</definedName>
    <definedName name="DERECHOS_CONTINGENTES_POR_CONTRA__CR">#REF!</definedName>
    <definedName name="DEUDORAS_DE_CONTROL_POR_CONTRA__CR" localSheetId="2">#REF!</definedName>
    <definedName name="DEUDORAS_DE_CONTROL_POR_CONTRA__CR" localSheetId="1">#REF!</definedName>
    <definedName name="DEUDORAS_DE_CONTROL_POR_CONTRA__CR">#REF!</definedName>
    <definedName name="DEUDORAS_FIDUCIARIAS_POR_CONTRA__CR" localSheetId="2">#REF!</definedName>
    <definedName name="DEUDORAS_FIDUCIARIAS_POR_CONTRA__CR" localSheetId="1">#REF!</definedName>
    <definedName name="DEUDORAS_FIDUCIARIAS_POR_CONTRA__CR">#REF!</definedName>
    <definedName name="DEUDORAS_FISCALES_POR_CONTRA__CR" localSheetId="2">#REF!</definedName>
    <definedName name="DEUDORAS_FISCALES_POR_CONTRA__CR" localSheetId="1">#REF!</definedName>
    <definedName name="DEUDORAS_FISCALES_POR_CONTRA__CR">#REF!</definedName>
    <definedName name="DEVOLUCIONES__REBAJAS_Y_DESCUENTOS_EN_VENTA_DE__SERVICIOS__DB" localSheetId="2">#REF!</definedName>
    <definedName name="DEVOLUCIONES__REBAJAS_Y_DESCUENTOS_EN_VENTA_DE__SERVICIOS__DB" localSheetId="1">#REF!</definedName>
    <definedName name="DEVOLUCIONES__REBAJAS_Y_DESCUENTOS_EN_VENTA_DE__SERVICIOS__DB">#REF!</definedName>
    <definedName name="DEVOLUCIONES__REBAJAS_Y_DESCUENTOS_EN_VENTA_DE_BIENES__DB" localSheetId="2">#REF!</definedName>
    <definedName name="DEVOLUCIONES__REBAJAS_Y_DESCUENTOS_EN_VENTA_DE_BIENES__DB" localSheetId="1">#REF!</definedName>
    <definedName name="DEVOLUCIONES__REBAJAS_Y_DESCUENTOS_EN_VENTA_DE_BIENES__DB">#REF!</definedName>
    <definedName name="DIVIDENDOS_Y_PARTICIPACIONES_DECRETADOS" localSheetId="2">#REF!</definedName>
    <definedName name="DIVIDENDOS_Y_PARTICIPACIONES_DECRETADOS" localSheetId="1">#REF!</definedName>
    <definedName name="DIVIDENDOS_Y_PARTICIPACIONES_DECRETADOS">#REF!</definedName>
    <definedName name="e">#REF!</definedName>
    <definedName name="EDIFICACIONES" localSheetId="2">#REF!</definedName>
    <definedName name="EDIFICACIONES" localSheetId="1">#REF!</definedName>
    <definedName name="EDIFICACIONES">#REF!</definedName>
    <definedName name="EN_PODER_DE_TERCEROS" localSheetId="2">#REF!</definedName>
    <definedName name="EN_PODER_DE_TERCEROS" localSheetId="1">#REF!</definedName>
    <definedName name="EN_PODER_DE_TERCEROS">#REF!</definedName>
    <definedName name="EN_TRANSITO" localSheetId="2">#REF!</definedName>
    <definedName name="EN_TRANSITO" localSheetId="1">#REF!</definedName>
    <definedName name="EN_TRANSITO">#REF!</definedName>
    <definedName name="EQUIPO_CIENTIFICO" localSheetId="2">#REF!</definedName>
    <definedName name="EQUIPO_CIENTIFICO" localSheetId="1">#REF!</definedName>
    <definedName name="EQUIPO_CIENTIFICO">#REF!</definedName>
    <definedName name="EQUIPO_DE_TRANSPORTE__TRACCION_Y_ELEVACION" localSheetId="2">#REF!</definedName>
    <definedName name="EQUIPO_DE_TRANSPORTE__TRACCION_Y_ELEVACION" localSheetId="1">#REF!</definedName>
    <definedName name="EQUIPO_DE_TRANSPORTE__TRACCION_Y_ELEVACION">#REF!</definedName>
    <definedName name="EQUIPOS_DE_COMUNICACION_Y_COMPUTACION" localSheetId="2">#REF!</definedName>
    <definedName name="EQUIPOS_DE_COMUNICACION_Y_COMPUTACION" localSheetId="1">#REF!</definedName>
    <definedName name="EQUIPOS_DE_COMUNICACION_Y_COMPUTACION">#REF!</definedName>
    <definedName name="EQUIPOS_Y_MATERIALES_EN_DEPOSITO" localSheetId="2">#REF!</definedName>
    <definedName name="EQUIPOS_Y_MATERIALES_EN_DEPOSITO" localSheetId="1">#REF!</definedName>
    <definedName name="EQUIPOS_Y_MATERIALES_EN_DEPOSITO">#REF!</definedName>
    <definedName name="EXTERNA" localSheetId="2">#REF!</definedName>
    <definedName name="EXTERNA" localSheetId="1">#REF!</definedName>
    <definedName name="EXTERNA">#REF!</definedName>
    <definedName name="EXTRAORDINARIOS" localSheetId="2">#REF!</definedName>
    <definedName name="EXTRAORDINARIOS" localSheetId="1">#REF!</definedName>
    <definedName name="EXTRAORDINARIOS">#REF!</definedName>
    <definedName name="FINANCIEROS" localSheetId="2">#REF!</definedName>
    <definedName name="FINANCIEROS" localSheetId="1">#REF!</definedName>
    <definedName name="FINANCIEROS">#REF!</definedName>
    <definedName name="FONDOS_INTERBANCARIOS_COMPRADOS_Y_PACTOS_DE_RECOMPRA" localSheetId="2">#REF!</definedName>
    <definedName name="FONDOS_INTERBANCARIOS_COMPRADOS_Y_PACTOS_DE_RECOMPRA" localSheetId="1">#REF!</definedName>
    <definedName name="FONDOS_INTERBANCARIOS_COMPRADOS_Y_PACTOS_DE_RECOMPRA">#REF!</definedName>
    <definedName name="g">#REF!</definedName>
    <definedName name="GASTOS_FINANCIEROS_POR_PAGAR" localSheetId="2">#REF!</definedName>
    <definedName name="GASTOS_FINANCIEROS_POR_PAGAR" localSheetId="1">#REF!</definedName>
    <definedName name="GASTOS_FINANCIEROS_POR_PAGAR">#REF!</definedName>
    <definedName name="GASTOS_PAGADOS_POR_ANTICIPADO" localSheetId="2">#REF!</definedName>
    <definedName name="GASTOS_PAGADOS_POR_ANTICIPADO" localSheetId="1">#REF!</definedName>
    <definedName name="GASTOS_PAGADOS_POR_ANTICIPADO">#REF!</definedName>
    <definedName name="GENERALES" localSheetId="2">#REF!</definedName>
    <definedName name="GENERALES" localSheetId="1">#REF!</definedName>
    <definedName name="GENERALES">#REF!</definedName>
    <definedName name="HECTOR" localSheetId="2">#REF!</definedName>
    <definedName name="HECTOR" localSheetId="1">#REF!</definedName>
    <definedName name="HECTOR">#REF!</definedName>
    <definedName name="IMPUESTOS__CONTRIBUCIONES_Y_TASAS_POR_PAGAR" localSheetId="2">#REF!</definedName>
    <definedName name="IMPUESTOS__CONTRIBUCIONES_Y_TASAS_POR_PAGAR" localSheetId="1">#REF!</definedName>
    <definedName name="IMPUESTOS__CONTRIBUCIONES_Y_TASAS_POR_PAGAR">#REF!</definedName>
    <definedName name="IMPUESTOS_AL_VALOR_AGREGADO_IVA" localSheetId="2">#REF!</definedName>
    <definedName name="IMPUESTOS_AL_VALOR_AGREGADO_IVA" localSheetId="1">#REF!</definedName>
    <definedName name="IMPUESTOS_AL_VALOR_AGREGADO_IVA">#REF!</definedName>
    <definedName name="INGRESOS" localSheetId="2">#REF!</definedName>
    <definedName name="INGRESOS" localSheetId="1">#REF!</definedName>
    <definedName name="INGRESOS">#REF!</definedName>
    <definedName name="INGRESOS_RECIBIDOS_POR_ANTICIPADO" localSheetId="2">#REF!</definedName>
    <definedName name="INGRESOS_RECIBIDOS_POR_ANTICIPADO" localSheetId="1">#REF!</definedName>
    <definedName name="INGRESOS_RECIBIDOS_POR_ANTICIPADO">#REF!</definedName>
    <definedName name="INTANGIBLES" localSheetId="2">#REF!</definedName>
    <definedName name="INTANGIBLES" localSheetId="1">#REF!</definedName>
    <definedName name="INTANGIBLES">#REF!</definedName>
    <definedName name="INTERNA" localSheetId="2">#REF!</definedName>
    <definedName name="INTERNA" localSheetId="1">#REF!</definedName>
    <definedName name="INTERNA">#REF!</definedName>
    <definedName name="INVERSIONES_EN_EXPLOTACION_DE_RECURSOS_NO_RENOVABLES" localSheetId="2">#REF!</definedName>
    <definedName name="INVERSIONES_EN_EXPLOTACION_DE_RECURSOS_NO_RENOVABLES" localSheetId="1">#REF!</definedName>
    <definedName name="INVERSIONES_EN_EXPLOTACION_DE_RECURSOS_NO_RENOVABLES">#REF!</definedName>
    <definedName name="JUDITH" localSheetId="2">#REF!</definedName>
    <definedName name="JUDITH" localSheetId="1">#REF!</definedName>
    <definedName name="JUDITH">#REF!</definedName>
    <definedName name="JUDY" localSheetId="2">#REF!</definedName>
    <definedName name="JUDY" localSheetId="1">#REF!</definedName>
    <definedName name="JUDY">#REF!</definedName>
    <definedName name="JUEGOS_DE_SUERTE_Y_AZAR" localSheetId="2">#REF!</definedName>
    <definedName name="JUEGOS_DE_SUERTE_Y_AZAR" localSheetId="1">#REF!</definedName>
    <definedName name="JUEGOS_DE_SUERTE_Y_AZAR">#REF!</definedName>
    <definedName name="MAQUINARIA__PLANTA_Y_EQUIPO_EN_MONTAJE" localSheetId="2">#REF!</definedName>
    <definedName name="MAQUINARIA__PLANTA_Y_EQUIPO_EN_MONTAJE" localSheetId="1">#REF!</definedName>
    <definedName name="MAQUINARIA__PLANTA_Y_EQUIPO_EN_MONTAJE">#REF!</definedName>
    <definedName name="MAQUINARIA__PLANTA_Y_EQUIPO_EN_TRANSITO" localSheetId="2">#REF!</definedName>
    <definedName name="MAQUINARIA__PLANTA_Y_EQUIPO_EN_TRANSITO" localSheetId="1">#REF!</definedName>
    <definedName name="MAQUINARIA__PLANTA_Y_EQUIPO_EN_TRANSITO">#REF!</definedName>
    <definedName name="MAQUINARIA_Y_EQUIPO" localSheetId="2">#REF!</definedName>
    <definedName name="MAQUINARIA_Y_EQUIPO" localSheetId="1">#REF!</definedName>
    <definedName name="MAQUINARIA_Y_EQUIPO">#REF!</definedName>
    <definedName name="MERCANCIAS_EN_EXISTENCIA" localSheetId="2">#REF!</definedName>
    <definedName name="MERCANCIAS_EN_EXISTENCIA" localSheetId="1">#REF!</definedName>
    <definedName name="MERCANCIAS_EN_EXISTENCIA">#REF!</definedName>
    <definedName name="MERCANCIAS_PROCESADAS" localSheetId="2">#REF!</definedName>
    <definedName name="MERCANCIAS_PROCESADAS" localSheetId="1">#REF!</definedName>
    <definedName name="MERCANCIAS_PROCESADAS">#REF!</definedName>
    <definedName name="MUEBLES__ENSERES_Y_EQUIPOS_DE_OFICINA" localSheetId="2">#REF!</definedName>
    <definedName name="MUEBLES__ENSERES_Y_EQUIPOS_DE_OFICINA" localSheetId="1">#REF!</definedName>
    <definedName name="MUEBLES__ENSERES_Y_EQUIPOS_DE_OFICINA">#REF!</definedName>
    <definedName name="NO_TRIBUTARIOS" localSheetId="2">#REF!</definedName>
    <definedName name="NO_TRIBUTARIOS" localSheetId="1">#REF!</definedName>
    <definedName name="NO_TRIBUTARIOS">#REF!</definedName>
    <definedName name="OBRAS_Y_MEJORAS_EN_PROPIEDAD_AJENA" localSheetId="2">#REF!</definedName>
    <definedName name="OBRAS_Y_MEJORAS_EN_PROPIEDAD_AJENA" localSheetId="1">#REF!</definedName>
    <definedName name="OBRAS_Y_MEJORAS_EN_PROPIEDAD_AJENA">#REF!</definedName>
    <definedName name="OPERACIONES_DE_BANCA_CENTRAL" localSheetId="2">#REF!</definedName>
    <definedName name="OPERACIONES_DE_BANCA_CENTRAL" localSheetId="1">#REF!</definedName>
    <definedName name="OPERACIONES_DE_BANCA_CENTRAL">#REF!</definedName>
    <definedName name="OPERACIONES_DE_CAPTACION_Y_SERVICIOS_FINANCIEROS" localSheetId="2">#REF!</definedName>
    <definedName name="OPERACIONES_DE_CAPTACION_Y_SERVICIOS_FINANCIEROS" localSheetId="1">#REF!</definedName>
    <definedName name="OPERACIONES_DE_CAPTACION_Y_SERVICIOS_FINANCIEROS">#REF!</definedName>
    <definedName name="OTRAS_CUENTAS_ACREEDORAS_DE_CONTROL" localSheetId="2">#REF!</definedName>
    <definedName name="OTRAS_CUENTAS_ACREEDORAS_DE_CONTROL" localSheetId="1">#REF!</definedName>
    <definedName name="OTRAS_CUENTAS_ACREEDORAS_DE_CONTROL">#REF!</definedName>
    <definedName name="OTRAS_CUENTAS_DEUDORAS_DE_CONTROL" localSheetId="2">#REF!</definedName>
    <definedName name="OTRAS_CUENTAS_DEUDORAS_DE_CONTROL" localSheetId="1">#REF!</definedName>
    <definedName name="OTRAS_CUENTAS_DEUDORAS_DE_CONTROL">#REF!</definedName>
    <definedName name="OTRAS_CUENTAS_POR_PAGAR" localSheetId="2">#REF!</definedName>
    <definedName name="OTRAS_CUENTAS_POR_PAGAR" localSheetId="1">#REF!</definedName>
    <definedName name="OTRAS_CUENTAS_POR_PAGAR">#REF!</definedName>
    <definedName name="OTRAS_RESPONSABILIDADES_CONTINGENTES" localSheetId="2">#REF!</definedName>
    <definedName name="OTRAS_RESPONSABILIDADES_CONTINGENTES" localSheetId="1">#REF!</definedName>
    <definedName name="OTRAS_RESPONSABILIDADES_CONTINGENTES">#REF!</definedName>
    <definedName name="OTRAS_TRANSFERENCIAS_GIRADAS" localSheetId="2">#REF!</definedName>
    <definedName name="OTRAS_TRANSFERENCIAS_GIRADAS" localSheetId="1">#REF!</definedName>
    <definedName name="OTRAS_TRANSFERENCIAS_GIRADAS">#REF!</definedName>
    <definedName name="OTRAS_TRANSFERENCIAS_RECIBIDAS" localSheetId="2">#REF!</definedName>
    <definedName name="OTRAS_TRANSFERENCIAS_RECIBIDAS" localSheetId="1">#REF!</definedName>
    <definedName name="OTRAS_TRANSFERENCIAS_RECIBIDAS">#REF!</definedName>
    <definedName name="OTROS_BONOS_Y_TITULOS_EMITIDOS" localSheetId="2">#REF!</definedName>
    <definedName name="OTROS_BONOS_Y_TITULOS_EMITIDOS" localSheetId="1">#REF!</definedName>
    <definedName name="OTROS_BONOS_Y_TITULOS_EMITIDOS">#REF!</definedName>
    <definedName name="OTROS_DERECHOS_CONTINGENTES" localSheetId="2">#REF!</definedName>
    <definedName name="OTROS_DERECHOS_CONTINGENTES" localSheetId="1">#REF!</definedName>
    <definedName name="OTROS_DERECHOS_CONTINGENTES">#REF!</definedName>
    <definedName name="OTROS_DEUDORES" localSheetId="2">#REF!</definedName>
    <definedName name="OTROS_DEUDORES" localSheetId="1">#REF!</definedName>
    <definedName name="OTROS_DEUDORES">#REF!</definedName>
    <definedName name="OTROS_SERVICIOS" localSheetId="2">#REF!</definedName>
    <definedName name="OTROS_SERVICIOS" localSheetId="1">#REF!</definedName>
    <definedName name="OTROS_SERVICIOS">#REF!</definedName>
    <definedName name="PASIVO" localSheetId="2">#REF!</definedName>
    <definedName name="PASIVO" localSheetId="1">#REF!</definedName>
    <definedName name="PASIVO">#REF!</definedName>
    <definedName name="PATRIMONIO_O_BIENES_FIDEICOMITIDOS" localSheetId="2">#REF!</definedName>
    <definedName name="PATRIMONIO_O_BIENES_FIDEICOMITIDOS" localSheetId="1">#REF!</definedName>
    <definedName name="PATRIMONIO_O_BIENES_FIDEICOMITIDOS">#REF!</definedName>
    <definedName name="PATRIMONIO_PUBLICO_INCORPORADO" localSheetId="2">#REF!</definedName>
    <definedName name="PATRIMONIO_PUBLICO_INCORPORADO" localSheetId="1">#REF!</definedName>
    <definedName name="PATRIMONIO_PUBLICO_INCORPORADO">#REF!</definedName>
    <definedName name="PENSIONES_DE_JUBILACION" localSheetId="2">#REF!</definedName>
    <definedName name="PENSIONES_DE_JUBILACION" localSheetId="1">#REF!</definedName>
    <definedName name="PENSIONES_DE_JUBILACION">#REF!</definedName>
    <definedName name="PENSIONES_POR_PAGAR" localSheetId="2">#REF!</definedName>
    <definedName name="PENSIONES_POR_PAGAR" localSheetId="1">#REF!</definedName>
    <definedName name="PENSIONES_POR_PAGAR">#REF!</definedName>
    <definedName name="pino" localSheetId="2">#REF!</definedName>
    <definedName name="pino" localSheetId="1">#REF!</definedName>
    <definedName name="pino">#REF!</definedName>
    <definedName name="PLANTAS_Y_DUCTOS" localSheetId="2">#REF!</definedName>
    <definedName name="PLANTAS_Y_DUCTOS" localSheetId="1">#REF!</definedName>
    <definedName name="PLANTAS_Y_DUCTOS">#REF!</definedName>
    <definedName name="PRESTAMOS_CONCEDIDOS" localSheetId="2">#REF!</definedName>
    <definedName name="PRESTAMOS_CONCEDIDOS" localSheetId="1">#REF!</definedName>
    <definedName name="PRESTAMOS_CONCEDIDOS">#REF!</definedName>
    <definedName name="PRIMA_EN_COLOCACION_DE_ACCIONES__CUOTAS_O_PARTES_DE_INTERES_SOCIAL" localSheetId="2">#REF!</definedName>
    <definedName name="PRIMA_EN_COLOCACION_DE_ACCIONES__CUOTAS_O_PARTES_DE_INTERES_SOCIAL" localSheetId="1">#REF!</definedName>
    <definedName name="PRIMA_EN_COLOCACION_DE_ACCIONES__CUOTAS_O_PARTES_DE_INTERES_SOCIAL">#REF!</definedName>
    <definedName name="PRINCIPAL_Y_SUBALTERNA" localSheetId="2">#REF!</definedName>
    <definedName name="PRINCIPAL_Y_SUBALTERNA" localSheetId="1">#REF!</definedName>
    <definedName name="PRINCIPAL_Y_SUBALTERNA">#REF!</definedName>
    <definedName name="PRODUCTOS_EN_PROCESO" localSheetId="2">#REF!</definedName>
    <definedName name="PRODUCTOS_EN_PROCESO" localSheetId="1">#REF!</definedName>
    <definedName name="PRODUCTOS_EN_PROCESO">#REF!</definedName>
    <definedName name="PROVEEDORES" localSheetId="2">#REF!</definedName>
    <definedName name="PROVEEDORES" localSheetId="1">#REF!</definedName>
    <definedName name="PROVEEDORES">#REF!</definedName>
    <definedName name="PROVISION__PARA_BIENES_RECIBIDOS_EN_PAGO__CR" localSheetId="2">#REF!</definedName>
    <definedName name="PROVISION__PARA_BIENES_RECIBIDOS_EN_PAGO__CR" localSheetId="1">#REF!</definedName>
    <definedName name="PROVISION__PARA_BIENES_RECIBIDOS_EN_PAGO__CR">#REF!</definedName>
    <definedName name="PROVISION_BIENES_DE_ARTE_Y_CULTURA__CR" localSheetId="2">#REF!</definedName>
    <definedName name="PROVISION_BIENES_DE_ARTE_Y_CULTURA__CR" localSheetId="1">#REF!</definedName>
    <definedName name="PROVISION_BIENES_DE_ARTE_Y_CULTURA__CR">#REF!</definedName>
    <definedName name="PROVISION_PARA_CONTINGENCIAS" localSheetId="2">#REF!</definedName>
    <definedName name="PROVISION_PARA_CONTINGENCIAS" localSheetId="1">#REF!</definedName>
    <definedName name="PROVISION_PARA_CONTINGENCIAS">#REF!</definedName>
    <definedName name="PROVISION_PARA_DEUDORES__CR" localSheetId="2">#REF!</definedName>
    <definedName name="PROVISION_PARA_DEUDORES__CR" localSheetId="1">#REF!</definedName>
    <definedName name="PROVISION_PARA_DEUDORES__CR">#REF!</definedName>
    <definedName name="PROVISION_PARA_OBLIGACIONES_FISCALES" localSheetId="2">#REF!</definedName>
    <definedName name="PROVISION_PARA_OBLIGACIONES_FISCALES" localSheetId="1">#REF!</definedName>
    <definedName name="PROVISION_PARA_OBLIGACIONES_FISCALES">#REF!</definedName>
    <definedName name="PROVISION_PARA_PRESTACIONES_SOCIALES" localSheetId="2">#REF!</definedName>
    <definedName name="PROVISION_PARA_PRESTACIONES_SOCIALES" localSheetId="1">#REF!</definedName>
    <definedName name="PROVISION_PARA_PRESTACIONES_SOCIALES">#REF!</definedName>
    <definedName name="PROVISION_PARA_PROTECCION_DE_INVENTARIOS__CR" localSheetId="2">#REF!</definedName>
    <definedName name="PROVISION_PARA_PROTECCION_DE_INVENTARIOS__CR" localSheetId="1">#REF!</definedName>
    <definedName name="PROVISION_PARA_PROTECCION_DE_INVENTARIOS__CR">#REF!</definedName>
    <definedName name="PROVISION_PARA_PROTECCION_DE_INVERSIONES__CR" localSheetId="2">#REF!</definedName>
    <definedName name="PROVISION_PARA_PROTECCION_DE_INVERSIONES__CR" localSheetId="1">#REF!</definedName>
    <definedName name="PROVISION_PARA_PROTECCION_DE_INVERSIONES__CR">#REF!</definedName>
    <definedName name="PROVISION_PARA_RENTAS_POR_COBRAR__CR" localSheetId="2">#REF!</definedName>
    <definedName name="PROVISION_PARA_RENTAS_POR_COBRAR__CR" localSheetId="1">#REF!</definedName>
    <definedName name="PROVISION_PARA_RENTAS_POR_COBRAR__CR">#REF!</definedName>
    <definedName name="PROVISION_PARA_SEGUROS" localSheetId="2">#REF!</definedName>
    <definedName name="PROVISION_PARA_SEGUROS" localSheetId="1">#REF!</definedName>
    <definedName name="PROVISION_PARA_SEGUROS">#REF!</definedName>
    <definedName name="PROVISIONES" localSheetId="2">#REF!</definedName>
    <definedName name="PROVISIONES" localSheetId="1">#REF!</definedName>
    <definedName name="PROVISIONES">#REF!</definedName>
    <definedName name="PROVISIONES__CR" localSheetId="2">#REF!</definedName>
    <definedName name="PROVISIONES__CR" localSheetId="1">#REF!</definedName>
    <definedName name="PROVISIONES__CR">#REF!</definedName>
    <definedName name="PROVISIONES_DIVERSAS" localSheetId="2">#REF!</definedName>
    <definedName name="PROVISIONES_DIVERSAS" localSheetId="1">#REF!</definedName>
    <definedName name="PROVISIONES_DIVERSAS">#REF!</definedName>
    <definedName name="RECAUDOS_A_FAVOR_DE_TERCEROS" localSheetId="2">#REF!</definedName>
    <definedName name="RECAUDOS_A_FAVOR_DE_TERCEROS" localSheetId="1">#REF!</definedName>
    <definedName name="RECAUDOS_A_FAVOR_DE_TERCEROS">#REF!</definedName>
    <definedName name="RECURSOS_NO_RENOVABLES" localSheetId="2">#REF!</definedName>
    <definedName name="RECURSOS_NO_RENOVABLES" localSheetId="1">#REF!</definedName>
    <definedName name="RECURSOS_NO_RENOVABLES">#REF!</definedName>
    <definedName name="RECURSOS_RENOVABLES" localSheetId="2">#REF!</definedName>
    <definedName name="RECURSOS_RENOVABLES" localSheetId="1">#REF!</definedName>
    <definedName name="RECURSOS_RENOVABLES">#REF!</definedName>
    <definedName name="REDES__LINEAS_Y_CABLES" localSheetId="2">#REF!</definedName>
    <definedName name="REDES__LINEAS_Y_CABLES" localSheetId="1">#REF!</definedName>
    <definedName name="REDES__LINEAS_Y_CABLES">#REF!</definedName>
    <definedName name="RENTAS_PARAFISCALES" localSheetId="2">#REF!</definedName>
    <definedName name="RENTAS_PARAFISCALES" localSheetId="1">#REF!</definedName>
    <definedName name="RENTAS_PARAFISCALES">#REF!</definedName>
    <definedName name="RESERVAS" localSheetId="2">#REF!</definedName>
    <definedName name="RESERVAS" localSheetId="1">#REF!</definedName>
    <definedName name="RESERVAS">#REF!</definedName>
    <definedName name="RESPONSABILIDADES" localSheetId="2">#REF!</definedName>
    <definedName name="RESPONSABILIDADES" localSheetId="1">#REF!</definedName>
    <definedName name="RESPONSABILIDADES">#REF!</definedName>
    <definedName name="RESULTADO_DEL_EJERCICIO" localSheetId="2">#REF!</definedName>
    <definedName name="RESULTADO_DEL_EJERCICIO" localSheetId="1">#REF!</definedName>
    <definedName name="RESULTADO_DEL_EJERCICIO">#REF!</definedName>
    <definedName name="RESULTADOS_DEL_EJERCICIO" localSheetId="2">#REF!</definedName>
    <definedName name="RESULTADOS_DEL_EJERCICIO" localSheetId="1">#REF!</definedName>
    <definedName name="RESULTADOS_DEL_EJERCICIO">#REF!</definedName>
    <definedName name="REVALORIZACION_DEL_PATRIMONIO" localSheetId="2">#REF!</definedName>
    <definedName name="REVALORIZACION_DEL_PATRIMONIO" localSheetId="1">#REF!</definedName>
    <definedName name="REVALORIZACION_DEL_PATRIMONIO">#REF!</definedName>
    <definedName name="REVALORIZACION_HACIENDA_PUBLICA" localSheetId="2">#REF!</definedName>
    <definedName name="REVALORIZACION_HACIENDA_PUBLICA" localSheetId="1">#REF!</definedName>
    <definedName name="REVALORIZACION_HACIENDA_PUBLICA">#REF!</definedName>
    <definedName name="SALARIOS_Y_PRESTACIONES_SOCIALES" localSheetId="2">#REF!</definedName>
    <definedName name="SALARIOS_Y_PRESTACIONES_SOCIALES" localSheetId="1">#REF!</definedName>
    <definedName name="SALARIOS_Y_PRESTACIONES_SOCIALES">#REF!</definedName>
    <definedName name="SEMOVIENTES" localSheetId="2">#REF!</definedName>
    <definedName name="SEMOVIENTES" localSheetId="1">#REF!</definedName>
    <definedName name="SEMOVIENTES">#REF!</definedName>
    <definedName name="SERVICIOS_DE_ACUEDUCTO__ALCANTARILLADO_Y_ASEO" localSheetId="2">#REF!</definedName>
    <definedName name="SERVICIOS_DE_ACUEDUCTO__ALCANTARILLADO_Y_ASEO" localSheetId="1">#REF!</definedName>
    <definedName name="SERVICIOS_DE_ACUEDUCTO__ALCANTARILLADO_Y_ASEO">#REF!</definedName>
    <definedName name="SERVICIOS_DE_ENERGIA" localSheetId="2">#REF!</definedName>
    <definedName name="SERVICIOS_DE_ENERGIA" localSheetId="1">#REF!</definedName>
    <definedName name="SERVICIOS_DE_ENERGIA">#REF!</definedName>
    <definedName name="SERVICIOS_DE_GAS" localSheetId="2">#REF!</definedName>
    <definedName name="SERVICIOS_DE_GAS" localSheetId="1">#REF!</definedName>
    <definedName name="SERVICIOS_DE_GAS">#REF!</definedName>
    <definedName name="SERVICIOS_DE_SALUD_Y_DE_PREVISION_SOCIAL" localSheetId="2">#REF!</definedName>
    <definedName name="SERVICIOS_DE_SALUD_Y_DE_PREVISION_SOCIAL" localSheetId="1">#REF!</definedName>
    <definedName name="SERVICIOS_DE_SALUD_Y_DE_PREVISION_SOCIAL">#REF!</definedName>
    <definedName name="SERVICIOS_DE_SEGUROS_Y_REASEGUROS" localSheetId="2">#REF!</definedName>
    <definedName name="SERVICIOS_DE_SEGUROS_Y_REASEGUROS" localSheetId="1">#REF!</definedName>
    <definedName name="SERVICIOS_DE_SEGUROS_Y_REASEGUROS">#REF!</definedName>
    <definedName name="SERVICIOS_DE_TELECOMUNICACIONES" localSheetId="2">#REF!</definedName>
    <definedName name="SERVICIOS_DE_TELECOMUNICACIONES" localSheetId="1">#REF!</definedName>
    <definedName name="SERVICIOS_DE_TELECOMUNICACIONES">#REF!</definedName>
    <definedName name="SERVICIOS_DE_TRANSITO_Y_TRANSPORTE" localSheetId="2">#REF!</definedName>
    <definedName name="SERVICIOS_DE_TRANSITO_Y_TRANSPORTE" localSheetId="1">#REF!</definedName>
    <definedName name="SERVICIOS_DE_TRANSITO_Y_TRANSPORTE">#REF!</definedName>
    <definedName name="SERVICIOS_EDUCATIVOS" localSheetId="2">#REF!</definedName>
    <definedName name="SERVICIOS_EDUCATIVOS" localSheetId="1">#REF!</definedName>
    <definedName name="SERVICIOS_EDUCATIVOS">#REF!</definedName>
    <definedName name="SERVICIOS_FINANCIEROS" localSheetId="2">#REF!</definedName>
    <definedName name="SERVICIOS_FINANCIEROS" localSheetId="1">#REF!</definedName>
    <definedName name="SERVICIOS_FINANCIEROS">#REF!</definedName>
    <definedName name="SERVICIOS_HOTELEROS" localSheetId="2">#REF!</definedName>
    <definedName name="SERVICIOS_HOTELEROS" localSheetId="1">#REF!</definedName>
    <definedName name="SERVICIOS_HOTELEROS">#REF!</definedName>
    <definedName name="SERVICIOS_PERSONALES" localSheetId="2">#REF!</definedName>
    <definedName name="SERVICIOS_PERSONALES" localSheetId="1">#REF!</definedName>
    <definedName name="SERVICIOS_PERSONALES">#REF!</definedName>
    <definedName name="SIPROJ">#REF!</definedName>
    <definedName name="SUPERAVIT_POR_DONACION" localSheetId="2">#REF!</definedName>
    <definedName name="SUPERAVIT_POR_DONACION" localSheetId="1">#REF!</definedName>
    <definedName name="SUPERAVIT_POR_DONACION">#REF!</definedName>
    <definedName name="SUPERAVIT_POR_VALORIZACION" localSheetId="2">#REF!</definedName>
    <definedName name="SUPERAVIT_POR_VALORIZACION" localSheetId="1">#REF!</definedName>
    <definedName name="SUPERAVIT_POR_VALORIZACION">#REF!</definedName>
    <definedName name="TERRENOS" localSheetId="2">#REF!</definedName>
    <definedName name="TERRENOS" localSheetId="1">#REF!</definedName>
    <definedName name="TERRENOS">#REF!</definedName>
    <definedName name="_xlnm.Print_Titles" localSheetId="2">ER!$1:$3</definedName>
    <definedName name="_xlnm.Print_Titles" localSheetId="1">ESF!$1:$4</definedName>
    <definedName name="TITULOS_DE_REGULACION_MONETARIA_Y_CAMBIARIA" localSheetId="2">#REF!</definedName>
    <definedName name="TITULOS_DE_REGULACION_MONETARIA_Y_CAMBIARIA" localSheetId="1">#REF!</definedName>
    <definedName name="TITULOS_DE_REGULACION_MONETARIA_Y_CAMBIARIA">#REF!</definedName>
    <definedName name="TITULOS_EMITIDOS_POR_EL_TESORO_NACIONAL" localSheetId="2">#REF!</definedName>
    <definedName name="TITULOS_EMITIDOS_POR_EL_TESORO_NACIONAL" localSheetId="1">#REF!</definedName>
    <definedName name="TITULOS_EMITIDOS_POR_EL_TESORO_NACIONAL">#REF!</definedName>
    <definedName name="TRANSFERENCIAS_AL_EXTERIOR" localSheetId="2">#REF!</definedName>
    <definedName name="TRANSFERENCIAS_AL_EXTERIOR" localSheetId="1">#REF!</definedName>
    <definedName name="TRANSFERENCIAS_AL_EXTERIOR">#REF!</definedName>
    <definedName name="TRANSFERENCIAS_INTERGUBERNAMENTALES_GIRADAS" localSheetId="2">#REF!</definedName>
    <definedName name="TRANSFERENCIAS_INTERGUBERNAMENTALES_GIRADAS" localSheetId="1">#REF!</definedName>
    <definedName name="TRANSFERENCIAS_INTERGUBERNAMENTALES_GIRADAS">#REF!</definedName>
    <definedName name="TRANSFERENCIAS_INTERGUBERNAMENTALES_RECIBIDAS" localSheetId="2">#REF!</definedName>
    <definedName name="TRANSFERENCIAS_INTERGUBERNAMENTALES_RECIBIDAS" localSheetId="1">#REF!</definedName>
    <definedName name="TRANSFERENCIAS_INTERGUBERNAMENTALES_RECIBIDAS">#REF!</definedName>
    <definedName name="TRIBUTARIOS" localSheetId="2">#REF!</definedName>
    <definedName name="TRIBUTARIOS" localSheetId="1">#REF!</definedName>
    <definedName name="TRIBUTARIOS">#REF!</definedName>
    <definedName name="UTILIDAD_O_PERDIDA_DE_EJERCICIOS_ANTERIORES" localSheetId="2">#REF!</definedName>
    <definedName name="UTILIDAD_O_PERDIDA_DE_EJERCICIOS_ANTERIORES" localSheetId="1">#REF!</definedName>
    <definedName name="UTILIDAD_O_PERDIDA_DE_EJERCICIOS_ANTERIORES">#REF!</definedName>
    <definedName name="VALORIZACIONES" localSheetId="2">#REF!</definedName>
    <definedName name="VALORIZACIONES" localSheetId="1">#REF!</definedName>
    <definedName name="VALORIZACIONES">#REF!</definedName>
    <definedName name="VIGENCIA_ANTERIOR" localSheetId="2">#REF!</definedName>
    <definedName name="VIGENCIA_ANTERIOR" localSheetId="1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7" i="1" l="1"/>
  <c r="G56" i="2"/>
  <c r="G8" i="1"/>
  <c r="G60" i="2"/>
  <c r="G50" i="2"/>
  <c r="G46" i="2"/>
  <c r="G38" i="2"/>
  <c r="G27" i="2"/>
  <c r="G19" i="2"/>
  <c r="G15" i="2"/>
  <c r="G11" i="2"/>
  <c r="G7" i="2"/>
  <c r="A3" i="2"/>
  <c r="A1" i="2"/>
  <c r="G5" i="2" l="1"/>
  <c r="G31" i="1"/>
  <c r="G23" i="1"/>
  <c r="C13" i="1"/>
  <c r="C19" i="1"/>
  <c r="C31" i="1"/>
  <c r="C8" i="1"/>
  <c r="H68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G66" i="2"/>
  <c r="G25" i="2" s="1"/>
  <c r="C6" i="1" l="1"/>
  <c r="C44" i="1" s="1"/>
  <c r="G71" i="2"/>
  <c r="G40" i="1"/>
  <c r="G74" i="2" l="1"/>
  <c r="G49" i="1"/>
  <c r="G55" i="1"/>
  <c r="C52" i="1"/>
  <c r="C47" i="1" s="1"/>
  <c r="G18" i="1"/>
  <c r="D43" i="2"/>
  <c r="D35" i="2"/>
  <c r="D31" i="2"/>
  <c r="D16" i="2"/>
  <c r="D8" i="2"/>
  <c r="D9" i="2"/>
  <c r="D58" i="2"/>
  <c r="G6" i="1" l="1"/>
  <c r="D37" i="2"/>
  <c r="G72" i="2" l="1"/>
  <c r="G37" i="1" s="1"/>
  <c r="D5" i="2"/>
  <c r="G28" i="1" l="1"/>
  <c r="G44" i="1" s="1"/>
</calcChain>
</file>

<file path=xl/sharedStrings.xml><?xml version="1.0" encoding="utf-8"?>
<sst xmlns="http://schemas.openxmlformats.org/spreadsheetml/2006/main" count="1104" uniqueCount="985">
  <si>
    <t>ACTIVO</t>
  </si>
  <si>
    <t>PASIVO</t>
  </si>
  <si>
    <t>CUENTAS POR PAGAR</t>
  </si>
  <si>
    <t>CAJA</t>
  </si>
  <si>
    <t>ADQUISICIÓN DE BIENES Y SERVICIOS NACIONALES</t>
  </si>
  <si>
    <t>INGRESOS NO TRIBUTARIOS</t>
  </si>
  <si>
    <t>OBLIGACIONES LABORALES Y DE SEGURIDAD SOCIAL INTEGRAL</t>
  </si>
  <si>
    <t>PASIVOS ESTIMADOS</t>
  </si>
  <si>
    <t>TOTAL PASIVO</t>
  </si>
  <si>
    <t>PATRIMONIO</t>
  </si>
  <si>
    <t>MAQUINARIA Y EQUIPO</t>
  </si>
  <si>
    <t>CAPITAL FISCAL</t>
  </si>
  <si>
    <t>MUEBLES, ENSERES Y EQUIPO DE OFICINA</t>
  </si>
  <si>
    <t>EQUIPOS DE COMUNICACIÓN Y COMPUTACIÓN</t>
  </si>
  <si>
    <t>EQUIPOS DE TRANSPORTE, TRACCIÓN Y ELEVACIÓN</t>
  </si>
  <si>
    <t>DEPRECIACIÓN ACUMULADA (CR)</t>
  </si>
  <si>
    <t>TOTAL PATRIMONIO</t>
  </si>
  <si>
    <t>OTROS ACTIVOS</t>
  </si>
  <si>
    <t>TOTAL PASIVO + PATRIMONIO</t>
  </si>
  <si>
    <t>CUENTAS DE ORDEN DEUDORAS</t>
  </si>
  <si>
    <t>CUENTAS DE ORDEN ACREEDORAS</t>
  </si>
  <si>
    <t>DERECHOS CONTINGENTES</t>
  </si>
  <si>
    <t>DEUDORAS DE CONTROL</t>
  </si>
  <si>
    <t>ACREEDORAS DE CONTROL</t>
  </si>
  <si>
    <t>DEUDORAS POR CONTRA (CR)</t>
  </si>
  <si>
    <t>ACREEDORAS POR CONTRA (DB)</t>
  </si>
  <si>
    <t>INGRESOS OPERACIONALES</t>
  </si>
  <si>
    <t>INGRESOS FISCALES</t>
  </si>
  <si>
    <t>NO TRIBUTARIOS</t>
  </si>
  <si>
    <t>GASTOS OPERACIONALES</t>
  </si>
  <si>
    <t>SUELDOS Y SALARIOS</t>
  </si>
  <si>
    <t>CONTRIBUCIONES EFECTIVAS</t>
  </si>
  <si>
    <t>APORTES SOBRE LA NÓMINA</t>
  </si>
  <si>
    <t>GENERALES</t>
  </si>
  <si>
    <t>IMPUESTOS, CONTRIBUCIONES Y TASAS</t>
  </si>
  <si>
    <t>GASTO PUBLICO SOCIAL</t>
  </si>
  <si>
    <t>VIVIENDA</t>
  </si>
  <si>
    <t>OTROS GASTOS</t>
  </si>
  <si>
    <t>EXCEDENTE (DEFICIT) OPERACIONAL</t>
  </si>
  <si>
    <t xml:space="preserve">EFECTIVO Y EQUIVALENTES AL EFECTIVO </t>
  </si>
  <si>
    <t xml:space="preserve">CUENTAS POR COBRAR </t>
  </si>
  <si>
    <t xml:space="preserve">DETERIORO </t>
  </si>
  <si>
    <t xml:space="preserve">PROPIEDAD, PLANTA Y EQUIPO </t>
  </si>
  <si>
    <t xml:space="preserve">REDES LINEAS Y CABLES </t>
  </si>
  <si>
    <t>BIENES Y SERVICIOS PAGADOS POR ANTICIPADO</t>
  </si>
  <si>
    <t xml:space="preserve">AVANCES Y ANTICIPOS ENTREGADOS </t>
  </si>
  <si>
    <t xml:space="preserve">RECURSOS ENTREGADOS EN ADMINISTRACIÓN </t>
  </si>
  <si>
    <t xml:space="preserve">DERECHOS EN FIDEICOMISO </t>
  </si>
  <si>
    <t xml:space="preserve">ACTIVOS INTANGIBLES </t>
  </si>
  <si>
    <t xml:space="preserve">AMORTIZACIÓN ACTIVOS INTAGIBLES </t>
  </si>
  <si>
    <t xml:space="preserve">RETENCION EN LA FUENTE </t>
  </si>
  <si>
    <t xml:space="preserve">OTRAS CUENTAS POR PAGAR </t>
  </si>
  <si>
    <t>BENEFICIOS A EMPLEADOS A CORTO PLAZO</t>
  </si>
  <si>
    <t xml:space="preserve">BENEFICIOS A EMPLEADOS A LARGO PLAZO </t>
  </si>
  <si>
    <t xml:space="preserve">LITIGOS Y DEMANDAS </t>
  </si>
  <si>
    <t xml:space="preserve">TOTAL ACTIVO </t>
  </si>
  <si>
    <t xml:space="preserve">FONDOS RECIBIDOS </t>
  </si>
  <si>
    <t>OPERACIONES INTERINSTITUCIONALES (ENLACE)</t>
  </si>
  <si>
    <t xml:space="preserve">CONTRIBUCIONES IMPUTADAS </t>
  </si>
  <si>
    <t xml:space="preserve">PRESTACIONES SOCIALES </t>
  </si>
  <si>
    <t>DETERIORO, DEPRECIACIONES, AMORTIZACIONES Y PROVISIONES</t>
  </si>
  <si>
    <t>DETERIORO DE LAS CUENTAS POR COBRAR</t>
  </si>
  <si>
    <t xml:space="preserve">DEPRECIACIÓN DE PROPIEDADES PLANTA Y EQUIPO </t>
  </si>
  <si>
    <t xml:space="preserve">AMORTIZACIÓN DE INTANGIBLES </t>
  </si>
  <si>
    <t xml:space="preserve">OPERACIONES DE ENLACE </t>
  </si>
  <si>
    <t xml:space="preserve">FINANCIEROS </t>
  </si>
  <si>
    <t>ACTIVOS CONTIGENTES POR EL CONTRA</t>
  </si>
  <si>
    <t>DEUDORAS DE CONTROL (CONTRA)</t>
  </si>
  <si>
    <t xml:space="preserve">PASIVOS CONTINGENTES </t>
  </si>
  <si>
    <t xml:space="preserve">LITIGIOS Y MECANISMOS ALTERNATIVOS DE SOLUCIÓN </t>
  </si>
  <si>
    <t xml:space="preserve">OTROS PASIVOS CONTINGENTES </t>
  </si>
  <si>
    <t xml:space="preserve">DE  ADMINISTRACION Y OPERACIÓN </t>
  </si>
  <si>
    <t>OTRAS CUENTAS POR COBRAR</t>
  </si>
  <si>
    <t>PLAN DE ACTIVOS PARA BENEFICIOS A EMPLEADOS</t>
  </si>
  <si>
    <t xml:space="preserve">LITIGIOS Y DEMANDAS </t>
  </si>
  <si>
    <t xml:space="preserve">DESCUENTOS DE NÓMINA </t>
  </si>
  <si>
    <t xml:space="preserve">SENTENCIAS </t>
  </si>
  <si>
    <t>T.P. 82532-T</t>
  </si>
  <si>
    <t>Contador</t>
  </si>
  <si>
    <t xml:space="preserve">GASTOS DE PERSONAL DIVERSOS </t>
  </si>
  <si>
    <t>SANEAMIENTO CONTABLE</t>
  </si>
  <si>
    <t>RECURSOS A FAVOR DE TERCEROS</t>
  </si>
  <si>
    <t>CIERRE DE INGRESOS GASTOS Y COSTOS</t>
  </si>
  <si>
    <t>RESULTADO DE EJERCICIOS ANTERIORES</t>
  </si>
  <si>
    <t>OTROS INGRESOS</t>
  </si>
  <si>
    <t>INGRESOS DIVERSOS</t>
  </si>
  <si>
    <t>REVERSIÓN DE LAS PÉRDIDAS POR DETERIORO DE VALOR</t>
  </si>
  <si>
    <t>PEDRO PABLO PEÑA CASTIBLANCO</t>
  </si>
  <si>
    <t>Deterioro acumulado de intangibles</t>
  </si>
  <si>
    <t>DETERIORO ACTIVOS INTANGIBLES</t>
  </si>
  <si>
    <t>NADYA MILENA RANGEL RADA</t>
  </si>
  <si>
    <t xml:space="preserve">Secretaria Distrital del Hábitat </t>
  </si>
  <si>
    <t xml:space="preserve">DETERIORO ACUMULADO PROPIEDAD PLANTA Y EQUIPO </t>
  </si>
  <si>
    <t>RESULTADO DEL EJERCICIO</t>
  </si>
  <si>
    <t>SECRETARÍA DISTRITAL DEL HÁBITAT</t>
  </si>
  <si>
    <t xml:space="preserve">ESTADO DE SITUACIÓN FINANCIERA </t>
  </si>
  <si>
    <t>FINANCIEROS</t>
  </si>
  <si>
    <t>DEVOLUCIONES Y DESCUENTOS</t>
  </si>
  <si>
    <t xml:space="preserve">TRANSFERENCIAS Y SUBVENCIONES </t>
  </si>
  <si>
    <t>TRANSFERENCIAS Y SUBVENCIONES</t>
  </si>
  <si>
    <t>OTRAS TRANSFERENCIAS</t>
  </si>
  <si>
    <t xml:space="preserve">RESULTADO DEL EJERCICIO </t>
  </si>
  <si>
    <t>MAQUINARIA, PLANTA Y EQUIPO EN MONTAJE</t>
  </si>
  <si>
    <t xml:space="preserve">BIENES MUEBLES EN BODEGA </t>
  </si>
  <si>
    <t>ACTIVOS DIFERIDOS</t>
  </si>
  <si>
    <t>SUBSIDIOS ASIGNADOS</t>
  </si>
  <si>
    <t xml:space="preserve">IMPUESTOS CONTRIBUCIONES Y TASAS </t>
  </si>
  <si>
    <t>OPERACIONES SIN FLUJO DE EFECTIVO</t>
  </si>
  <si>
    <t>AGUA POTABLE Y SANEAMIENTO BÁSICO</t>
  </si>
  <si>
    <t xml:space="preserve">
NELSON JAVIER VÁSQUEZ TORRES</t>
  </si>
  <si>
    <t xml:space="preserve">Subsecretario de Gestión Corporativa </t>
  </si>
  <si>
    <t xml:space="preserve">PEDRO PABLO PEÑA CASTIBLANCO </t>
  </si>
  <si>
    <t>ESTADO DE RESULTADOS P6G</t>
  </si>
  <si>
    <t>11</t>
  </si>
  <si>
    <t>EFECTIVO Y EQUIVALENTES AL EFECTIVO</t>
  </si>
  <si>
    <t>1105</t>
  </si>
  <si>
    <t>110502</t>
  </si>
  <si>
    <t>Caja menor</t>
  </si>
  <si>
    <t>13</t>
  </si>
  <si>
    <t>CUENTAS POR COBRAR</t>
  </si>
  <si>
    <t>1311</t>
  </si>
  <si>
    <t>CONTRIBUCIONES, TASAS E INGRESOS NO TRIBUTARI</t>
  </si>
  <si>
    <t>131102</t>
  </si>
  <si>
    <t>MULTAS Y SANCIONES</t>
  </si>
  <si>
    <t>13110201</t>
  </si>
  <si>
    <t>MULTAS EN COBRO PERSUASIVO</t>
  </si>
  <si>
    <t>13110202</t>
  </si>
  <si>
    <t>MULTAS  COBRO COACTIVO</t>
  </si>
  <si>
    <t>131103</t>
  </si>
  <si>
    <t xml:space="preserve">INTERESES </t>
  </si>
  <si>
    <t>13110301</t>
  </si>
  <si>
    <t>INTERESES DE MULTAS Y/O SANCIONES</t>
  </si>
  <si>
    <t>131127</t>
  </si>
  <si>
    <t>CONTRIBUCIONES</t>
  </si>
  <si>
    <t>13112701</t>
  </si>
  <si>
    <t>CONTRIBUCIONES ACUEDUCTO</t>
  </si>
  <si>
    <t>1311270101</t>
  </si>
  <si>
    <t>1384</t>
  </si>
  <si>
    <t xml:space="preserve">OTRAS CUENTAS POR COBRAR </t>
  </si>
  <si>
    <t>138426</t>
  </si>
  <si>
    <t>PAGO POR CUENTA TERCEROS</t>
  </si>
  <si>
    <t>138436</t>
  </si>
  <si>
    <t>OTROS INTERESES POR COBRAR  FSRI REND-FINANC</t>
  </si>
  <si>
    <t>138490</t>
  </si>
  <si>
    <t>1386</t>
  </si>
  <si>
    <t>DETERIORO ACUMULADO DE CUENTAS POR COBRAR (CR</t>
  </si>
  <si>
    <t>138614</t>
  </si>
  <si>
    <t>Contribuciones, tasas e ingresos no tributarios</t>
  </si>
  <si>
    <t>16</t>
  </si>
  <si>
    <t>PROPIEDADES, PLANTA Y EQUIPO</t>
  </si>
  <si>
    <t>1620</t>
  </si>
  <si>
    <t>162090</t>
  </si>
  <si>
    <t>OTRAS MAQUINARIAS, PLANTA Y EQUIPO EN MONTAJE</t>
  </si>
  <si>
    <t>1635</t>
  </si>
  <si>
    <t>163504</t>
  </si>
  <si>
    <t>16350411</t>
  </si>
  <si>
    <t xml:space="preserve">Equipo de computación </t>
  </si>
  <si>
    <t>1650</t>
  </si>
  <si>
    <t>REDES, LÍNEAS Y CABLES</t>
  </si>
  <si>
    <t>165012</t>
  </si>
  <si>
    <t>Redes, líneas y cables de propiedad de terceros</t>
  </si>
  <si>
    <t>16501216</t>
  </si>
  <si>
    <t>1655</t>
  </si>
  <si>
    <t>165520</t>
  </si>
  <si>
    <t xml:space="preserve">Equipo de centros de control </t>
  </si>
  <si>
    <t>16552002</t>
  </si>
  <si>
    <t xml:space="preserve">EQUIPOS DE CENTROS DE CONTROL </t>
  </si>
  <si>
    <t>165522</t>
  </si>
  <si>
    <t xml:space="preserve">Equipo de ayuda audiovisual </t>
  </si>
  <si>
    <t>16552203</t>
  </si>
  <si>
    <t>Equipo de ayuda audiovisual</t>
  </si>
  <si>
    <t>165523</t>
  </si>
  <si>
    <t xml:space="preserve">Equipo de aseo </t>
  </si>
  <si>
    <t>16552304</t>
  </si>
  <si>
    <t>Equipo de aseo</t>
  </si>
  <si>
    <t>165590</t>
  </si>
  <si>
    <t xml:space="preserve">Otra maquinaria y equipo </t>
  </si>
  <si>
    <t>16559005</t>
  </si>
  <si>
    <t>Otra maquinaria y equipo</t>
  </si>
  <si>
    <t>1665</t>
  </si>
  <si>
    <t>166501</t>
  </si>
  <si>
    <t>Muebles y enseres</t>
  </si>
  <si>
    <t>16650107</t>
  </si>
  <si>
    <t>166502</t>
  </si>
  <si>
    <t>Equipo y máquina de oficina</t>
  </si>
  <si>
    <t>16650208</t>
  </si>
  <si>
    <t xml:space="preserve">Equipo y maquina de oficina </t>
  </si>
  <si>
    <t>1670</t>
  </si>
  <si>
    <t>167001</t>
  </si>
  <si>
    <t>Equipo de comunicación</t>
  </si>
  <si>
    <t>16700110</t>
  </si>
  <si>
    <t xml:space="preserve">Equipo de comunicación </t>
  </si>
  <si>
    <t>167002</t>
  </si>
  <si>
    <t>Equipo de computación</t>
  </si>
  <si>
    <t>16700211</t>
  </si>
  <si>
    <t xml:space="preserve">Equipo  de computación </t>
  </si>
  <si>
    <t>1675</t>
  </si>
  <si>
    <t>167502</t>
  </si>
  <si>
    <t>Terrestre</t>
  </si>
  <si>
    <t>16750212</t>
  </si>
  <si>
    <t xml:space="preserve">EQUIPO TERRESTRE </t>
  </si>
  <si>
    <t>1685</t>
  </si>
  <si>
    <t>DEPRECIACIÓN ACUMULADA DE PROPIEDADES, PLANTA Y EQ
UIPO (CR)</t>
  </si>
  <si>
    <t>168503</t>
  </si>
  <si>
    <t xml:space="preserve">Redes lineas y cables </t>
  </si>
  <si>
    <t>16850316</t>
  </si>
  <si>
    <t>168504</t>
  </si>
  <si>
    <t>16850402</t>
  </si>
  <si>
    <t xml:space="preserve">EQUIPOS DE CENTRO DE CONTROL </t>
  </si>
  <si>
    <t>16850404</t>
  </si>
  <si>
    <t>Equipo se aseo</t>
  </si>
  <si>
    <t>16850405</t>
  </si>
  <si>
    <t>OTRA MAQUINARIA Y EQUIPO</t>
  </si>
  <si>
    <t>168506</t>
  </si>
  <si>
    <t>16850607</t>
  </si>
  <si>
    <t xml:space="preserve">Muebles y enseres </t>
  </si>
  <si>
    <t>16850608</t>
  </si>
  <si>
    <t>EQUIPO Y MAUINA DE OFICINA</t>
  </si>
  <si>
    <t>168507</t>
  </si>
  <si>
    <t>16850703</t>
  </si>
  <si>
    <t>Equipos de ayuda audivisual (servicio)</t>
  </si>
  <si>
    <t>16850710</t>
  </si>
  <si>
    <t>16850711</t>
  </si>
  <si>
    <t xml:space="preserve">EQUIPO DE COMPUTACIÓN </t>
  </si>
  <si>
    <t>168508</t>
  </si>
  <si>
    <t>Equipos de transporte, tracción y elevación</t>
  </si>
  <si>
    <t>16850812</t>
  </si>
  <si>
    <t xml:space="preserve">Equipo terrestre </t>
  </si>
  <si>
    <t>1695</t>
  </si>
  <si>
    <t>DETERIORO ACUMULADO DE PROPIEDADES, PLANTA Y EQUIP
O (CR)</t>
  </si>
  <si>
    <t>169507</t>
  </si>
  <si>
    <t>REDES LINEAS Y CABLES</t>
  </si>
  <si>
    <t>16950716</t>
  </si>
  <si>
    <t>169508</t>
  </si>
  <si>
    <t>Maquinaria y equipo</t>
  </si>
  <si>
    <t>16950805</t>
  </si>
  <si>
    <t xml:space="preserve">Otra  maquinaria y equipo </t>
  </si>
  <si>
    <t>169510</t>
  </si>
  <si>
    <t>Muebles, enseres y equipo de oficina</t>
  </si>
  <si>
    <t>16951007</t>
  </si>
  <si>
    <t>169511</t>
  </si>
  <si>
    <t>Equipos de comunicación y computación</t>
  </si>
  <si>
    <t>16951110</t>
  </si>
  <si>
    <t>16951111</t>
  </si>
  <si>
    <t>169512</t>
  </si>
  <si>
    <t>Equipo de transporte, tracción y elevación</t>
  </si>
  <si>
    <t>16951212</t>
  </si>
  <si>
    <t>19</t>
  </si>
  <si>
    <t>1902</t>
  </si>
  <si>
    <t>PLAN DE ACTIVOS PARA BENEFICIOS A LOS EMPLEAD</t>
  </si>
  <si>
    <t>190204</t>
  </si>
  <si>
    <t>ENCARGOS FIDUCIARIOS</t>
  </si>
  <si>
    <t>1905</t>
  </si>
  <si>
    <t>190501</t>
  </si>
  <si>
    <t>SEGUROS</t>
  </si>
  <si>
    <t>1906</t>
  </si>
  <si>
    <t>AVANCES Y ANTICIPOS ENTREGADOS</t>
  </si>
  <si>
    <t>190601</t>
  </si>
  <si>
    <t>Anticipos sobre convenios y acuerdos</t>
  </si>
  <si>
    <t>19060104</t>
  </si>
  <si>
    <t>ANTICIPOS SOBRE CONVENIOS Y CONTRATOS</t>
  </si>
  <si>
    <t>1908</t>
  </si>
  <si>
    <t>RECURSOS ENTREGADOS EN ADMINISTRACIÓN</t>
  </si>
  <si>
    <t>190801</t>
  </si>
  <si>
    <t>En administración</t>
  </si>
  <si>
    <t>19080101</t>
  </si>
  <si>
    <t>1908010102</t>
  </si>
  <si>
    <t>CONVENIOS CAJA DE VIVIENDA POPULAR</t>
  </si>
  <si>
    <t>190801010208</t>
  </si>
  <si>
    <t>CONVENIO 613 DE 2020</t>
  </si>
  <si>
    <t>190801010209</t>
  </si>
  <si>
    <t>CONVENIO 919 DE 2020</t>
  </si>
  <si>
    <t>1908010103</t>
  </si>
  <si>
    <t>CONVENIOS INTERADMINISTRATIVOS OTROS CONVENIO</t>
  </si>
  <si>
    <t>1908010107</t>
  </si>
  <si>
    <t>INSTITUTO DISTRITAL DE LAS ARTES</t>
  </si>
  <si>
    <t>190801010701</t>
  </si>
  <si>
    <t>CONVENIO  760-2021</t>
  </si>
  <si>
    <t>19080102</t>
  </si>
  <si>
    <t>SUBSIDIOS DE VIVIENDA</t>
  </si>
  <si>
    <t>19080104</t>
  </si>
  <si>
    <t xml:space="preserve">SUBSIDIOS DE ARRENDAMIENTO </t>
  </si>
  <si>
    <t>1908010402</t>
  </si>
  <si>
    <t>APORTE TRANSITORIO DE ARRENDAMIENTO SHD</t>
  </si>
  <si>
    <t>1908010403</t>
  </si>
  <si>
    <t>Aporte Transitorio en Dispersion</t>
  </si>
  <si>
    <t>1908010404</t>
  </si>
  <si>
    <t>APORTE TEMPORAL SOLIDARIO DE ARRENDAMIENTO</t>
  </si>
  <si>
    <t>19080105</t>
  </si>
  <si>
    <t>CONVENIOS IDIPRON</t>
  </si>
  <si>
    <t>1908010501</t>
  </si>
  <si>
    <t>CONVENIO 699 DE 2020</t>
  </si>
  <si>
    <t>1908010502</t>
  </si>
  <si>
    <t>CONVENIO 826 DE 2020</t>
  </si>
  <si>
    <t>19080106</t>
  </si>
  <si>
    <t>FONDO SOLIDARIDAD REDISTRIBUCION DEL INGRESO</t>
  </si>
  <si>
    <t>1908010601</t>
  </si>
  <si>
    <t>DEPOSITO FSRI BANCO BOGOTA</t>
  </si>
  <si>
    <t>1908010603</t>
  </si>
  <si>
    <t>DEPOSITO NUEVO ESQUEMA DE ASEO BCO OCCIDENTE</t>
  </si>
  <si>
    <t>19080107</t>
  </si>
  <si>
    <t>PROGRAMA MI AHORRO MI HOGAR</t>
  </si>
  <si>
    <t>1908010701</t>
  </si>
  <si>
    <t>DEPOSITO SHD MI AHORRO MI HOGAR</t>
  </si>
  <si>
    <t>1908010702</t>
  </si>
  <si>
    <t>MI AHORRO MI HOGAR EN DISPERSION</t>
  </si>
  <si>
    <t>1926</t>
  </si>
  <si>
    <t>DERECHOS EN FIDEICOMISO</t>
  </si>
  <si>
    <t>192603</t>
  </si>
  <si>
    <t>FIDUCIA MERCANTIL -CONSTITUCIÓN  PATRIMONIO</t>
  </si>
  <si>
    <t>19260301</t>
  </si>
  <si>
    <t>EMPRESA DE RENOVACION Y DESARROLLO URBANO</t>
  </si>
  <si>
    <t>1926030101</t>
  </si>
  <si>
    <t>CONVENIO 206 DE 2014</t>
  </si>
  <si>
    <t>1926030102</t>
  </si>
  <si>
    <t>CONVENIO 268 DE 2014</t>
  </si>
  <si>
    <t>1926030105</t>
  </si>
  <si>
    <t>CONVENIO 407 DE 2013</t>
  </si>
  <si>
    <t>1926030106</t>
  </si>
  <si>
    <t xml:space="preserve">CONVENIO 464 DE 2016 </t>
  </si>
  <si>
    <t>1926030108</t>
  </si>
  <si>
    <t>CONVENIO 152 DE 2012</t>
  </si>
  <si>
    <t>19260302</t>
  </si>
  <si>
    <t>CAJA DE VIVIENDA POPULAR</t>
  </si>
  <si>
    <t>1926030201</t>
  </si>
  <si>
    <t>CONVENIO 234 DE 2014</t>
  </si>
  <si>
    <t>1926030203</t>
  </si>
  <si>
    <t>CONVENIO 408 DE 2013</t>
  </si>
  <si>
    <t>1926030205</t>
  </si>
  <si>
    <t>CONVENIO  686 DE 2021</t>
  </si>
  <si>
    <t>19260304</t>
  </si>
  <si>
    <t>FONVIVIENDA</t>
  </si>
  <si>
    <t>1926030401</t>
  </si>
  <si>
    <t>CONVENIO 499 DE 2018</t>
  </si>
  <si>
    <t>19260305</t>
  </si>
  <si>
    <t>FONDO NACIONAL DEL AHORRO</t>
  </si>
  <si>
    <t>1926030501</t>
  </si>
  <si>
    <t>CONVENIO 415 DE 2017</t>
  </si>
  <si>
    <t>19260306</t>
  </si>
  <si>
    <t>19260307</t>
  </si>
  <si>
    <t>CARGAS URBANISTICAS DERECHOS EN FIDEICOMISO</t>
  </si>
  <si>
    <t>1926030701</t>
  </si>
  <si>
    <t>PATRIMONIO AUTONOMO FCO</t>
  </si>
  <si>
    <t>1926030702</t>
  </si>
  <si>
    <t>MATRIZ</t>
  </si>
  <si>
    <t>1926030704</t>
  </si>
  <si>
    <t>PAZ LAS CRUCES</t>
  </si>
  <si>
    <t>1926030705</t>
  </si>
  <si>
    <t>PAZ IDIPRON</t>
  </si>
  <si>
    <t>1926030706</t>
  </si>
  <si>
    <t>PAZ LA ESTACIÓN</t>
  </si>
  <si>
    <t>1926030707</t>
  </si>
  <si>
    <t>PAZ VICTORIA</t>
  </si>
  <si>
    <t>1926030708</t>
  </si>
  <si>
    <t>PAZ VILLA  JAVIER</t>
  </si>
  <si>
    <t>1926030709</t>
  </si>
  <si>
    <t>MANZANA 65</t>
  </si>
  <si>
    <t>1926030710</t>
  </si>
  <si>
    <t>PAZ CONVENIO 152</t>
  </si>
  <si>
    <t>1926030711</t>
  </si>
  <si>
    <t>PAZ 464</t>
  </si>
  <si>
    <t>1926030712</t>
  </si>
  <si>
    <t xml:space="preserve">CARGAS URBANISTICAS SHD </t>
  </si>
  <si>
    <t>1926030713</t>
  </si>
  <si>
    <t xml:space="preserve">PAS URBANISMOS ERU </t>
  </si>
  <si>
    <t>1970</t>
  </si>
  <si>
    <t>ACTIVOS INTANGIBLES</t>
  </si>
  <si>
    <t>197007</t>
  </si>
  <si>
    <t>Licencias</t>
  </si>
  <si>
    <t>19700714</t>
  </si>
  <si>
    <t>197008</t>
  </si>
  <si>
    <t xml:space="preserve">Sofware </t>
  </si>
  <si>
    <t>19700815</t>
  </si>
  <si>
    <t>SOFWARE</t>
  </si>
  <si>
    <t>1975</t>
  </si>
  <si>
    <t>AMORTIZACIÓN ACUMULADA DE ACTIVOS INTANGIBLES (CR)</t>
  </si>
  <si>
    <t>197507</t>
  </si>
  <si>
    <t>19750714</t>
  </si>
  <si>
    <t xml:space="preserve">LICENCIAS </t>
  </si>
  <si>
    <t>197508</t>
  </si>
  <si>
    <t>19750815</t>
  </si>
  <si>
    <t>1976</t>
  </si>
  <si>
    <t>DETERIORO ACUMULADO DE ACTIVOS INTANGIBLES (C</t>
  </si>
  <si>
    <t>197606</t>
  </si>
  <si>
    <t>19760614</t>
  </si>
  <si>
    <t>19760715</t>
  </si>
  <si>
    <t>1986</t>
  </si>
  <si>
    <t>198604</t>
  </si>
  <si>
    <t>GASTO DIFERIDO POR TRANSFERENCIAS CONDICIONAD</t>
  </si>
  <si>
    <t>1</t>
  </si>
  <si>
    <t>**  A C T I V O  **</t>
  </si>
  <si>
    <t>24</t>
  </si>
  <si>
    <t>2401</t>
  </si>
  <si>
    <t>240101</t>
  </si>
  <si>
    <t>Bienes y servicios</t>
  </si>
  <si>
    <t>24010101</t>
  </si>
  <si>
    <t>INTERFAZ  DE INVENTARIOS (ALMACÉN)</t>
  </si>
  <si>
    <t>24010102</t>
  </si>
  <si>
    <t>Servicios</t>
  </si>
  <si>
    <t>240102</t>
  </si>
  <si>
    <t>Proyectos de inversión</t>
  </si>
  <si>
    <t>24010201</t>
  </si>
  <si>
    <t>PROYECTOS DE INVERSION</t>
  </si>
  <si>
    <t>2424</t>
  </si>
  <si>
    <t>DESCUENTOS DE NÓMINA</t>
  </si>
  <si>
    <t>242401</t>
  </si>
  <si>
    <t>APORTES A FONDOS PENSIONALES</t>
  </si>
  <si>
    <t>24240102</t>
  </si>
  <si>
    <t>Aporte Funcionarios Pensión</t>
  </si>
  <si>
    <t>24240103</t>
  </si>
  <si>
    <t>Aporte Voluntario Pensiones</t>
  </si>
  <si>
    <t>242402</t>
  </si>
  <si>
    <t>APORTES A SEGURIDAD SOCIAL EN SALUD</t>
  </si>
  <si>
    <t>24240202</t>
  </si>
  <si>
    <t>Aporte Funcionarios Salud</t>
  </si>
  <si>
    <t>242405</t>
  </si>
  <si>
    <t>Cooperativas</t>
  </si>
  <si>
    <t>242407</t>
  </si>
  <si>
    <t>Libranzas</t>
  </si>
  <si>
    <t>24240705</t>
  </si>
  <si>
    <t>LA ASCENCION EXEQUIAL</t>
  </si>
  <si>
    <t>24240706</t>
  </si>
  <si>
    <t>LIBRANZAS CREDITOS</t>
  </si>
  <si>
    <t>242413</t>
  </si>
  <si>
    <t>CUENTA DE AHORRO PARA EL FOMENTO AFC</t>
  </si>
  <si>
    <t>24241310</t>
  </si>
  <si>
    <t>CONTRATISTAS  AFC -FOMENTO DE LA CONSTRUCCION</t>
  </si>
  <si>
    <t>24241311</t>
  </si>
  <si>
    <t>FUNCIONARIOS  AFC -FOMENTO DE LA CONSTRUCCION</t>
  </si>
  <si>
    <t>2436</t>
  </si>
  <si>
    <t>RETENCIÓN EN LA FUENTE E IMPUESTO DE TIMBRE</t>
  </si>
  <si>
    <t>243603</t>
  </si>
  <si>
    <t>Honorarios</t>
  </si>
  <si>
    <t>243605</t>
  </si>
  <si>
    <t>243606</t>
  </si>
  <si>
    <t>Arrendamientos</t>
  </si>
  <si>
    <t>243615</t>
  </si>
  <si>
    <t>RENTAS TRABAJO</t>
  </si>
  <si>
    <t>24361501</t>
  </si>
  <si>
    <t>RETEFUENTE RENTAS TRAB-SALARIOS</t>
  </si>
  <si>
    <t>24361502</t>
  </si>
  <si>
    <t>RETEFUENTE RENTAS TRAB-HONORARIOS</t>
  </si>
  <si>
    <t>243625</t>
  </si>
  <si>
    <t>IMPUESTO A LAS VENTAS RETENIDO</t>
  </si>
  <si>
    <t>243626</t>
  </si>
  <si>
    <t>CONTRATOS DE CONSTRUCCIÓN</t>
  </si>
  <si>
    <t>243627</t>
  </si>
  <si>
    <t>Retención de impuesto de industria y comercio por compras</t>
  </si>
  <si>
    <t>243690</t>
  </si>
  <si>
    <t>Otras retenciones</t>
  </si>
  <si>
    <t>24369001</t>
  </si>
  <si>
    <t>Estampillas - Universidad Distrital</t>
  </si>
  <si>
    <t>24369002</t>
  </si>
  <si>
    <t>Estampillas Pro-Cultura</t>
  </si>
  <si>
    <t>24369003</t>
  </si>
  <si>
    <t>Estampillas Pro-Adulto Mayor</t>
  </si>
  <si>
    <t>24369005</t>
  </si>
  <si>
    <t>ESTAMP.UNIV.PEDAGOGICA</t>
  </si>
  <si>
    <t>2440</t>
  </si>
  <si>
    <t>244023</t>
  </si>
  <si>
    <t>24402301</t>
  </si>
  <si>
    <t>CONTRIBUCIÓN ESPECIAL POR CONTRATOS DE OBRA P</t>
  </si>
  <si>
    <t>2490</t>
  </si>
  <si>
    <t>OTRAS CUENTAS POR PAGAR</t>
  </si>
  <si>
    <t>249034</t>
  </si>
  <si>
    <t>Aportes a escuelas industriales, institutos técnicos y ESAP</t>
  </si>
  <si>
    <t>249040</t>
  </si>
  <si>
    <t>Saldos a favor de beneficiarios</t>
  </si>
  <si>
    <t>249050</t>
  </si>
  <si>
    <t>Aportes al ICBF y SENA</t>
  </si>
  <si>
    <t>24905001</t>
  </si>
  <si>
    <t>ICBF</t>
  </si>
  <si>
    <t>24905002</t>
  </si>
  <si>
    <t>SENA</t>
  </si>
  <si>
    <t>249051</t>
  </si>
  <si>
    <t>Servicios públicos</t>
  </si>
  <si>
    <t>24905101</t>
  </si>
  <si>
    <t>Energía</t>
  </si>
  <si>
    <t>24905102</t>
  </si>
  <si>
    <t xml:space="preserve">Agua, Acueducto y Alcantarillado </t>
  </si>
  <si>
    <t>Teléfono</t>
  </si>
  <si>
    <t>24905104</t>
  </si>
  <si>
    <t xml:space="preserve">ASEO </t>
  </si>
  <si>
    <t>24905106</t>
  </si>
  <si>
    <t>TELECOMUNICACIONES A TRAVES DE INTERNET</t>
  </si>
  <si>
    <t>249058</t>
  </si>
  <si>
    <t>Arrendamiento operativo</t>
  </si>
  <si>
    <t>25</t>
  </si>
  <si>
    <t>BENEFICIOS A LOS EMPLEADOS</t>
  </si>
  <si>
    <t>2511</t>
  </si>
  <si>
    <t>BENEFICIOS A LOS EMPLEADOS A CORTO PLAZO</t>
  </si>
  <si>
    <t>251101</t>
  </si>
  <si>
    <t>Nómina por pagar</t>
  </si>
  <si>
    <t>251102</t>
  </si>
  <si>
    <t>Cesantías</t>
  </si>
  <si>
    <t>251103</t>
  </si>
  <si>
    <t>Intereses sobre cesantías</t>
  </si>
  <si>
    <t>251104</t>
  </si>
  <si>
    <t>Vacaciones</t>
  </si>
  <si>
    <t>251105</t>
  </si>
  <si>
    <t>Prima de vacaciones</t>
  </si>
  <si>
    <t>251106</t>
  </si>
  <si>
    <t>PRIMA DE SERVICIOS</t>
  </si>
  <si>
    <t>251107</t>
  </si>
  <si>
    <t>Prima de navidad</t>
  </si>
  <si>
    <t>251109</t>
  </si>
  <si>
    <t>Bonificaciones</t>
  </si>
  <si>
    <t>251110</t>
  </si>
  <si>
    <t>Otras primas</t>
  </si>
  <si>
    <t>25111001</t>
  </si>
  <si>
    <t>PRIMA TECNICA DIRECTIVOS</t>
  </si>
  <si>
    <t>25111002</t>
  </si>
  <si>
    <t>PRIMA TECNICA PROFESIONAL</t>
  </si>
  <si>
    <t>25111003</t>
  </si>
  <si>
    <t>PRIMA DE ANTIGUEDAD</t>
  </si>
  <si>
    <t>25111004</t>
  </si>
  <si>
    <t>PRIMA SECRETARIAL</t>
  </si>
  <si>
    <t>251111</t>
  </si>
  <si>
    <t>Aportes a riesgos laborales</t>
  </si>
  <si>
    <t>251122</t>
  </si>
  <si>
    <t>Aportes a fondos pensionales - empleador</t>
  </si>
  <si>
    <t>25112201</t>
  </si>
  <si>
    <t>Aporte Entidad Pensión</t>
  </si>
  <si>
    <t>251123</t>
  </si>
  <si>
    <t>Aportes a seguridad social en salud - empleador</t>
  </si>
  <si>
    <t>25112301</t>
  </si>
  <si>
    <t>Aporte Entidad Salud</t>
  </si>
  <si>
    <t>251124</t>
  </si>
  <si>
    <t>Aportes a cajas de compensación familiar</t>
  </si>
  <si>
    <t>251126</t>
  </si>
  <si>
    <t>MEDICINA PREPAGADA</t>
  </si>
  <si>
    <t>2512</t>
  </si>
  <si>
    <t>BENEFICIOS A LOS EMPLEADOS A LARGO PLAZO</t>
  </si>
  <si>
    <t>251204</t>
  </si>
  <si>
    <t>CESANTIAS RETROACTIVAS</t>
  </si>
  <si>
    <t>251290</t>
  </si>
  <si>
    <t>Otros beneficios a los empleados a largo plazo</t>
  </si>
  <si>
    <t>27</t>
  </si>
  <si>
    <t>PROVISIONES</t>
  </si>
  <si>
    <t>2701</t>
  </si>
  <si>
    <t>LITIGIOS Y DEMANDAS</t>
  </si>
  <si>
    <t>270103</t>
  </si>
  <si>
    <t>ADMINISTRATIVAS</t>
  </si>
  <si>
    <t>270190</t>
  </si>
  <si>
    <t>Otros litigios y demandas</t>
  </si>
  <si>
    <t>27019090</t>
  </si>
  <si>
    <t>Litigios - Otros litigios y  mecanismos</t>
  </si>
  <si>
    <t>2</t>
  </si>
  <si>
    <t>**  P A S I V O  **</t>
  </si>
  <si>
    <t>31</t>
  </si>
  <si>
    <t>PATRIMONIO DE LAS ENTIDADES DE GOBIERNO</t>
  </si>
  <si>
    <t>3105</t>
  </si>
  <si>
    <t>310506</t>
  </si>
  <si>
    <t>Capital Fiscal</t>
  </si>
  <si>
    <t>31050601</t>
  </si>
  <si>
    <t>Distrito</t>
  </si>
  <si>
    <t>31050603</t>
  </si>
  <si>
    <t>Inversión</t>
  </si>
  <si>
    <t>31050605</t>
  </si>
  <si>
    <t>Ingresos y Derechos Percibidos</t>
  </si>
  <si>
    <t>3105060504</t>
  </si>
  <si>
    <t>INGRESOS POR REINTEGRO DE SUBSIDIOS DE VIVIEN</t>
  </si>
  <si>
    <t>3109</t>
  </si>
  <si>
    <t xml:space="preserve">RESULTADOS DE EJERCICIOS ANTERIORES </t>
  </si>
  <si>
    <t>310901</t>
  </si>
  <si>
    <t>UTILIDADES O EXCEDENTES ACUMULADOS</t>
  </si>
  <si>
    <t>310902</t>
  </si>
  <si>
    <t xml:space="preserve">DÉFICIT ACUMULADO </t>
  </si>
  <si>
    <t>311001</t>
  </si>
  <si>
    <t>UTILIDAD O EXCEDENTE DEL EJERCICIO</t>
  </si>
  <si>
    <t>311002</t>
  </si>
  <si>
    <t>Déficit del ejercicio</t>
  </si>
  <si>
    <t>3</t>
  </si>
  <si>
    <t>**  P A T R I M O N I O  **</t>
  </si>
  <si>
    <t>41</t>
  </si>
  <si>
    <t>4110</t>
  </si>
  <si>
    <t>411002</t>
  </si>
  <si>
    <t>41100201</t>
  </si>
  <si>
    <t>Multas Reconociadas en Vigencia</t>
  </si>
  <si>
    <t>411003</t>
  </si>
  <si>
    <t>41100301</t>
  </si>
  <si>
    <t>411061</t>
  </si>
  <si>
    <t>41106101</t>
  </si>
  <si>
    <t>411090</t>
  </si>
  <si>
    <t>OTRAS CONTRIBUCIONES, TASAS E INGRESOS NO TRI</t>
  </si>
  <si>
    <t>41109002</t>
  </si>
  <si>
    <t>41109004</t>
  </si>
  <si>
    <t>RECONOCIMIENTO COSTAS JUDICIALES</t>
  </si>
  <si>
    <t>47</t>
  </si>
  <si>
    <t>OPERACIONES INTERINSTITUCIONALES</t>
  </si>
  <si>
    <t>4705</t>
  </si>
  <si>
    <t>FONDOS RECIBIDOS</t>
  </si>
  <si>
    <t>470508</t>
  </si>
  <si>
    <t xml:space="preserve">FUNCIONAMIENTO </t>
  </si>
  <si>
    <t>47050801</t>
  </si>
  <si>
    <t xml:space="preserve">FUNCIONAMIENTO GASTOS GENERALES </t>
  </si>
  <si>
    <t>47050802</t>
  </si>
  <si>
    <t xml:space="preserve">FUNCIONAMIENTO GASTOS NOMINA </t>
  </si>
  <si>
    <t>470510</t>
  </si>
  <si>
    <t>INVERSIÓN</t>
  </si>
  <si>
    <t>47051001</t>
  </si>
  <si>
    <t>INVERSION</t>
  </si>
  <si>
    <t>47051002</t>
  </si>
  <si>
    <t>FONDO DE SOLIDARIDAD Y REDISTRIBUCION FSRI</t>
  </si>
  <si>
    <t>47051003</t>
  </si>
  <si>
    <t>REGALIAS</t>
  </si>
  <si>
    <t>48</t>
  </si>
  <si>
    <t>4802</t>
  </si>
  <si>
    <t>480232</t>
  </si>
  <si>
    <t>RENDIMIENTOS SOBRE RECURSOS ENTREGADOS EN ADM</t>
  </si>
  <si>
    <t>4808</t>
  </si>
  <si>
    <t>480826</t>
  </si>
  <si>
    <t>RECUPERACIONES</t>
  </si>
  <si>
    <t>48082604</t>
  </si>
  <si>
    <t>OTRAS RECUPERACIONES</t>
  </si>
  <si>
    <t>4</t>
  </si>
  <si>
    <t>**  I N G R E S O S  **</t>
  </si>
  <si>
    <t>51</t>
  </si>
  <si>
    <t>DE ADMINISTRACIÓN Y OPERACIÓN</t>
  </si>
  <si>
    <t>5101</t>
  </si>
  <si>
    <t>510101</t>
  </si>
  <si>
    <t>Sueldos</t>
  </si>
  <si>
    <t>510103</t>
  </si>
  <si>
    <t>Horas extras y festivos</t>
  </si>
  <si>
    <t>51010301</t>
  </si>
  <si>
    <t>HORA EXTRA NOCT</t>
  </si>
  <si>
    <t>51010302</t>
  </si>
  <si>
    <t>HORA EXTRA DIURN</t>
  </si>
  <si>
    <t>51010303</t>
  </si>
  <si>
    <t>HORA EXTRA DOMINICAL FESTIVA</t>
  </si>
  <si>
    <t>51010304</t>
  </si>
  <si>
    <t>HORA EXTRA NOCTURNA FESTIVA</t>
  </si>
  <si>
    <t>510105</t>
  </si>
  <si>
    <t>Gastos de representación</t>
  </si>
  <si>
    <t>51010501</t>
  </si>
  <si>
    <t>Gastos De Representación</t>
  </si>
  <si>
    <t>510110</t>
  </si>
  <si>
    <t>Prima técnica</t>
  </si>
  <si>
    <t>510119</t>
  </si>
  <si>
    <t>51011902</t>
  </si>
  <si>
    <t>Bonificación por servicios prestados</t>
  </si>
  <si>
    <t>510123</t>
  </si>
  <si>
    <t>Auxilio de transporte</t>
  </si>
  <si>
    <t>510160</t>
  </si>
  <si>
    <t>Subsidio de alimentación</t>
  </si>
  <si>
    <t>5102</t>
  </si>
  <si>
    <t>CONTRIBUCIONES IMPUTADAS</t>
  </si>
  <si>
    <t>510201</t>
  </si>
  <si>
    <t xml:space="preserve">Incapacidades </t>
  </si>
  <si>
    <t>5103</t>
  </si>
  <si>
    <t>510302</t>
  </si>
  <si>
    <t>510303</t>
  </si>
  <si>
    <t>Cotizaciones a seguridad social en salud</t>
  </si>
  <si>
    <t>510305</t>
  </si>
  <si>
    <t>Cotizaciones a riesgos laborales</t>
  </si>
  <si>
    <t>510306</t>
  </si>
  <si>
    <t>Cotizaciones a entidades administradoras del régimen de prima m
edia</t>
  </si>
  <si>
    <t>5104</t>
  </si>
  <si>
    <t>510401</t>
  </si>
  <si>
    <t>Aportes al ICBF</t>
  </si>
  <si>
    <t>510402</t>
  </si>
  <si>
    <t>Aportes al SENA</t>
  </si>
  <si>
    <t>510403</t>
  </si>
  <si>
    <t>Aportes a la ESAP</t>
  </si>
  <si>
    <t>510404</t>
  </si>
  <si>
    <t>Aportes a escuelas industriales e institutos técnicos</t>
  </si>
  <si>
    <t>5107</t>
  </si>
  <si>
    <t>PRESTACIONES SOCIALES</t>
  </si>
  <si>
    <t>510701</t>
  </si>
  <si>
    <t>510702</t>
  </si>
  <si>
    <t>510703</t>
  </si>
  <si>
    <t>Intereses a las cesantías</t>
  </si>
  <si>
    <t>510704</t>
  </si>
  <si>
    <t>510705</t>
  </si>
  <si>
    <t>510706</t>
  </si>
  <si>
    <t>510707</t>
  </si>
  <si>
    <t>Bonificación especial de recreación</t>
  </si>
  <si>
    <t>510790</t>
  </si>
  <si>
    <t>51079001</t>
  </si>
  <si>
    <t>Prima Antigüedad</t>
  </si>
  <si>
    <t>51079002</t>
  </si>
  <si>
    <t>Prima Secretarial</t>
  </si>
  <si>
    <t>51079003</t>
  </si>
  <si>
    <t xml:space="preserve">Permanencia </t>
  </si>
  <si>
    <t>5111</t>
  </si>
  <si>
    <t>511113</t>
  </si>
  <si>
    <t>VIGILANCIA Y SEGURIDAD</t>
  </si>
  <si>
    <t>511115</t>
  </si>
  <si>
    <t>Mantenimiento</t>
  </si>
  <si>
    <t>511117</t>
  </si>
  <si>
    <t>51111701</t>
  </si>
  <si>
    <t>51111702</t>
  </si>
  <si>
    <t>Acueducto y Alcantarillado</t>
  </si>
  <si>
    <t>51111703</t>
  </si>
  <si>
    <t>Aseo</t>
  </si>
  <si>
    <t>51111704</t>
  </si>
  <si>
    <t>51111705</t>
  </si>
  <si>
    <t>TELECOMUNICACIONES MOVILES</t>
  </si>
  <si>
    <t>51111706</t>
  </si>
  <si>
    <t>511118</t>
  </si>
  <si>
    <t>511123</t>
  </si>
  <si>
    <t>Comunicaciones y transporte</t>
  </si>
  <si>
    <t>51112302</t>
  </si>
  <si>
    <t>Gastos de transporte y comunicaciones</t>
  </si>
  <si>
    <t>511125</t>
  </si>
  <si>
    <t>Seguros generales</t>
  </si>
  <si>
    <t>511133</t>
  </si>
  <si>
    <t>Seguridad industrial</t>
  </si>
  <si>
    <t>511140</t>
  </si>
  <si>
    <t>CONTRATOS DE ADMINISTRACION</t>
  </si>
  <si>
    <t>511146</t>
  </si>
  <si>
    <t>Combustibles y lubricantes</t>
  </si>
  <si>
    <t>511149</t>
  </si>
  <si>
    <t>SERVICIOS DE ASEO,CAFETARIA,RESTAURANTE Y LAV</t>
  </si>
  <si>
    <t>511190</t>
  </si>
  <si>
    <t>Otros gastos generales</t>
  </si>
  <si>
    <t>51119001</t>
  </si>
  <si>
    <t>ADQUISICIÓN CONSUMO CONTROLADO ALMACÉN</t>
  </si>
  <si>
    <t>53</t>
  </si>
  <si>
    <t>DETERIORO, DEPRECIACIONES, AMORTIZACIONES Y PROVISI
ONES</t>
  </si>
  <si>
    <t>5360</t>
  </si>
  <si>
    <t xml:space="preserve">DEPRECIACIÓN PROPIEDADES PLANTAS Y EQUIPO </t>
  </si>
  <si>
    <t>536003</t>
  </si>
  <si>
    <t>53600316</t>
  </si>
  <si>
    <t>536004</t>
  </si>
  <si>
    <t>Maquinaria y equipo (SERVICIO)</t>
  </si>
  <si>
    <t>53600402</t>
  </si>
  <si>
    <t xml:space="preserve">Equipos de centros de control </t>
  </si>
  <si>
    <t>53600403</t>
  </si>
  <si>
    <t>53600404</t>
  </si>
  <si>
    <t>53600405</t>
  </si>
  <si>
    <t>536006</t>
  </si>
  <si>
    <t xml:space="preserve">Muebles, enseres y equipo de oficina </t>
  </si>
  <si>
    <t>53600607</t>
  </si>
  <si>
    <t>53600608</t>
  </si>
  <si>
    <t>536007</t>
  </si>
  <si>
    <t xml:space="preserve">Equipos de comunicación y computación </t>
  </si>
  <si>
    <t>53600710</t>
  </si>
  <si>
    <t xml:space="preserve">EQUIPO DE COMUNICACIÓN </t>
  </si>
  <si>
    <t>53600711</t>
  </si>
  <si>
    <t>536008</t>
  </si>
  <si>
    <t xml:space="preserve">Equipos de transporte, tracción y elevación </t>
  </si>
  <si>
    <t>53600812</t>
  </si>
  <si>
    <t xml:space="preserve">EQUIPO DE TRANSPORTE TERRESTRE </t>
  </si>
  <si>
    <t>5366</t>
  </si>
  <si>
    <t xml:space="preserve">Amortización de activos intangibles </t>
  </si>
  <si>
    <t>536605</t>
  </si>
  <si>
    <t xml:space="preserve">Licencias </t>
  </si>
  <si>
    <t>53660514</t>
  </si>
  <si>
    <t>55</t>
  </si>
  <si>
    <t>GASTO PÚBLICO SOCIAL</t>
  </si>
  <si>
    <t>5503</t>
  </si>
  <si>
    <t>550305</t>
  </si>
  <si>
    <t>55030501</t>
  </si>
  <si>
    <t>REGALIAS TRATAMIENTO AGUA POTABLE</t>
  </si>
  <si>
    <t>5503050101</t>
  </si>
  <si>
    <t>SGR BPIN 10002 TRATAMIENTO AGUA POTABLE</t>
  </si>
  <si>
    <t>5504</t>
  </si>
  <si>
    <t>550405</t>
  </si>
  <si>
    <t>Generales</t>
  </si>
  <si>
    <t>5504050101</t>
  </si>
  <si>
    <t>SGR BPIN 1001 MEJORAMIENTO DE BARRIOS</t>
  </si>
  <si>
    <t>55040537575</t>
  </si>
  <si>
    <t>Estudios y diseños de proyecto para el mejoramiento integral de B
arrios - Bogotá 2020-2024</t>
  </si>
  <si>
    <t>55040537577</t>
  </si>
  <si>
    <t>Conformación y ajustes de expedientes para legalización de asent
amientos de origen informal y regularización de desarrollos legaliz
ados Bogotá</t>
  </si>
  <si>
    <t>55040537582</t>
  </si>
  <si>
    <t>Mejoramiento progresivo de edificaciones de vivienda de origen inf
ormal Plan Terrazas</t>
  </si>
  <si>
    <t>55040537590</t>
  </si>
  <si>
    <t>Desarrollo de estrategias de innovación social y comunicación par
a el fortalecimiento de la participación en temas Hábitat en Bogotá</t>
  </si>
  <si>
    <t>55040537602</t>
  </si>
  <si>
    <t>Análisis de la Gestión Integral del desarrollo de los programas y pr
oyectos de la Secretaría de Hábitat de Bogotá</t>
  </si>
  <si>
    <t>55040537606</t>
  </si>
  <si>
    <t>Implementación de la ruta de la transparencia en Hábitat como un 
hábito Bogotá</t>
  </si>
  <si>
    <t>55040537615</t>
  </si>
  <si>
    <t>Diseño e implementación de la política pública de servicios públic
os domiciliarios en el área urbana y rural del Distrito Capital Bogot
á</t>
  </si>
  <si>
    <t>55040537618</t>
  </si>
  <si>
    <t>Construcción del catastro de redes de los servicios públicos en el 
distrito capital Bogotá</t>
  </si>
  <si>
    <t>55040537641</t>
  </si>
  <si>
    <t>Implementación de la Estrategia Integral de Revitalización Bogotá</t>
  </si>
  <si>
    <t>55040537642</t>
  </si>
  <si>
    <t>Implementación de acciones de Acupuntura Urbana en Bogotá</t>
  </si>
  <si>
    <t>55040537645</t>
  </si>
  <si>
    <t>Recuperación del espacio público para el cuidado en Bogotá</t>
  </si>
  <si>
    <t>55040537659</t>
  </si>
  <si>
    <t>Mejoramiento Integral Rural y de Bordes Urbanos en Bogotá</t>
  </si>
  <si>
    <t>55040537715</t>
  </si>
  <si>
    <t>Mejoramiento de vivienda - modalidad de habitabilidad mediante a
signación e implementación de subsidio en Bogotá</t>
  </si>
  <si>
    <t>55040537721</t>
  </si>
  <si>
    <t>Aplicación de lineamientos de planeación y política en materia de 
hábitat Bogotá</t>
  </si>
  <si>
    <t>55040537728</t>
  </si>
  <si>
    <t>Análisis de la gestión de la información del sector hábitat en Bogot
á</t>
  </si>
  <si>
    <t>55040537747</t>
  </si>
  <si>
    <t>Apoyo técnico, administrativo y tecnológico en la gestión de los tr
ámites requeridos para promover la iniciación de viviendas VIS y 
VIP en Bogotá</t>
  </si>
  <si>
    <t>55040537754</t>
  </si>
  <si>
    <t>Fortalecimiento Institucional de la Secretaría del Hábitat Bogotá</t>
  </si>
  <si>
    <t>55040537798</t>
  </si>
  <si>
    <t>Conformación del banco de proyectos e instrumentos para la gesti
ón del suelo en Bogotá</t>
  </si>
  <si>
    <t>55040537802</t>
  </si>
  <si>
    <t>Consolidación de un banco de tierras para la ciudad región Bogotá</t>
  </si>
  <si>
    <t>55040537810</t>
  </si>
  <si>
    <t>Fortalecimiento y articulación de la gestión jurídica institucional en
la Secretaría del Hábitat de Bogotá</t>
  </si>
  <si>
    <t>55040537812</t>
  </si>
  <si>
    <t>Fortalecimiento de la Inspección, Vigilancia y Control de Vivienda 
en Bogotá</t>
  </si>
  <si>
    <t>55040537815</t>
  </si>
  <si>
    <t>Desarrollo del sistema de información misional y estratégica del s
ector hábitat Bogotá</t>
  </si>
  <si>
    <t>55040537823</t>
  </si>
  <si>
    <t>Generación de mecanismos para facilitar el acceso a una solución
de vivienda a hogares vulnerables en Bogotá</t>
  </si>
  <si>
    <t>55040537825</t>
  </si>
  <si>
    <t>Diseño e implementación de alternativas financieras para la gestió
n del hábitat en Bogotá</t>
  </si>
  <si>
    <t>55040537836</t>
  </si>
  <si>
    <t>Actualización estrategia de comunicaciones del Hábitat 2020-2024
Bogotá</t>
  </si>
  <si>
    <t>55040591144</t>
  </si>
  <si>
    <t>Gestión para el suministro de agua potable en el D.C.   - RESERVA
S -</t>
  </si>
  <si>
    <t>5550</t>
  </si>
  <si>
    <t>555001</t>
  </si>
  <si>
    <t>PARA VIVIENDA</t>
  </si>
  <si>
    <t>55500101</t>
  </si>
  <si>
    <t>SUBSIDIOS PARA SOLUCIONES DE VIVIENDA</t>
  </si>
  <si>
    <t>55500103</t>
  </si>
  <si>
    <t>APORTE TEMPORAL DE ARRENDAMIENTO</t>
  </si>
  <si>
    <t>555009</t>
  </si>
  <si>
    <t>SERVICIO DE ACUEDUCTO</t>
  </si>
  <si>
    <t>55500901</t>
  </si>
  <si>
    <t>SERVICIO DE ACUEDUCTO EAAB</t>
  </si>
  <si>
    <t>555011</t>
  </si>
  <si>
    <t>SERVICIO DE ASEO</t>
  </si>
  <si>
    <t>55501101</t>
  </si>
  <si>
    <t>57</t>
  </si>
  <si>
    <t>5720</t>
  </si>
  <si>
    <t>OPERACIONES DE ENLACE</t>
  </si>
  <si>
    <t>572080</t>
  </si>
  <si>
    <t xml:space="preserve">RECAUDOS </t>
  </si>
  <si>
    <t>57208001</t>
  </si>
  <si>
    <t>RECAUDOS DE MULTAS Y SANCIONES</t>
  </si>
  <si>
    <t>57208003</t>
  </si>
  <si>
    <t>RECAUDO CONCEPTOS DE NÓMINA</t>
  </si>
  <si>
    <t>57208009</t>
  </si>
  <si>
    <t xml:space="preserve">REINTEGROS COMPRAS Y SERVICIOS </t>
  </si>
  <si>
    <t>57208010</t>
  </si>
  <si>
    <t xml:space="preserve">RECAUDO DE INTERESES DE MULTAS Y/O SANCIONES </t>
  </si>
  <si>
    <t>57208011</t>
  </si>
  <si>
    <t>RECAUDO COSTAS JUDICIALES</t>
  </si>
  <si>
    <t>57208012</t>
  </si>
  <si>
    <t>RECAUDO FSRI</t>
  </si>
  <si>
    <t>57208014</t>
  </si>
  <si>
    <t>RENDIMIENTOS FINANC FSRI</t>
  </si>
  <si>
    <t>572081</t>
  </si>
  <si>
    <t>DEVOLUCIONES DE INGRESOS</t>
  </si>
  <si>
    <t>58</t>
  </si>
  <si>
    <t>5804</t>
  </si>
  <si>
    <t>580423</t>
  </si>
  <si>
    <t xml:space="preserve">PERDIDA POR BAJA EN CUENTAS POR COBRAR </t>
  </si>
  <si>
    <t>5893</t>
  </si>
  <si>
    <t>DEVOLUCIONE S Y DESCUENTOS INGRESOS FISCALES</t>
  </si>
  <si>
    <t>589301</t>
  </si>
  <si>
    <t xml:space="preserve"> INGRESOS NO TRIBUTARIOS</t>
  </si>
  <si>
    <t>58930101</t>
  </si>
  <si>
    <t xml:space="preserve"> DESCUENTO MULTAS Y/O SANCIONES</t>
  </si>
  <si>
    <t>5</t>
  </si>
  <si>
    <t>**  G A S T O S  **</t>
  </si>
  <si>
    <t>81</t>
  </si>
  <si>
    <t>ACTIVOS CONTINGENTES</t>
  </si>
  <si>
    <t>8120</t>
  </si>
  <si>
    <t>LITIGIOS Y MECANISMOS ALTERNATIVOS DE SOLUCIÓ</t>
  </si>
  <si>
    <t>812004</t>
  </si>
  <si>
    <t xml:space="preserve">ADMINISTRATIVAS </t>
  </si>
  <si>
    <t>81200401</t>
  </si>
  <si>
    <t>812090</t>
  </si>
  <si>
    <t>OTROS LITIGIOS Y MECANISMOS ALTERNATIVOS</t>
  </si>
  <si>
    <t>8190</t>
  </si>
  <si>
    <t>OTROS ACTIVOS CONTINGENTES</t>
  </si>
  <si>
    <t>819003</t>
  </si>
  <si>
    <t xml:space="preserve">INTERESES MORA </t>
  </si>
  <si>
    <t>81900301</t>
  </si>
  <si>
    <t>81900302</t>
  </si>
  <si>
    <t>INTERESES COSTAS JUDICIALES</t>
  </si>
  <si>
    <t>819090</t>
  </si>
  <si>
    <t>Otros activos contingentes</t>
  </si>
  <si>
    <t>83</t>
  </si>
  <si>
    <t>8315</t>
  </si>
  <si>
    <t>BIENES Y DERECHOS RETIRADOS</t>
  </si>
  <si>
    <t>831510</t>
  </si>
  <si>
    <t>Propiedades, planta y equipo</t>
  </si>
  <si>
    <t>83151005</t>
  </si>
  <si>
    <t>8355</t>
  </si>
  <si>
    <t>EJECUCIÓN DE PROYECTOS DE INVERSIÓN</t>
  </si>
  <si>
    <t>835511</t>
  </si>
  <si>
    <t>Gastos</t>
  </si>
  <si>
    <t>89</t>
  </si>
  <si>
    <t>8905</t>
  </si>
  <si>
    <t>ACTIVOS CONTINGENTES POR CONTRA (CR)</t>
  </si>
  <si>
    <t>890506</t>
  </si>
  <si>
    <t>LITIGIOS Y MECANISMOS ALTERNATIVOS DE SOLUCI</t>
  </si>
  <si>
    <t>89050601</t>
  </si>
  <si>
    <t>89050690</t>
  </si>
  <si>
    <t>890590</t>
  </si>
  <si>
    <t>Otros activos contingentes por contra</t>
  </si>
  <si>
    <t>8915</t>
  </si>
  <si>
    <t>DEUDORAS DE CONTROL POR CONTRA (CR)</t>
  </si>
  <si>
    <t>891506</t>
  </si>
  <si>
    <t>Activos retirados</t>
  </si>
  <si>
    <t>89150605</t>
  </si>
  <si>
    <t>891516</t>
  </si>
  <si>
    <t>Ejecución de proyectos de inversión</t>
  </si>
  <si>
    <t>8</t>
  </si>
  <si>
    <t>**  CUENTAS DE ORDEN  **</t>
  </si>
  <si>
    <t>91</t>
  </si>
  <si>
    <t>PASIVOS CONTINGENTES</t>
  </si>
  <si>
    <t>9120</t>
  </si>
  <si>
    <t>LITIGIOS Y MECANISMOS ALTERNATIVOS DE SOLUCIÓN DE CO
NFLICTOS</t>
  </si>
  <si>
    <t>912001</t>
  </si>
  <si>
    <t>CIVILES</t>
  </si>
  <si>
    <t>912002</t>
  </si>
  <si>
    <t>LABORALES</t>
  </si>
  <si>
    <t>912004</t>
  </si>
  <si>
    <t>ADMINISTRATIVOS</t>
  </si>
  <si>
    <t>912090</t>
  </si>
  <si>
    <t>Otros litigios y mecanismos alternativos de solución de  conflictos</t>
  </si>
  <si>
    <t>9190</t>
  </si>
  <si>
    <t>OTROS PASIVOS CONTINGENTES</t>
  </si>
  <si>
    <t>919090</t>
  </si>
  <si>
    <t>Otros pasivos contingentes</t>
  </si>
  <si>
    <t>93</t>
  </si>
  <si>
    <t>9308</t>
  </si>
  <si>
    <t>RECURSOS ADMINISTRADOS EN NOMBRE DE TERCEROS</t>
  </si>
  <si>
    <t>930803</t>
  </si>
  <si>
    <t>99</t>
  </si>
  <si>
    <t>9905</t>
  </si>
  <si>
    <t>PASIVOS CONTINGENTES POR CONTRA (DB)</t>
  </si>
  <si>
    <t>990505</t>
  </si>
  <si>
    <t>Litigios y mecanismos alternativos de solución de conflictos</t>
  </si>
  <si>
    <t>990590</t>
  </si>
  <si>
    <t>Otros pasivos contingentes por contra</t>
  </si>
  <si>
    <t>9915</t>
  </si>
  <si>
    <t>ACREEDORAS CONTROL CONTRA</t>
  </si>
  <si>
    <t>991510</t>
  </si>
  <si>
    <t>9</t>
  </si>
  <si>
    <t>CONTRIBUCIONES ALCANTARILLADO</t>
  </si>
  <si>
    <t>19260308</t>
  </si>
  <si>
    <t>1926030801</t>
  </si>
  <si>
    <t>LA MARLENE LA ALEGRÍA I</t>
  </si>
  <si>
    <t>1926030802</t>
  </si>
  <si>
    <t>LA MARLENE LA UNIÓN I</t>
  </si>
  <si>
    <t>1926030803</t>
  </si>
  <si>
    <t>LA MARLENE LA ALEGRIA II</t>
  </si>
  <si>
    <t>41106102</t>
  </si>
  <si>
    <t>48082603</t>
  </si>
  <si>
    <t>ADMINSTRATIVAS</t>
  </si>
  <si>
    <t>48082690</t>
  </si>
  <si>
    <t>LITIGIOS -OTROS LITIGIOS Y MECANISMOS</t>
  </si>
  <si>
    <t>511166</t>
  </si>
  <si>
    <t>COSTAS PROCESALES</t>
  </si>
  <si>
    <t>51116603</t>
  </si>
  <si>
    <t>5368</t>
  </si>
  <si>
    <t>PROVISIÓN LITIGIOS Y DEMANDAS</t>
  </si>
  <si>
    <t>536803</t>
  </si>
  <si>
    <t>55500104</t>
  </si>
  <si>
    <t>580401</t>
  </si>
  <si>
    <t>ACTUALIZACIÓN FINANCIERA DE PROVISIONES</t>
  </si>
  <si>
    <t>580490</t>
  </si>
  <si>
    <t>OTROS GASTOS FINANCIEROS</t>
  </si>
  <si>
    <t>A 30 DE ABRIL DE 2022</t>
  </si>
  <si>
    <t>138690</t>
  </si>
  <si>
    <t>13869001</t>
  </si>
  <si>
    <t>DETERIORO DE INTERESES DE MULTAS Y/O SANCIONE</t>
  </si>
  <si>
    <t>CONVENIOS INTERADMINISTRATIVOS</t>
  </si>
  <si>
    <t xml:space="preserve"> FIDUCIARIA FIDUPOPULAR CONV 688-2021 DEPOSIT</t>
  </si>
  <si>
    <t xml:space="preserve"> FIDUCIARIA POPULAR CONV 688-2021 DISPERSION</t>
  </si>
  <si>
    <t>LICENCIAS</t>
  </si>
  <si>
    <t>4720</t>
  </si>
  <si>
    <t>472081</t>
  </si>
  <si>
    <t xml:space="preserve">DEVOLUCIONES DE INGRESO </t>
  </si>
  <si>
    <t>47208102</t>
  </si>
  <si>
    <t>DEVOLUCIONES TRIBUTARIAS</t>
  </si>
  <si>
    <t>4830</t>
  </si>
  <si>
    <t>483002</t>
  </si>
  <si>
    <t>Cuentas por cobrar</t>
  </si>
  <si>
    <t>48300201</t>
  </si>
  <si>
    <t>REVERSIÓN DE INGRESOS NO TRIBUTARIOS VIGENCIA</t>
  </si>
  <si>
    <t>5347</t>
  </si>
  <si>
    <t>DETERIORO DE CUENTAS POR COBRAR</t>
  </si>
  <si>
    <t>534714</t>
  </si>
  <si>
    <t>534790</t>
  </si>
  <si>
    <t>53479001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</si>
</sst>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€_-;\-* #,##0.00\ _€_-;_-* &quot;-&quot;??\ _€_-;_-@_-"/>
    <numFmt numFmtId="165" formatCode="#,##0.00;[Red]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Gabriola"/>
      <family val="5"/>
    </font>
    <font>
      <sz val="12"/>
      <name val="Gabriola"/>
      <family val="5"/>
    </font>
    <font>
      <b/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E8876"/>
        <bgColor indexed="64"/>
      </patternFill>
    </fill>
    <fill>
      <patternFill patternType="solid">
        <fgColor rgb="FF37AD9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0" fillId="2" borderId="0" applyNumberFormat="0" applyBorder="0" applyAlignment="0" applyProtection="0"/>
    <xf numFmtId="0" fontId="26" fillId="0" borderId="0"/>
    <xf numFmtId="0" fontId="27" fillId="0" borderId="0"/>
    <xf numFmtId="0" fontId="38" fillId="0" borderId="0"/>
  </cellStyleXfs>
  <cellXfs count="240">
    <xf numFmtId="0" fontId="0" fillId="0" borderId="0" xfId="0"/>
    <xf numFmtId="1" fontId="15" fillId="0" borderId="0" xfId="3" applyNumberFormat="1" applyFont="1" applyFill="1" applyBorder="1" applyAlignment="1">
      <alignment horizontal="left" vertical="center"/>
    </xf>
    <xf numFmtId="0" fontId="1" fillId="0" borderId="0" xfId="3" applyFont="1" applyFill="1" applyBorder="1" applyAlignment="1">
      <alignment horizontal="left"/>
    </xf>
    <xf numFmtId="0" fontId="18" fillId="0" borderId="0" xfId="3" applyFont="1" applyFill="1" applyBorder="1" applyAlignment="1">
      <alignment horizontal="left"/>
    </xf>
    <xf numFmtId="0" fontId="1" fillId="0" borderId="0" xfId="3" applyFont="1" applyFill="1" applyBorder="1"/>
    <xf numFmtId="3" fontId="18" fillId="0" borderId="0" xfId="3" applyNumberFormat="1" applyFont="1" applyFill="1" applyBorder="1"/>
    <xf numFmtId="0" fontId="18" fillId="0" borderId="0" xfId="3" applyFont="1" applyFill="1" applyBorder="1"/>
    <xf numFmtId="3" fontId="1" fillId="0" borderId="0" xfId="3" applyNumberFormat="1" applyFont="1" applyFill="1" applyBorder="1" applyAlignment="1">
      <alignment horizontal="left"/>
    </xf>
    <xf numFmtId="0" fontId="1" fillId="0" borderId="0" xfId="0" applyFont="1" applyFill="1" applyBorder="1"/>
    <xf numFmtId="3" fontId="16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horizontal="left"/>
    </xf>
    <xf numFmtId="49" fontId="16" fillId="0" borderId="0" xfId="3" applyNumberFormat="1" applyFont="1" applyFill="1" applyBorder="1" applyAlignment="1">
      <alignment horizontal="left" vertical="center"/>
    </xf>
    <xf numFmtId="0" fontId="16" fillId="0" borderId="0" xfId="3" applyFont="1" applyFill="1" applyBorder="1" applyAlignment="1" applyProtection="1">
      <alignment horizontal="left" vertical="center"/>
      <protection locked="0"/>
    </xf>
    <xf numFmtId="0" fontId="13" fillId="0" borderId="0" xfId="3" applyFont="1" applyFill="1" applyBorder="1"/>
    <xf numFmtId="0" fontId="14" fillId="0" borderId="0" xfId="3" applyFont="1" applyFill="1" applyBorder="1"/>
    <xf numFmtId="0" fontId="11" fillId="0" borderId="0" xfId="3" applyFont="1" applyFill="1" applyBorder="1"/>
    <xf numFmtId="0" fontId="3" fillId="0" borderId="0" xfId="3" applyFont="1" applyFill="1" applyBorder="1"/>
    <xf numFmtId="0" fontId="2" fillId="0" borderId="0" xfId="3" applyFill="1" applyBorder="1"/>
    <xf numFmtId="3" fontId="7" fillId="0" borderId="0" xfId="3" applyNumberFormat="1" applyFont="1" applyFill="1" applyBorder="1" applyAlignment="1">
      <alignment vertical="center"/>
    </xf>
    <xf numFmtId="0" fontId="2" fillId="0" borderId="0" xfId="3" applyFont="1" applyFill="1" applyBorder="1"/>
    <xf numFmtId="0" fontId="2" fillId="0" borderId="0" xfId="3" applyFont="1" applyFill="1"/>
    <xf numFmtId="3" fontId="2" fillId="0" borderId="0" xfId="3" applyNumberFormat="1" applyFont="1" applyFill="1" applyBorder="1" applyAlignment="1">
      <alignment vertical="center"/>
    </xf>
    <xf numFmtId="9" fontId="2" fillId="0" borderId="0" xfId="2" applyNumberFormat="1" applyFont="1" applyFill="1" applyBorder="1" applyAlignment="1">
      <alignment vertical="center"/>
    </xf>
    <xf numFmtId="49" fontId="7" fillId="0" borderId="8" xfId="3" applyNumberFormat="1" applyFont="1" applyFill="1" applyBorder="1" applyAlignment="1">
      <alignment horizontal="center" vertical="center"/>
    </xf>
    <xf numFmtId="9" fontId="7" fillId="0" borderId="8" xfId="2" applyNumberFormat="1" applyFont="1" applyFill="1" applyBorder="1" applyAlignment="1" applyProtection="1">
      <alignment horizontal="center" vertical="center"/>
      <protection locked="0"/>
    </xf>
    <xf numFmtId="0" fontId="2" fillId="0" borderId="0" xfId="3" applyFill="1" applyAlignment="1">
      <alignment horizontal="left"/>
    </xf>
    <xf numFmtId="0" fontId="2" fillId="0" borderId="0" xfId="3" applyFill="1"/>
    <xf numFmtId="42" fontId="14" fillId="0" borderId="0" xfId="3" applyNumberFormat="1" applyFont="1" applyFill="1" applyBorder="1"/>
    <xf numFmtId="9" fontId="14" fillId="0" borderId="0" xfId="2" applyFont="1" applyFill="1" applyBorder="1"/>
    <xf numFmtId="3" fontId="13" fillId="0" borderId="0" xfId="3" applyNumberFormat="1" applyFont="1" applyFill="1" applyBorder="1"/>
    <xf numFmtId="9" fontId="13" fillId="0" borderId="0" xfId="2" applyFont="1" applyFill="1" applyBorder="1"/>
    <xf numFmtId="41" fontId="13" fillId="0" borderId="0" xfId="7" applyFont="1" applyFill="1" applyBorder="1"/>
    <xf numFmtId="42" fontId="13" fillId="0" borderId="0" xfId="3" applyNumberFormat="1" applyFont="1" applyFill="1" applyBorder="1"/>
    <xf numFmtId="41" fontId="11" fillId="0" borderId="0" xfId="7" applyFont="1" applyFill="1" applyBorder="1"/>
    <xf numFmtId="9" fontId="13" fillId="0" borderId="0" xfId="2" applyNumberFormat="1" applyFont="1" applyFill="1" applyBorder="1"/>
    <xf numFmtId="3" fontId="12" fillId="0" borderId="0" xfId="3" applyNumberFormat="1" applyFont="1" applyFill="1"/>
    <xf numFmtId="0" fontId="12" fillId="0" borderId="0" xfId="3" applyFont="1" applyFill="1"/>
    <xf numFmtId="9" fontId="12" fillId="0" borderId="0" xfId="2" applyFont="1" applyFill="1"/>
    <xf numFmtId="3" fontId="11" fillId="0" borderId="0" xfId="3" applyNumberFormat="1" applyFont="1" applyFill="1" applyBorder="1"/>
    <xf numFmtId="0" fontId="11" fillId="0" borderId="0" xfId="3" applyFont="1" applyFill="1"/>
    <xf numFmtId="42" fontId="11" fillId="0" borderId="0" xfId="3" applyNumberFormat="1" applyFont="1" applyFill="1"/>
    <xf numFmtId="3" fontId="11" fillId="0" borderId="0" xfId="3" applyNumberFormat="1" applyFont="1" applyFill="1"/>
    <xf numFmtId="9" fontId="11" fillId="0" borderId="0" xfId="2" applyFont="1" applyFill="1"/>
    <xf numFmtId="0" fontId="0" fillId="0" borderId="0" xfId="3" applyFont="1" applyFill="1" applyBorder="1" applyAlignment="1">
      <alignment horizontal="left"/>
    </xf>
    <xf numFmtId="0" fontId="16" fillId="0" borderId="0" xfId="3" applyFont="1" applyFill="1" applyBorder="1" applyAlignment="1" applyProtection="1">
      <alignment horizontal="center" vertical="center"/>
      <protection locked="0"/>
    </xf>
    <xf numFmtId="0" fontId="18" fillId="0" borderId="0" xfId="3" applyFont="1" applyFill="1" applyBorder="1" applyAlignment="1">
      <alignment horizontal="center"/>
    </xf>
    <xf numFmtId="0" fontId="2" fillId="0" borderId="0" xfId="3" applyFont="1" applyFill="1" applyBorder="1" applyAlignment="1">
      <alignment horizontal="left"/>
    </xf>
    <xf numFmtId="0" fontId="18" fillId="0" borderId="8" xfId="3" applyFont="1" applyFill="1" applyBorder="1" applyAlignment="1">
      <alignment horizontal="left"/>
    </xf>
    <xf numFmtId="0" fontId="7" fillId="0" borderId="5" xfId="3" applyFont="1" applyFill="1" applyBorder="1" applyAlignment="1" applyProtection="1">
      <alignment vertical="center"/>
      <protection locked="0"/>
    </xf>
    <xf numFmtId="3" fontId="8" fillId="0" borderId="0" xfId="3" applyNumberFormat="1" applyFont="1" applyFill="1" applyBorder="1" applyAlignment="1">
      <alignment vertical="center"/>
    </xf>
    <xf numFmtId="0" fontId="21" fillId="0" borderId="0" xfId="3" applyFont="1" applyFill="1" applyBorder="1" applyAlignment="1" applyProtection="1">
      <alignment horizontal="center"/>
      <protection locked="0"/>
    </xf>
    <xf numFmtId="0" fontId="21" fillId="0" borderId="0" xfId="3" applyFont="1" applyFill="1" applyBorder="1" applyAlignment="1" applyProtection="1">
      <alignment horizontal="center"/>
    </xf>
    <xf numFmtId="0" fontId="25" fillId="0" borderId="0" xfId="3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/>
    <xf numFmtId="42" fontId="12" fillId="0" borderId="6" xfId="6" applyNumberFormat="1" applyFont="1" applyFill="1" applyBorder="1" applyProtection="1"/>
    <xf numFmtId="42" fontId="12" fillId="0" borderId="0" xfId="6" applyNumberFormat="1" applyFont="1" applyFill="1" applyBorder="1" applyProtection="1"/>
    <xf numFmtId="3" fontId="11" fillId="0" borderId="0" xfId="3" applyNumberFormat="1" applyFont="1" applyFill="1" applyBorder="1" applyProtection="1"/>
    <xf numFmtId="0" fontId="23" fillId="0" borderId="0" xfId="3" applyFont="1" applyFill="1" applyBorder="1"/>
    <xf numFmtId="0" fontId="4" fillId="0" borderId="0" xfId="3" applyFont="1" applyFill="1"/>
    <xf numFmtId="0" fontId="29" fillId="0" borderId="0" xfId="3" applyFont="1" applyFill="1" applyBorder="1" applyAlignment="1">
      <alignment horizontal="left"/>
    </xf>
    <xf numFmtId="0" fontId="23" fillId="0" borderId="0" xfId="3" applyFont="1" applyFill="1" applyBorder="1" applyProtection="1">
      <protection locked="0"/>
    </xf>
    <xf numFmtId="3" fontId="4" fillId="0" borderId="0" xfId="3" applyNumberFormat="1" applyFont="1" applyFill="1" applyBorder="1" applyAlignment="1">
      <alignment vertical="center"/>
    </xf>
    <xf numFmtId="0" fontId="4" fillId="0" borderId="0" xfId="3" applyFont="1" applyFill="1" applyProtection="1">
      <protection locked="0"/>
    </xf>
    <xf numFmtId="0" fontId="16" fillId="0" borderId="0" xfId="3" applyFont="1" applyFill="1" applyBorder="1"/>
    <xf numFmtId="0" fontId="7" fillId="0" borderId="0" xfId="3" applyFont="1" applyFill="1" applyBorder="1"/>
    <xf numFmtId="0" fontId="7" fillId="0" borderId="0" xfId="3" applyFont="1" applyFill="1"/>
    <xf numFmtId="0" fontId="31" fillId="0" borderId="0" xfId="3" applyFont="1" applyFill="1" applyBorder="1" applyAlignment="1" applyProtection="1">
      <alignment vertical="center"/>
      <protection locked="0"/>
    </xf>
    <xf numFmtId="0" fontId="32" fillId="0" borderId="0" xfId="3" applyFont="1" applyFill="1" applyBorder="1" applyAlignment="1" applyProtection="1">
      <alignment vertical="center"/>
      <protection locked="0"/>
    </xf>
    <xf numFmtId="0" fontId="31" fillId="0" borderId="0" xfId="3" applyFont="1" applyFill="1" applyBorder="1" applyAlignment="1" applyProtection="1">
      <alignment horizontal="center" vertical="center"/>
      <protection locked="0"/>
    </xf>
    <xf numFmtId="0" fontId="32" fillId="0" borderId="0" xfId="3" applyFont="1" applyFill="1"/>
    <xf numFmtId="0" fontId="7" fillId="0" borderId="10" xfId="3" applyFont="1" applyFill="1" applyBorder="1"/>
    <xf numFmtId="1" fontId="19" fillId="0" borderId="4" xfId="3" applyNumberFormat="1" applyFont="1" applyFill="1" applyBorder="1" applyAlignment="1">
      <alignment horizontal="left" vertical="center"/>
    </xf>
    <xf numFmtId="1" fontId="19" fillId="0" borderId="0" xfId="3" applyNumberFormat="1" applyFont="1" applyFill="1" applyBorder="1" applyAlignment="1">
      <alignment horizontal="left" vertical="center"/>
    </xf>
    <xf numFmtId="9" fontId="19" fillId="0" borderId="0" xfId="2" applyFont="1" applyFill="1" applyBorder="1" applyAlignment="1" applyProtection="1">
      <alignment horizontal="center" vertical="center"/>
      <protection locked="0"/>
    </xf>
    <xf numFmtId="1" fontId="15" fillId="0" borderId="0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49" fontId="7" fillId="0" borderId="7" xfId="3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vertical="center"/>
    </xf>
    <xf numFmtId="0" fontId="22" fillId="0" borderId="2" xfId="3" applyFont="1" applyFill="1" applyBorder="1" applyAlignment="1">
      <alignment horizontal="centerContinuous" vertical="center"/>
    </xf>
    <xf numFmtId="0" fontId="23" fillId="0" borderId="2" xfId="3" applyFont="1" applyFill="1" applyBorder="1" applyAlignment="1">
      <alignment horizontal="centerContinuous" vertical="center"/>
    </xf>
    <xf numFmtId="0" fontId="23" fillId="0" borderId="2" xfId="3" applyFont="1" applyFill="1" applyBorder="1" applyAlignment="1" applyProtection="1">
      <alignment horizontal="centerContinuous" vertical="center"/>
    </xf>
    <xf numFmtId="9" fontId="23" fillId="0" borderId="2" xfId="2" applyNumberFormat="1" applyFont="1" applyFill="1" applyBorder="1" applyAlignment="1" applyProtection="1">
      <alignment horizontal="centerContinuous" vertical="center"/>
    </xf>
    <xf numFmtId="42" fontId="23" fillId="0" borderId="2" xfId="3" applyNumberFormat="1" applyFont="1" applyFill="1" applyBorder="1" applyAlignment="1">
      <alignment horizontal="centerContinuous" vertical="center"/>
    </xf>
    <xf numFmtId="0" fontId="4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right" vertical="center"/>
    </xf>
    <xf numFmtId="1" fontId="15" fillId="0" borderId="4" xfId="3" applyNumberFormat="1" applyFont="1" applyFill="1" applyBorder="1" applyAlignment="1">
      <alignment horizontal="left" vertical="center"/>
    </xf>
    <xf numFmtId="42" fontId="15" fillId="0" borderId="0" xfId="6" applyFont="1" applyFill="1" applyBorder="1" applyAlignment="1" applyProtection="1">
      <alignment horizontal="right" vertical="center"/>
    </xf>
    <xf numFmtId="1" fontId="19" fillId="0" borderId="0" xfId="2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right" vertical="center"/>
    </xf>
    <xf numFmtId="42" fontId="19" fillId="0" borderId="0" xfId="6" applyFont="1" applyFill="1" applyBorder="1" applyAlignment="1" applyProtection="1">
      <alignment vertical="center"/>
    </xf>
    <xf numFmtId="42" fontId="15" fillId="0" borderId="0" xfId="6" applyFont="1" applyFill="1" applyBorder="1" applyAlignment="1" applyProtection="1">
      <alignment vertical="center"/>
    </xf>
    <xf numFmtId="0" fontId="15" fillId="0" borderId="0" xfId="3" applyFont="1" applyFill="1" applyBorder="1" applyAlignment="1">
      <alignment horizontal="left" vertical="center"/>
    </xf>
    <xf numFmtId="0" fontId="6" fillId="0" borderId="0" xfId="3" applyFont="1" applyFill="1" applyBorder="1" applyAlignment="1">
      <alignment vertical="center"/>
    </xf>
    <xf numFmtId="1" fontId="19" fillId="0" borderId="0" xfId="3" applyNumberFormat="1" applyFont="1" applyFill="1" applyBorder="1" applyAlignment="1">
      <alignment vertical="center"/>
    </xf>
    <xf numFmtId="42" fontId="19" fillId="0" borderId="0" xfId="6" applyFont="1" applyFill="1" applyBorder="1" applyAlignment="1">
      <alignment vertical="center"/>
    </xf>
    <xf numFmtId="42" fontId="15" fillId="0" borderId="0" xfId="6" applyFont="1" applyFill="1" applyBorder="1" applyAlignment="1">
      <alignment vertical="center"/>
    </xf>
    <xf numFmtId="42" fontId="15" fillId="0" borderId="0" xfId="6" applyNumberFormat="1" applyFont="1" applyFill="1" applyBorder="1" applyAlignment="1" applyProtection="1">
      <alignment vertical="center"/>
      <protection locked="0"/>
    </xf>
    <xf numFmtId="0" fontId="2" fillId="0" borderId="0" xfId="3" applyFill="1" applyBorder="1" applyAlignment="1">
      <alignment vertical="center"/>
    </xf>
    <xf numFmtId="0" fontId="10" fillId="0" borderId="0" xfId="3" applyFont="1" applyFill="1" applyAlignment="1">
      <alignment vertical="center"/>
    </xf>
    <xf numFmtId="0" fontId="2" fillId="0" borderId="0" xfId="3" applyFont="1" applyFill="1" applyBorder="1" applyAlignment="1">
      <alignment vertical="center"/>
    </xf>
    <xf numFmtId="0" fontId="2" fillId="0" borderId="0" xfId="3" applyFont="1" applyFill="1" applyAlignment="1">
      <alignment vertical="center"/>
    </xf>
    <xf numFmtId="0" fontId="10" fillId="0" borderId="0" xfId="3" applyFont="1" applyFill="1" applyBorder="1" applyAlignment="1">
      <alignment vertical="center"/>
    </xf>
    <xf numFmtId="0" fontId="2" fillId="0" borderId="8" xfId="3" applyFont="1" applyFill="1" applyBorder="1" applyAlignment="1">
      <alignment vertical="center"/>
    </xf>
    <xf numFmtId="0" fontId="2" fillId="0" borderId="9" xfId="3" applyFont="1" applyFill="1" applyBorder="1" applyAlignment="1">
      <alignment vertical="center"/>
    </xf>
    <xf numFmtId="0" fontId="2" fillId="0" borderId="0" xfId="3" applyFill="1" applyAlignment="1">
      <alignment horizontal="left" vertical="center"/>
    </xf>
    <xf numFmtId="0" fontId="2" fillId="0" borderId="0" xfId="3" applyFill="1" applyAlignment="1">
      <alignment vertical="center"/>
    </xf>
    <xf numFmtId="0" fontId="2" fillId="0" borderId="0" xfId="3" applyFill="1" applyBorder="1" applyAlignment="1" applyProtection="1">
      <alignment vertical="center"/>
    </xf>
    <xf numFmtId="9" fontId="2" fillId="0" borderId="0" xfId="2" applyNumberFormat="1" applyFill="1" applyBorder="1" applyAlignment="1" applyProtection="1">
      <alignment vertical="center"/>
    </xf>
    <xf numFmtId="42" fontId="2" fillId="0" borderId="0" xfId="3" applyNumberFormat="1" applyFont="1" applyFill="1" applyBorder="1" applyAlignment="1">
      <alignment vertical="center"/>
    </xf>
    <xf numFmtId="42" fontId="2" fillId="0" borderId="0" xfId="3" applyNumberFormat="1" applyFill="1" applyBorder="1" applyAlignment="1">
      <alignment vertical="center"/>
    </xf>
    <xf numFmtId="9" fontId="15" fillId="0" borderId="0" xfId="2" applyNumberFormat="1" applyFont="1" applyFill="1" applyBorder="1" applyAlignment="1">
      <alignment vertical="center"/>
    </xf>
    <xf numFmtId="42" fontId="15" fillId="0" borderId="0" xfId="8" applyNumberFormat="1" applyFont="1" applyFill="1" applyBorder="1" applyAlignment="1" applyProtection="1">
      <alignment vertical="center"/>
    </xf>
    <xf numFmtId="42" fontId="15" fillId="0" borderId="0" xfId="8" applyNumberFormat="1" applyFont="1" applyFill="1" applyBorder="1" applyAlignment="1" applyProtection="1">
      <alignment vertical="center"/>
      <protection locked="0"/>
    </xf>
    <xf numFmtId="1" fontId="15" fillId="0" borderId="0" xfId="3" applyNumberFormat="1" applyFont="1" applyFill="1" applyBorder="1" applyAlignment="1">
      <alignment horizontal="center" vertical="center"/>
    </xf>
    <xf numFmtId="164" fontId="9" fillId="0" borderId="0" xfId="1" applyFont="1" applyFill="1" applyBorder="1" applyAlignment="1">
      <alignment vertical="center"/>
    </xf>
    <xf numFmtId="0" fontId="3" fillId="0" borderId="0" xfId="3" applyFont="1" applyFill="1" applyBorder="1" applyAlignment="1">
      <alignment horizontal="center" vertical="center"/>
    </xf>
    <xf numFmtId="0" fontId="33" fillId="0" borderId="4" xfId="3" applyFont="1" applyFill="1" applyBorder="1" applyAlignment="1" applyProtection="1">
      <alignment horizontal="center" vertical="center"/>
      <protection locked="0"/>
    </xf>
    <xf numFmtId="3" fontId="33" fillId="0" borderId="0" xfId="3" applyNumberFormat="1" applyFont="1" applyFill="1" applyBorder="1" applyAlignment="1">
      <alignment horizontal="center" vertical="center"/>
    </xf>
    <xf numFmtId="9" fontId="3" fillId="0" borderId="0" xfId="2" applyNumberFormat="1" applyFont="1" applyFill="1" applyBorder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5" fillId="0" borderId="4" xfId="3" applyFont="1" applyFill="1" applyBorder="1" applyAlignment="1">
      <alignment vertical="center"/>
    </xf>
    <xf numFmtId="0" fontId="2" fillId="0" borderId="4" xfId="3" applyFont="1" applyFill="1" applyBorder="1" applyAlignment="1">
      <alignment vertical="center"/>
    </xf>
    <xf numFmtId="42" fontId="30" fillId="0" borderId="0" xfId="6" applyFont="1" applyFill="1" applyBorder="1" applyProtection="1"/>
    <xf numFmtId="0" fontId="34" fillId="4" borderId="0" xfId="3" applyFont="1" applyFill="1" applyBorder="1" applyAlignment="1">
      <alignment horizontal="left"/>
    </xf>
    <xf numFmtId="0" fontId="34" fillId="4" borderId="0" xfId="0" applyFont="1" applyFill="1" applyBorder="1"/>
    <xf numFmtId="1" fontId="37" fillId="4" borderId="0" xfId="3" applyNumberFormat="1" applyFont="1" applyFill="1" applyBorder="1" applyAlignment="1">
      <alignment horizontal="left" vertical="center"/>
    </xf>
    <xf numFmtId="42" fontId="37" fillId="4" borderId="0" xfId="8" applyNumberFormat="1" applyFont="1" applyFill="1" applyBorder="1" applyAlignment="1" applyProtection="1">
      <alignment vertical="center"/>
    </xf>
    <xf numFmtId="1" fontId="37" fillId="4" borderId="4" xfId="3" applyNumberFormat="1" applyFont="1" applyFill="1" applyBorder="1" applyAlignment="1">
      <alignment horizontal="left" vertical="center"/>
    </xf>
    <xf numFmtId="1" fontId="37" fillId="4" borderId="0" xfId="3" applyNumberFormat="1" applyFont="1" applyFill="1" applyBorder="1" applyAlignment="1">
      <alignment horizontal="center" vertical="center"/>
    </xf>
    <xf numFmtId="42" fontId="37" fillId="4" borderId="0" xfId="6" applyNumberFormat="1" applyFont="1" applyFill="1" applyBorder="1" applyAlignment="1" applyProtection="1">
      <alignment vertical="center"/>
    </xf>
    <xf numFmtId="42" fontId="37" fillId="4" borderId="0" xfId="6" applyFont="1" applyFill="1" applyBorder="1" applyAlignment="1" applyProtection="1">
      <alignment vertical="center"/>
    </xf>
    <xf numFmtId="42" fontId="37" fillId="4" borderId="0" xfId="8" applyNumberFormat="1" applyFont="1" applyFill="1" applyBorder="1" applyAlignment="1">
      <alignment vertical="center"/>
    </xf>
    <xf numFmtId="0" fontId="37" fillId="4" borderId="0" xfId="3" applyFont="1" applyFill="1" applyBorder="1" applyAlignment="1">
      <alignment horizontal="left" vertical="center"/>
    </xf>
    <xf numFmtId="0" fontId="37" fillId="4" borderId="0" xfId="3" applyFont="1" applyFill="1" applyBorder="1" applyAlignment="1">
      <alignment vertical="center"/>
    </xf>
    <xf numFmtId="3" fontId="34" fillId="4" borderId="0" xfId="3" applyNumberFormat="1" applyFont="1" applyFill="1" applyBorder="1"/>
    <xf numFmtId="0" fontId="34" fillId="0" borderId="0" xfId="3" applyFont="1" applyFill="1" applyBorder="1" applyAlignment="1">
      <alignment horizontal="left"/>
    </xf>
    <xf numFmtId="3" fontId="34" fillId="0" borderId="0" xfId="3" applyNumberFormat="1" applyFont="1" applyFill="1" applyBorder="1"/>
    <xf numFmtId="0" fontId="34" fillId="4" borderId="0" xfId="3" applyFont="1" applyFill="1" applyBorder="1"/>
    <xf numFmtId="0" fontId="7" fillId="0" borderId="0" xfId="3" applyFont="1" applyFill="1" applyBorder="1" applyAlignment="1" applyProtection="1">
      <alignment horizontal="center" vertical="center"/>
      <protection locked="0"/>
    </xf>
    <xf numFmtId="49" fontId="3" fillId="0" borderId="4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Border="1" applyAlignment="1">
      <alignment horizontal="center" vertical="center"/>
    </xf>
    <xf numFmtId="0" fontId="33" fillId="0" borderId="5" xfId="3" applyFont="1" applyFill="1" applyBorder="1" applyAlignment="1" applyProtection="1">
      <alignment horizontal="center" vertical="center"/>
      <protection locked="0"/>
    </xf>
    <xf numFmtId="0" fontId="3" fillId="0" borderId="0" xfId="3" applyFont="1" applyFill="1" applyBorder="1" applyAlignment="1" applyProtection="1">
      <alignment horizontal="center" vertical="center"/>
      <protection locked="0"/>
    </xf>
    <xf numFmtId="0" fontId="3" fillId="0" borderId="5" xfId="3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Border="1" applyAlignment="1" applyProtection="1">
      <alignment horizontal="center" vertical="center"/>
      <protection locked="0"/>
    </xf>
    <xf numFmtId="49" fontId="7" fillId="0" borderId="0" xfId="3" applyNumberFormat="1" applyFont="1" applyFill="1" applyBorder="1" applyAlignment="1">
      <alignment horizontal="center" vertical="center"/>
    </xf>
    <xf numFmtId="0" fontId="24" fillId="0" borderId="1" xfId="3" applyFont="1" applyFill="1" applyBorder="1" applyAlignment="1">
      <alignment horizontal="left" vertical="center"/>
    </xf>
    <xf numFmtId="0" fontId="15" fillId="0" borderId="2" xfId="3" applyFont="1" applyFill="1" applyBorder="1" applyAlignment="1">
      <alignment vertical="center"/>
    </xf>
    <xf numFmtId="0" fontId="19" fillId="0" borderId="2" xfId="3" applyFont="1" applyFill="1" applyBorder="1" applyAlignment="1" applyProtection="1">
      <alignment horizontal="center" vertical="center"/>
    </xf>
    <xf numFmtId="0" fontId="19" fillId="0" borderId="3" xfId="3" applyFont="1" applyFill="1" applyBorder="1" applyAlignment="1" applyProtection="1">
      <alignment horizontal="center" vertical="center"/>
    </xf>
    <xf numFmtId="42" fontId="15" fillId="0" borderId="5" xfId="6" applyNumberFormat="1" applyFont="1" applyFill="1" applyBorder="1" applyAlignment="1">
      <alignment horizontal="right" vertical="center"/>
    </xf>
    <xf numFmtId="42" fontId="15" fillId="0" borderId="5" xfId="6" applyNumberFormat="1" applyFont="1" applyFill="1" applyBorder="1" applyAlignment="1">
      <alignment vertical="center"/>
    </xf>
    <xf numFmtId="42" fontId="15" fillId="0" borderId="5" xfId="8" applyNumberFormat="1" applyFont="1" applyFill="1" applyBorder="1" applyAlignment="1" applyProtection="1">
      <alignment vertical="center"/>
    </xf>
    <xf numFmtId="0" fontId="5" fillId="0" borderId="5" xfId="3" applyFont="1" applyFill="1" applyBorder="1" applyAlignment="1">
      <alignment vertical="center"/>
    </xf>
    <xf numFmtId="42" fontId="19" fillId="0" borderId="5" xfId="6" applyNumberFormat="1" applyFont="1" applyFill="1" applyBorder="1" applyAlignment="1" applyProtection="1">
      <alignment vertical="center"/>
    </xf>
    <xf numFmtId="42" fontId="15" fillId="0" borderId="5" xfId="6" applyFont="1" applyFill="1" applyBorder="1" applyAlignment="1" applyProtection="1">
      <alignment vertical="center"/>
    </xf>
    <xf numFmtId="42" fontId="19" fillId="0" borderId="5" xfId="6" applyNumberFormat="1" applyFont="1" applyFill="1" applyBorder="1" applyAlignment="1">
      <alignment vertical="center"/>
    </xf>
    <xf numFmtId="1" fontId="19" fillId="0" borderId="4" xfId="3" applyNumberFormat="1" applyFont="1" applyFill="1" applyBorder="1" applyAlignment="1">
      <alignment vertical="center"/>
    </xf>
    <xf numFmtId="0" fontId="6" fillId="0" borderId="5" xfId="3" applyFont="1" applyFill="1" applyBorder="1" applyAlignment="1">
      <alignment vertical="center"/>
    </xf>
    <xf numFmtId="42" fontId="15" fillId="0" borderId="5" xfId="8" applyNumberFormat="1" applyFont="1" applyFill="1" applyBorder="1" applyAlignment="1">
      <alignment vertical="center"/>
    </xf>
    <xf numFmtId="42" fontId="15" fillId="0" borderId="5" xfId="6" applyNumberFormat="1" applyFont="1" applyFill="1" applyBorder="1" applyAlignment="1" applyProtection="1">
      <alignment horizontal="right" vertical="center"/>
      <protection locked="0"/>
    </xf>
    <xf numFmtId="1" fontId="15" fillId="0" borderId="4" xfId="3" applyNumberFormat="1" applyFont="1" applyFill="1" applyBorder="1" applyAlignment="1">
      <alignment vertical="center"/>
    </xf>
    <xf numFmtId="42" fontId="37" fillId="4" borderId="11" xfId="6" applyNumberFormat="1" applyFont="1" applyFill="1" applyBorder="1" applyAlignment="1" applyProtection="1">
      <alignment vertical="center"/>
    </xf>
    <xf numFmtId="0" fontId="7" fillId="0" borderId="4" xfId="3" applyFont="1" applyFill="1" applyBorder="1" applyAlignment="1">
      <alignment vertical="center"/>
    </xf>
    <xf numFmtId="0" fontId="3" fillId="0" borderId="4" xfId="3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center" vertical="center"/>
    </xf>
    <xf numFmtId="49" fontId="2" fillId="0" borderId="4" xfId="3" applyNumberFormat="1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vertical="center"/>
    </xf>
    <xf numFmtId="42" fontId="37" fillId="4" borderId="0" xfId="6" applyNumberFormat="1" applyFont="1" applyFill="1" applyBorder="1" applyAlignment="1">
      <alignment vertical="center"/>
    </xf>
    <xf numFmtId="0" fontId="1" fillId="0" borderId="1" xfId="3" applyFont="1" applyFill="1" applyBorder="1" applyAlignment="1">
      <alignment horizontal="left"/>
    </xf>
    <xf numFmtId="0" fontId="18" fillId="0" borderId="2" xfId="3" applyFont="1" applyFill="1" applyBorder="1" applyAlignment="1">
      <alignment horizontal="left"/>
    </xf>
    <xf numFmtId="0" fontId="1" fillId="0" borderId="2" xfId="3" applyFont="1" applyFill="1" applyBorder="1"/>
    <xf numFmtId="0" fontId="12" fillId="0" borderId="3" xfId="3" applyFont="1" applyFill="1" applyBorder="1" applyAlignment="1">
      <alignment horizontal="center"/>
    </xf>
    <xf numFmtId="0" fontId="34" fillId="4" borderId="4" xfId="3" applyFont="1" applyFill="1" applyBorder="1" applyAlignment="1">
      <alignment horizontal="left"/>
    </xf>
    <xf numFmtId="42" fontId="34" fillId="4" borderId="5" xfId="8" applyNumberFormat="1" applyFont="1" applyFill="1" applyBorder="1" applyProtection="1"/>
    <xf numFmtId="0" fontId="18" fillId="0" borderId="4" xfId="3" applyFont="1" applyFill="1" applyBorder="1" applyAlignment="1">
      <alignment horizontal="left"/>
    </xf>
    <xf numFmtId="42" fontId="12" fillId="0" borderId="5" xfId="6" applyFont="1" applyFill="1" applyBorder="1" applyAlignment="1" applyProtection="1">
      <alignment horizontal="center"/>
    </xf>
    <xf numFmtId="0" fontId="34" fillId="0" borderId="4" xfId="3" applyFont="1" applyFill="1" applyBorder="1" applyAlignment="1">
      <alignment horizontal="left"/>
    </xf>
    <xf numFmtId="42" fontId="35" fillId="0" borderId="5" xfId="6" applyFont="1" applyFill="1" applyBorder="1" applyProtection="1"/>
    <xf numFmtId="0" fontId="1" fillId="0" borderId="4" xfId="3" applyFont="1" applyFill="1" applyBorder="1" applyAlignment="1">
      <alignment horizontal="left"/>
    </xf>
    <xf numFmtId="42" fontId="11" fillId="0" borderId="5" xfId="8" applyNumberFormat="1" applyFont="1" applyFill="1" applyBorder="1" applyProtection="1"/>
    <xf numFmtId="42" fontId="11" fillId="0" borderId="5" xfId="6" applyFont="1" applyFill="1" applyBorder="1" applyProtection="1">
      <protection locked="0"/>
    </xf>
    <xf numFmtId="42" fontId="34" fillId="4" borderId="5" xfId="6" applyFont="1" applyFill="1" applyBorder="1" applyProtection="1"/>
    <xf numFmtId="42" fontId="12" fillId="0" borderId="5" xfId="6" applyFont="1" applyFill="1" applyBorder="1" applyProtection="1"/>
    <xf numFmtId="42" fontId="11" fillId="0" borderId="5" xfId="6" applyFont="1" applyFill="1" applyBorder="1" applyProtection="1"/>
    <xf numFmtId="42" fontId="12" fillId="0" borderId="5" xfId="8" applyNumberFormat="1" applyFont="1" applyFill="1" applyBorder="1" applyProtection="1"/>
    <xf numFmtId="42" fontId="11" fillId="0" borderId="5" xfId="8" applyNumberFormat="1" applyFont="1" applyFill="1" applyBorder="1" applyProtection="1">
      <protection locked="0"/>
    </xf>
    <xf numFmtId="42" fontId="34" fillId="4" borderId="5" xfId="8" applyNumberFormat="1" applyFont="1" applyFill="1" applyBorder="1" applyProtection="1">
      <protection locked="0"/>
    </xf>
    <xf numFmtId="42" fontId="12" fillId="0" borderId="5" xfId="8" applyNumberFormat="1" applyFont="1" applyFill="1" applyBorder="1" applyProtection="1">
      <protection locked="0"/>
    </xf>
    <xf numFmtId="42" fontId="34" fillId="4" borderId="11" xfId="8" applyNumberFormat="1" applyFont="1" applyFill="1" applyBorder="1" applyProtection="1"/>
    <xf numFmtId="42" fontId="28" fillId="0" borderId="5" xfId="6" applyFont="1" applyFill="1" applyBorder="1"/>
    <xf numFmtId="42" fontId="11" fillId="0" borderId="5" xfId="6" applyFont="1" applyFill="1" applyBorder="1"/>
    <xf numFmtId="42" fontId="34" fillId="4" borderId="5" xfId="6" applyFont="1" applyFill="1" applyBorder="1"/>
    <xf numFmtId="42" fontId="12" fillId="0" borderId="5" xfId="6" applyFont="1" applyFill="1" applyBorder="1"/>
    <xf numFmtId="0" fontId="32" fillId="0" borderId="0" xfId="3" applyFont="1" applyFill="1" applyBorder="1"/>
    <xf numFmtId="0" fontId="1" fillId="0" borderId="7" xfId="3" applyFont="1" applyFill="1" applyBorder="1" applyAlignment="1">
      <alignment horizontal="left"/>
    </xf>
    <xf numFmtId="0" fontId="1" fillId="0" borderId="8" xfId="3" applyFont="1" applyFill="1" applyBorder="1" applyAlignment="1">
      <alignment horizontal="left"/>
    </xf>
    <xf numFmtId="0" fontId="18" fillId="0" borderId="8" xfId="3" applyFont="1" applyFill="1" applyBorder="1"/>
    <xf numFmtId="3" fontId="18" fillId="0" borderId="8" xfId="3" applyNumberFormat="1" applyFont="1" applyFill="1" applyBorder="1"/>
    <xf numFmtId="3" fontId="25" fillId="0" borderId="0" xfId="3" applyNumberFormat="1" applyFont="1" applyFill="1" applyBorder="1" applyAlignment="1">
      <alignment horizontal="left" vertical="center"/>
    </xf>
    <xf numFmtId="0" fontId="16" fillId="0" borderId="0" xfId="3" applyFont="1" applyFill="1" applyBorder="1" applyAlignment="1" applyProtection="1">
      <alignment vertical="center"/>
      <protection locked="0"/>
    </xf>
    <xf numFmtId="42" fontId="12" fillId="0" borderId="12" xfId="6" applyNumberFormat="1" applyFont="1" applyFill="1" applyBorder="1" applyProtection="1"/>
    <xf numFmtId="0" fontId="34" fillId="4" borderId="7" xfId="3" applyFont="1" applyFill="1" applyBorder="1" applyAlignment="1">
      <alignment horizontal="left"/>
    </xf>
    <xf numFmtId="0" fontId="34" fillId="4" borderId="8" xfId="3" applyFont="1" applyFill="1" applyBorder="1" applyAlignment="1">
      <alignment horizontal="left"/>
    </xf>
    <xf numFmtId="0" fontId="35" fillId="4" borderId="8" xfId="3" applyFont="1" applyFill="1" applyBorder="1"/>
    <xf numFmtId="42" fontId="34" fillId="4" borderId="9" xfId="6" applyFont="1" applyFill="1" applyBorder="1"/>
    <xf numFmtId="42" fontId="11" fillId="0" borderId="9" xfId="8" applyNumberFormat="1" applyFont="1" applyFill="1" applyBorder="1" applyProtection="1"/>
    <xf numFmtId="0" fontId="7" fillId="0" borderId="0" xfId="3" applyFont="1" applyAlignment="1">
      <alignment horizontal="left"/>
    </xf>
    <xf numFmtId="4" fontId="7" fillId="0" borderId="0" xfId="3" applyNumberFormat="1" applyFont="1" applyAlignment="1">
      <alignment horizontal="right"/>
    </xf>
    <xf numFmtId="165" fontId="7" fillId="0" borderId="0" xfId="3" applyNumberFormat="1" applyFont="1" applyAlignment="1">
      <alignment horizontal="right"/>
    </xf>
    <xf numFmtId="0" fontId="7" fillId="0" borderId="0" xfId="3" applyFont="1"/>
    <xf numFmtId="165" fontId="7" fillId="5" borderId="0" xfId="3" applyNumberFormat="1" applyFont="1" applyFill="1" applyAlignment="1">
      <alignment horizontal="right"/>
    </xf>
    <xf numFmtId="0" fontId="7" fillId="5" borderId="0" xfId="3" applyFont="1" applyFill="1" applyAlignment="1">
      <alignment horizontal="left"/>
    </xf>
    <xf numFmtId="4" fontId="7" fillId="5" borderId="0" xfId="3" applyNumberFormat="1" applyFont="1" applyFill="1" applyAlignment="1">
      <alignment horizontal="right"/>
    </xf>
    <xf numFmtId="165" fontId="7" fillId="0" borderId="0" xfId="3" applyNumberFormat="1" applyFont="1"/>
    <xf numFmtId="0" fontId="36" fillId="3" borderId="1" xfId="3" applyFont="1" applyFill="1" applyBorder="1" applyAlignment="1" applyProtection="1">
      <alignment horizontal="center"/>
    </xf>
    <xf numFmtId="0" fontId="36" fillId="3" borderId="2" xfId="3" applyFont="1" applyFill="1" applyBorder="1" applyAlignment="1" applyProtection="1">
      <alignment horizontal="center"/>
    </xf>
    <xf numFmtId="0" fontId="36" fillId="3" borderId="3" xfId="3" applyFont="1" applyFill="1" applyBorder="1" applyAlignment="1" applyProtection="1">
      <alignment horizontal="center"/>
    </xf>
    <xf numFmtId="0" fontId="36" fillId="3" borderId="4" xfId="3" applyFont="1" applyFill="1" applyBorder="1" applyAlignment="1">
      <alignment horizontal="center" vertical="center"/>
    </xf>
    <xf numFmtId="0" fontId="36" fillId="3" borderId="0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7" xfId="3" applyFont="1" applyFill="1" applyBorder="1" applyAlignment="1" applyProtection="1">
      <alignment horizontal="center" vertical="center"/>
      <protection locked="0"/>
    </xf>
    <xf numFmtId="0" fontId="36" fillId="3" borderId="8" xfId="3" applyFont="1" applyFill="1" applyBorder="1" applyAlignment="1" applyProtection="1">
      <alignment horizontal="center" vertical="center"/>
      <protection locked="0"/>
    </xf>
    <xf numFmtId="0" fontId="36" fillId="3" borderId="9" xfId="3" applyFont="1" applyFill="1" applyBorder="1" applyAlignment="1" applyProtection="1">
      <alignment horizontal="center" vertical="center"/>
      <protection locked="0"/>
    </xf>
    <xf numFmtId="0" fontId="7" fillId="0" borderId="0" xfId="3" applyFont="1" applyFill="1" applyBorder="1" applyAlignment="1" applyProtection="1">
      <alignment horizontal="center" vertical="center"/>
      <protection locked="0"/>
    </xf>
    <xf numFmtId="49" fontId="3" fillId="0" borderId="4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Border="1" applyAlignment="1">
      <alignment horizontal="center" vertical="center"/>
    </xf>
    <xf numFmtId="9" fontId="33" fillId="0" borderId="0" xfId="2" applyNumberFormat="1" applyFont="1" applyFill="1" applyBorder="1" applyAlignment="1" applyProtection="1">
      <alignment horizontal="center" vertical="center"/>
      <protection locked="0"/>
    </xf>
    <xf numFmtId="9" fontId="3" fillId="0" borderId="0" xfId="2" applyNumberFormat="1" applyFont="1" applyFill="1" applyBorder="1" applyAlignment="1" applyProtection="1">
      <alignment horizontal="center" vertical="center"/>
      <protection locked="0"/>
    </xf>
    <xf numFmtId="3" fontId="33" fillId="0" borderId="0" xfId="3" applyNumberFormat="1" applyFont="1" applyFill="1" applyBorder="1" applyAlignment="1">
      <alignment horizontal="center" vertical="center"/>
    </xf>
    <xf numFmtId="0" fontId="8" fillId="0" borderId="0" xfId="3" applyFont="1" applyFill="1" applyBorder="1" applyAlignment="1" applyProtection="1">
      <alignment horizontal="center" vertical="center"/>
      <protection locked="0"/>
    </xf>
    <xf numFmtId="0" fontId="36" fillId="3" borderId="4" xfId="3" applyFont="1" applyFill="1" applyBorder="1" applyAlignment="1" applyProtection="1">
      <alignment horizontal="center"/>
    </xf>
    <xf numFmtId="0" fontId="36" fillId="3" borderId="0" xfId="3" applyFont="1" applyFill="1" applyBorder="1" applyAlignment="1" applyProtection="1">
      <alignment horizontal="center"/>
    </xf>
    <xf numFmtId="0" fontId="36" fillId="3" borderId="5" xfId="3" applyFont="1" applyFill="1" applyBorder="1" applyAlignment="1" applyProtection="1">
      <alignment horizontal="center"/>
    </xf>
    <xf numFmtId="0" fontId="36" fillId="3" borderId="7" xfId="3" applyFont="1" applyFill="1" applyBorder="1" applyAlignment="1" applyProtection="1">
      <alignment horizontal="center"/>
      <protection locked="0"/>
    </xf>
    <xf numFmtId="0" fontId="36" fillId="3" borderId="8" xfId="3" applyFont="1" applyFill="1" applyBorder="1" applyAlignment="1" applyProtection="1">
      <alignment horizontal="center"/>
      <protection locked="0"/>
    </xf>
    <xf numFmtId="0" fontId="36" fillId="3" borderId="9" xfId="3" applyFont="1" applyFill="1" applyBorder="1" applyAlignment="1" applyProtection="1">
      <alignment horizontal="center"/>
      <protection locked="0"/>
    </xf>
    <xf numFmtId="49" fontId="16" fillId="0" borderId="0" xfId="3" applyNumberFormat="1" applyFont="1" applyFill="1" applyBorder="1" applyAlignment="1">
      <alignment horizontal="center" vertical="center"/>
    </xf>
  </cellXfs>
  <cellStyles count="12">
    <cellStyle name="Bueno" xfId="8" builtinId="26"/>
    <cellStyle name="Millares" xfId="1" builtinId="3"/>
    <cellStyle name="Millares [0]" xfId="7" builtinId="6"/>
    <cellStyle name="Moneda [0]" xfId="6" builtinId="7"/>
    <cellStyle name="Normal" xfId="0" builtinId="0"/>
    <cellStyle name="Normal 2" xfId="9" xr:uid="{D6B487E3-8BCE-44F7-8299-C63F9CDA8F0F}"/>
    <cellStyle name="Normal 2 3 2" xfId="5" xr:uid="{00000000-0005-0000-0000-000005000000}"/>
    <cellStyle name="Normal 3" xfId="10" xr:uid="{23A79E3B-8F0C-4D8D-ADD2-0090D9145CDE}"/>
    <cellStyle name="Normal 4" xfId="11" xr:uid="{DB59B3BB-EB86-43C5-AEAB-9DE8BCB3B3B7}"/>
    <cellStyle name="Normal 4 2" xfId="3" xr:uid="{00000000-0005-0000-0000-000006000000}"/>
    <cellStyle name="Normal 5" xfId="4" xr:uid="{00000000-0005-0000-0000-000007000000}"/>
    <cellStyle name="Porcentaje" xfId="2" builtinId="5"/>
  </cellStyles>
  <dxfs count="0"/>
  <tableStyles count="0" defaultTableStyle="TableStyleMedium2" defaultPivotStyle="PivotStyleLight16"/>
  <colors>
    <mruColors>
      <color rgb="FF37AD99"/>
      <color rgb="FF2E8876"/>
      <color rgb="FF66FF99"/>
      <color rgb="FF299E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095CF-EF88-4659-A6E8-2E54D485C036}">
  <dimension ref="B1:G488"/>
  <sheetViews>
    <sheetView topLeftCell="A310" workbookViewId="0">
      <selection activeCell="I247" sqref="I246:I247"/>
    </sheetView>
  </sheetViews>
  <sheetFormatPr baseColWidth="10" defaultRowHeight="15" x14ac:dyDescent="0.2"/>
  <cols>
    <col min="1" max="1" width="2.42578125" style="212" customWidth="1"/>
    <col min="2" max="2" width="25.140625" style="212" customWidth="1"/>
    <col min="3" max="3" width="48.140625" style="212" customWidth="1"/>
    <col min="4" max="4" width="22.5703125" style="212" bestFit="1" customWidth="1"/>
    <col min="5" max="6" width="20.42578125" style="212" bestFit="1" customWidth="1"/>
    <col min="7" max="7" width="22.5703125" style="216" bestFit="1" customWidth="1"/>
    <col min="8" max="256" width="9.140625" style="212" customWidth="1"/>
    <col min="257" max="257" width="2.42578125" style="212" customWidth="1"/>
    <col min="258" max="258" width="25.140625" style="212" customWidth="1"/>
    <col min="259" max="259" width="48.140625" style="212" customWidth="1"/>
    <col min="260" max="260" width="22.5703125" style="212" bestFit="1" customWidth="1"/>
    <col min="261" max="262" width="20.42578125" style="212" bestFit="1" customWidth="1"/>
    <col min="263" max="263" width="22.5703125" style="212" bestFit="1" customWidth="1"/>
    <col min="264" max="512" width="9.140625" style="212" customWidth="1"/>
    <col min="513" max="513" width="2.42578125" style="212" customWidth="1"/>
    <col min="514" max="514" width="25.140625" style="212" customWidth="1"/>
    <col min="515" max="515" width="48.140625" style="212" customWidth="1"/>
    <col min="516" max="516" width="22.5703125" style="212" bestFit="1" customWidth="1"/>
    <col min="517" max="518" width="20.42578125" style="212" bestFit="1" customWidth="1"/>
    <col min="519" max="519" width="22.5703125" style="212" bestFit="1" customWidth="1"/>
    <col min="520" max="768" width="9.140625" style="212" customWidth="1"/>
    <col min="769" max="769" width="2.42578125" style="212" customWidth="1"/>
    <col min="770" max="770" width="25.140625" style="212" customWidth="1"/>
    <col min="771" max="771" width="48.140625" style="212" customWidth="1"/>
    <col min="772" max="772" width="22.5703125" style="212" bestFit="1" customWidth="1"/>
    <col min="773" max="774" width="20.42578125" style="212" bestFit="1" customWidth="1"/>
    <col min="775" max="775" width="22.5703125" style="212" bestFit="1" customWidth="1"/>
    <col min="776" max="1024" width="9.140625" style="212" customWidth="1"/>
    <col min="1025" max="1025" width="2.42578125" style="212" customWidth="1"/>
    <col min="1026" max="1026" width="25.140625" style="212" customWidth="1"/>
    <col min="1027" max="1027" width="48.140625" style="212" customWidth="1"/>
    <col min="1028" max="1028" width="22.5703125" style="212" bestFit="1" customWidth="1"/>
    <col min="1029" max="1030" width="20.42578125" style="212" bestFit="1" customWidth="1"/>
    <col min="1031" max="1031" width="22.5703125" style="212" bestFit="1" customWidth="1"/>
    <col min="1032" max="1280" width="9.140625" style="212" customWidth="1"/>
    <col min="1281" max="1281" width="2.42578125" style="212" customWidth="1"/>
    <col min="1282" max="1282" width="25.140625" style="212" customWidth="1"/>
    <col min="1283" max="1283" width="48.140625" style="212" customWidth="1"/>
    <col min="1284" max="1284" width="22.5703125" style="212" bestFit="1" customWidth="1"/>
    <col min="1285" max="1286" width="20.42578125" style="212" bestFit="1" customWidth="1"/>
    <col min="1287" max="1287" width="22.5703125" style="212" bestFit="1" customWidth="1"/>
    <col min="1288" max="1536" width="9.140625" style="212" customWidth="1"/>
    <col min="1537" max="1537" width="2.42578125" style="212" customWidth="1"/>
    <col min="1538" max="1538" width="25.140625" style="212" customWidth="1"/>
    <col min="1539" max="1539" width="48.140625" style="212" customWidth="1"/>
    <col min="1540" max="1540" width="22.5703125" style="212" bestFit="1" customWidth="1"/>
    <col min="1541" max="1542" width="20.42578125" style="212" bestFit="1" customWidth="1"/>
    <col min="1543" max="1543" width="22.5703125" style="212" bestFit="1" customWidth="1"/>
    <col min="1544" max="1792" width="9.140625" style="212" customWidth="1"/>
    <col min="1793" max="1793" width="2.42578125" style="212" customWidth="1"/>
    <col min="1794" max="1794" width="25.140625" style="212" customWidth="1"/>
    <col min="1795" max="1795" width="48.140625" style="212" customWidth="1"/>
    <col min="1796" max="1796" width="22.5703125" style="212" bestFit="1" customWidth="1"/>
    <col min="1797" max="1798" width="20.42578125" style="212" bestFit="1" customWidth="1"/>
    <col min="1799" max="1799" width="22.5703125" style="212" bestFit="1" customWidth="1"/>
    <col min="1800" max="2048" width="9.140625" style="212" customWidth="1"/>
    <col min="2049" max="2049" width="2.42578125" style="212" customWidth="1"/>
    <col min="2050" max="2050" width="25.140625" style="212" customWidth="1"/>
    <col min="2051" max="2051" width="48.140625" style="212" customWidth="1"/>
    <col min="2052" max="2052" width="22.5703125" style="212" bestFit="1" customWidth="1"/>
    <col min="2053" max="2054" width="20.42578125" style="212" bestFit="1" customWidth="1"/>
    <col min="2055" max="2055" width="22.5703125" style="212" bestFit="1" customWidth="1"/>
    <col min="2056" max="2304" width="9.140625" style="212" customWidth="1"/>
    <col min="2305" max="2305" width="2.42578125" style="212" customWidth="1"/>
    <col min="2306" max="2306" width="25.140625" style="212" customWidth="1"/>
    <col min="2307" max="2307" width="48.140625" style="212" customWidth="1"/>
    <col min="2308" max="2308" width="22.5703125" style="212" bestFit="1" customWidth="1"/>
    <col min="2309" max="2310" width="20.42578125" style="212" bestFit="1" customWidth="1"/>
    <col min="2311" max="2311" width="22.5703125" style="212" bestFit="1" customWidth="1"/>
    <col min="2312" max="2560" width="9.140625" style="212" customWidth="1"/>
    <col min="2561" max="2561" width="2.42578125" style="212" customWidth="1"/>
    <col min="2562" max="2562" width="25.140625" style="212" customWidth="1"/>
    <col min="2563" max="2563" width="48.140625" style="212" customWidth="1"/>
    <col min="2564" max="2564" width="22.5703125" style="212" bestFit="1" customWidth="1"/>
    <col min="2565" max="2566" width="20.42578125" style="212" bestFit="1" customWidth="1"/>
    <col min="2567" max="2567" width="22.5703125" style="212" bestFit="1" customWidth="1"/>
    <col min="2568" max="2816" width="9.140625" style="212" customWidth="1"/>
    <col min="2817" max="2817" width="2.42578125" style="212" customWidth="1"/>
    <col min="2818" max="2818" width="25.140625" style="212" customWidth="1"/>
    <col min="2819" max="2819" width="48.140625" style="212" customWidth="1"/>
    <col min="2820" max="2820" width="22.5703125" style="212" bestFit="1" customWidth="1"/>
    <col min="2821" max="2822" width="20.42578125" style="212" bestFit="1" customWidth="1"/>
    <col min="2823" max="2823" width="22.5703125" style="212" bestFit="1" customWidth="1"/>
    <col min="2824" max="3072" width="9.140625" style="212" customWidth="1"/>
    <col min="3073" max="3073" width="2.42578125" style="212" customWidth="1"/>
    <col min="3074" max="3074" width="25.140625" style="212" customWidth="1"/>
    <col min="3075" max="3075" width="48.140625" style="212" customWidth="1"/>
    <col min="3076" max="3076" width="22.5703125" style="212" bestFit="1" customWidth="1"/>
    <col min="3077" max="3078" width="20.42578125" style="212" bestFit="1" customWidth="1"/>
    <col min="3079" max="3079" width="22.5703125" style="212" bestFit="1" customWidth="1"/>
    <col min="3080" max="3328" width="9.140625" style="212" customWidth="1"/>
    <col min="3329" max="3329" width="2.42578125" style="212" customWidth="1"/>
    <col min="3330" max="3330" width="25.140625" style="212" customWidth="1"/>
    <col min="3331" max="3331" width="48.140625" style="212" customWidth="1"/>
    <col min="3332" max="3332" width="22.5703125" style="212" bestFit="1" customWidth="1"/>
    <col min="3333" max="3334" width="20.42578125" style="212" bestFit="1" customWidth="1"/>
    <col min="3335" max="3335" width="22.5703125" style="212" bestFit="1" customWidth="1"/>
    <col min="3336" max="3584" width="9.140625" style="212" customWidth="1"/>
    <col min="3585" max="3585" width="2.42578125" style="212" customWidth="1"/>
    <col min="3586" max="3586" width="25.140625" style="212" customWidth="1"/>
    <col min="3587" max="3587" width="48.140625" style="212" customWidth="1"/>
    <col min="3588" max="3588" width="22.5703125" style="212" bestFit="1" customWidth="1"/>
    <col min="3589" max="3590" width="20.42578125" style="212" bestFit="1" customWidth="1"/>
    <col min="3591" max="3591" width="22.5703125" style="212" bestFit="1" customWidth="1"/>
    <col min="3592" max="3840" width="9.140625" style="212" customWidth="1"/>
    <col min="3841" max="3841" width="2.42578125" style="212" customWidth="1"/>
    <col min="3842" max="3842" width="25.140625" style="212" customWidth="1"/>
    <col min="3843" max="3843" width="48.140625" style="212" customWidth="1"/>
    <col min="3844" max="3844" width="22.5703125" style="212" bestFit="1" customWidth="1"/>
    <col min="3845" max="3846" width="20.42578125" style="212" bestFit="1" customWidth="1"/>
    <col min="3847" max="3847" width="22.5703125" style="212" bestFit="1" customWidth="1"/>
    <col min="3848" max="4096" width="9.140625" style="212" customWidth="1"/>
    <col min="4097" max="4097" width="2.42578125" style="212" customWidth="1"/>
    <col min="4098" max="4098" width="25.140625" style="212" customWidth="1"/>
    <col min="4099" max="4099" width="48.140625" style="212" customWidth="1"/>
    <col min="4100" max="4100" width="22.5703125" style="212" bestFit="1" customWidth="1"/>
    <col min="4101" max="4102" width="20.42578125" style="212" bestFit="1" customWidth="1"/>
    <col min="4103" max="4103" width="22.5703125" style="212" bestFit="1" customWidth="1"/>
    <col min="4104" max="4352" width="9.140625" style="212" customWidth="1"/>
    <col min="4353" max="4353" width="2.42578125" style="212" customWidth="1"/>
    <col min="4354" max="4354" width="25.140625" style="212" customWidth="1"/>
    <col min="4355" max="4355" width="48.140625" style="212" customWidth="1"/>
    <col min="4356" max="4356" width="22.5703125" style="212" bestFit="1" customWidth="1"/>
    <col min="4357" max="4358" width="20.42578125" style="212" bestFit="1" customWidth="1"/>
    <col min="4359" max="4359" width="22.5703125" style="212" bestFit="1" customWidth="1"/>
    <col min="4360" max="4608" width="9.140625" style="212" customWidth="1"/>
    <col min="4609" max="4609" width="2.42578125" style="212" customWidth="1"/>
    <col min="4610" max="4610" width="25.140625" style="212" customWidth="1"/>
    <col min="4611" max="4611" width="48.140625" style="212" customWidth="1"/>
    <col min="4612" max="4612" width="22.5703125" style="212" bestFit="1" customWidth="1"/>
    <col min="4613" max="4614" width="20.42578125" style="212" bestFit="1" customWidth="1"/>
    <col min="4615" max="4615" width="22.5703125" style="212" bestFit="1" customWidth="1"/>
    <col min="4616" max="4864" width="9.140625" style="212" customWidth="1"/>
    <col min="4865" max="4865" width="2.42578125" style="212" customWidth="1"/>
    <col min="4866" max="4866" width="25.140625" style="212" customWidth="1"/>
    <col min="4867" max="4867" width="48.140625" style="212" customWidth="1"/>
    <col min="4868" max="4868" width="22.5703125" style="212" bestFit="1" customWidth="1"/>
    <col min="4869" max="4870" width="20.42578125" style="212" bestFit="1" customWidth="1"/>
    <col min="4871" max="4871" width="22.5703125" style="212" bestFit="1" customWidth="1"/>
    <col min="4872" max="5120" width="9.140625" style="212" customWidth="1"/>
    <col min="5121" max="5121" width="2.42578125" style="212" customWidth="1"/>
    <col min="5122" max="5122" width="25.140625" style="212" customWidth="1"/>
    <col min="5123" max="5123" width="48.140625" style="212" customWidth="1"/>
    <col min="5124" max="5124" width="22.5703125" style="212" bestFit="1" customWidth="1"/>
    <col min="5125" max="5126" width="20.42578125" style="212" bestFit="1" customWidth="1"/>
    <col min="5127" max="5127" width="22.5703125" style="212" bestFit="1" customWidth="1"/>
    <col min="5128" max="5376" width="9.140625" style="212" customWidth="1"/>
    <col min="5377" max="5377" width="2.42578125" style="212" customWidth="1"/>
    <col min="5378" max="5378" width="25.140625" style="212" customWidth="1"/>
    <col min="5379" max="5379" width="48.140625" style="212" customWidth="1"/>
    <col min="5380" max="5380" width="22.5703125" style="212" bestFit="1" customWidth="1"/>
    <col min="5381" max="5382" width="20.42578125" style="212" bestFit="1" customWidth="1"/>
    <col min="5383" max="5383" width="22.5703125" style="212" bestFit="1" customWidth="1"/>
    <col min="5384" max="5632" width="9.140625" style="212" customWidth="1"/>
    <col min="5633" max="5633" width="2.42578125" style="212" customWidth="1"/>
    <col min="5634" max="5634" width="25.140625" style="212" customWidth="1"/>
    <col min="5635" max="5635" width="48.140625" style="212" customWidth="1"/>
    <col min="5636" max="5636" width="22.5703125" style="212" bestFit="1" customWidth="1"/>
    <col min="5637" max="5638" width="20.42578125" style="212" bestFit="1" customWidth="1"/>
    <col min="5639" max="5639" width="22.5703125" style="212" bestFit="1" customWidth="1"/>
    <col min="5640" max="5888" width="9.140625" style="212" customWidth="1"/>
    <col min="5889" max="5889" width="2.42578125" style="212" customWidth="1"/>
    <col min="5890" max="5890" width="25.140625" style="212" customWidth="1"/>
    <col min="5891" max="5891" width="48.140625" style="212" customWidth="1"/>
    <col min="5892" max="5892" width="22.5703125" style="212" bestFit="1" customWidth="1"/>
    <col min="5893" max="5894" width="20.42578125" style="212" bestFit="1" customWidth="1"/>
    <col min="5895" max="5895" width="22.5703125" style="212" bestFit="1" customWidth="1"/>
    <col min="5896" max="6144" width="9.140625" style="212" customWidth="1"/>
    <col min="6145" max="6145" width="2.42578125" style="212" customWidth="1"/>
    <col min="6146" max="6146" width="25.140625" style="212" customWidth="1"/>
    <col min="6147" max="6147" width="48.140625" style="212" customWidth="1"/>
    <col min="6148" max="6148" width="22.5703125" style="212" bestFit="1" customWidth="1"/>
    <col min="6149" max="6150" width="20.42578125" style="212" bestFit="1" customWidth="1"/>
    <col min="6151" max="6151" width="22.5703125" style="212" bestFit="1" customWidth="1"/>
    <col min="6152" max="6400" width="9.140625" style="212" customWidth="1"/>
    <col min="6401" max="6401" width="2.42578125" style="212" customWidth="1"/>
    <col min="6402" max="6402" width="25.140625" style="212" customWidth="1"/>
    <col min="6403" max="6403" width="48.140625" style="212" customWidth="1"/>
    <col min="6404" max="6404" width="22.5703125" style="212" bestFit="1" customWidth="1"/>
    <col min="6405" max="6406" width="20.42578125" style="212" bestFit="1" customWidth="1"/>
    <col min="6407" max="6407" width="22.5703125" style="212" bestFit="1" customWidth="1"/>
    <col min="6408" max="6656" width="9.140625" style="212" customWidth="1"/>
    <col min="6657" max="6657" width="2.42578125" style="212" customWidth="1"/>
    <col min="6658" max="6658" width="25.140625" style="212" customWidth="1"/>
    <col min="6659" max="6659" width="48.140625" style="212" customWidth="1"/>
    <col min="6660" max="6660" width="22.5703125" style="212" bestFit="1" customWidth="1"/>
    <col min="6661" max="6662" width="20.42578125" style="212" bestFit="1" customWidth="1"/>
    <col min="6663" max="6663" width="22.5703125" style="212" bestFit="1" customWidth="1"/>
    <col min="6664" max="6912" width="9.140625" style="212" customWidth="1"/>
    <col min="6913" max="6913" width="2.42578125" style="212" customWidth="1"/>
    <col min="6914" max="6914" width="25.140625" style="212" customWidth="1"/>
    <col min="6915" max="6915" width="48.140625" style="212" customWidth="1"/>
    <col min="6916" max="6916" width="22.5703125" style="212" bestFit="1" customWidth="1"/>
    <col min="6917" max="6918" width="20.42578125" style="212" bestFit="1" customWidth="1"/>
    <col min="6919" max="6919" width="22.5703125" style="212" bestFit="1" customWidth="1"/>
    <col min="6920" max="7168" width="9.140625" style="212" customWidth="1"/>
    <col min="7169" max="7169" width="2.42578125" style="212" customWidth="1"/>
    <col min="7170" max="7170" width="25.140625" style="212" customWidth="1"/>
    <col min="7171" max="7171" width="48.140625" style="212" customWidth="1"/>
    <col min="7172" max="7172" width="22.5703125" style="212" bestFit="1" customWidth="1"/>
    <col min="7173" max="7174" width="20.42578125" style="212" bestFit="1" customWidth="1"/>
    <col min="7175" max="7175" width="22.5703125" style="212" bestFit="1" customWidth="1"/>
    <col min="7176" max="7424" width="9.140625" style="212" customWidth="1"/>
    <col min="7425" max="7425" width="2.42578125" style="212" customWidth="1"/>
    <col min="7426" max="7426" width="25.140625" style="212" customWidth="1"/>
    <col min="7427" max="7427" width="48.140625" style="212" customWidth="1"/>
    <col min="7428" max="7428" width="22.5703125" style="212" bestFit="1" customWidth="1"/>
    <col min="7429" max="7430" width="20.42578125" style="212" bestFit="1" customWidth="1"/>
    <col min="7431" max="7431" width="22.5703125" style="212" bestFit="1" customWidth="1"/>
    <col min="7432" max="7680" width="9.140625" style="212" customWidth="1"/>
    <col min="7681" max="7681" width="2.42578125" style="212" customWidth="1"/>
    <col min="7682" max="7682" width="25.140625" style="212" customWidth="1"/>
    <col min="7683" max="7683" width="48.140625" style="212" customWidth="1"/>
    <col min="7684" max="7684" width="22.5703125" style="212" bestFit="1" customWidth="1"/>
    <col min="7685" max="7686" width="20.42578125" style="212" bestFit="1" customWidth="1"/>
    <col min="7687" max="7687" width="22.5703125" style="212" bestFit="1" customWidth="1"/>
    <col min="7688" max="7936" width="9.140625" style="212" customWidth="1"/>
    <col min="7937" max="7937" width="2.42578125" style="212" customWidth="1"/>
    <col min="7938" max="7938" width="25.140625" style="212" customWidth="1"/>
    <col min="7939" max="7939" width="48.140625" style="212" customWidth="1"/>
    <col min="7940" max="7940" width="22.5703125" style="212" bestFit="1" customWidth="1"/>
    <col min="7941" max="7942" width="20.42578125" style="212" bestFit="1" customWidth="1"/>
    <col min="7943" max="7943" width="22.5703125" style="212" bestFit="1" customWidth="1"/>
    <col min="7944" max="8192" width="9.140625" style="212" customWidth="1"/>
    <col min="8193" max="8193" width="2.42578125" style="212" customWidth="1"/>
    <col min="8194" max="8194" width="25.140625" style="212" customWidth="1"/>
    <col min="8195" max="8195" width="48.140625" style="212" customWidth="1"/>
    <col min="8196" max="8196" width="22.5703125" style="212" bestFit="1" customWidth="1"/>
    <col min="8197" max="8198" width="20.42578125" style="212" bestFit="1" customWidth="1"/>
    <col min="8199" max="8199" width="22.5703125" style="212" bestFit="1" customWidth="1"/>
    <col min="8200" max="8448" width="9.140625" style="212" customWidth="1"/>
    <col min="8449" max="8449" width="2.42578125" style="212" customWidth="1"/>
    <col min="8450" max="8450" width="25.140625" style="212" customWidth="1"/>
    <col min="8451" max="8451" width="48.140625" style="212" customWidth="1"/>
    <col min="8452" max="8452" width="22.5703125" style="212" bestFit="1" customWidth="1"/>
    <col min="8453" max="8454" width="20.42578125" style="212" bestFit="1" customWidth="1"/>
    <col min="8455" max="8455" width="22.5703125" style="212" bestFit="1" customWidth="1"/>
    <col min="8456" max="8704" width="9.140625" style="212" customWidth="1"/>
    <col min="8705" max="8705" width="2.42578125" style="212" customWidth="1"/>
    <col min="8706" max="8706" width="25.140625" style="212" customWidth="1"/>
    <col min="8707" max="8707" width="48.140625" style="212" customWidth="1"/>
    <col min="8708" max="8708" width="22.5703125" style="212" bestFit="1" customWidth="1"/>
    <col min="8709" max="8710" width="20.42578125" style="212" bestFit="1" customWidth="1"/>
    <col min="8711" max="8711" width="22.5703125" style="212" bestFit="1" customWidth="1"/>
    <col min="8712" max="8960" width="9.140625" style="212" customWidth="1"/>
    <col min="8961" max="8961" width="2.42578125" style="212" customWidth="1"/>
    <col min="8962" max="8962" width="25.140625" style="212" customWidth="1"/>
    <col min="8963" max="8963" width="48.140625" style="212" customWidth="1"/>
    <col min="8964" max="8964" width="22.5703125" style="212" bestFit="1" customWidth="1"/>
    <col min="8965" max="8966" width="20.42578125" style="212" bestFit="1" customWidth="1"/>
    <col min="8967" max="8967" width="22.5703125" style="212" bestFit="1" customWidth="1"/>
    <col min="8968" max="9216" width="9.140625" style="212" customWidth="1"/>
    <col min="9217" max="9217" width="2.42578125" style="212" customWidth="1"/>
    <col min="9218" max="9218" width="25.140625" style="212" customWidth="1"/>
    <col min="9219" max="9219" width="48.140625" style="212" customWidth="1"/>
    <col min="9220" max="9220" width="22.5703125" style="212" bestFit="1" customWidth="1"/>
    <col min="9221" max="9222" width="20.42578125" style="212" bestFit="1" customWidth="1"/>
    <col min="9223" max="9223" width="22.5703125" style="212" bestFit="1" customWidth="1"/>
    <col min="9224" max="9472" width="9.140625" style="212" customWidth="1"/>
    <col min="9473" max="9473" width="2.42578125" style="212" customWidth="1"/>
    <col min="9474" max="9474" width="25.140625" style="212" customWidth="1"/>
    <col min="9475" max="9475" width="48.140625" style="212" customWidth="1"/>
    <col min="9476" max="9476" width="22.5703125" style="212" bestFit="1" customWidth="1"/>
    <col min="9477" max="9478" width="20.42578125" style="212" bestFit="1" customWidth="1"/>
    <col min="9479" max="9479" width="22.5703125" style="212" bestFit="1" customWidth="1"/>
    <col min="9480" max="9728" width="9.140625" style="212" customWidth="1"/>
    <col min="9729" max="9729" width="2.42578125" style="212" customWidth="1"/>
    <col min="9730" max="9730" width="25.140625" style="212" customWidth="1"/>
    <col min="9731" max="9731" width="48.140625" style="212" customWidth="1"/>
    <col min="9732" max="9732" width="22.5703125" style="212" bestFit="1" customWidth="1"/>
    <col min="9733" max="9734" width="20.42578125" style="212" bestFit="1" customWidth="1"/>
    <col min="9735" max="9735" width="22.5703125" style="212" bestFit="1" customWidth="1"/>
    <col min="9736" max="9984" width="9.140625" style="212" customWidth="1"/>
    <col min="9985" max="9985" width="2.42578125" style="212" customWidth="1"/>
    <col min="9986" max="9986" width="25.140625" style="212" customWidth="1"/>
    <col min="9987" max="9987" width="48.140625" style="212" customWidth="1"/>
    <col min="9988" max="9988" width="22.5703125" style="212" bestFit="1" customWidth="1"/>
    <col min="9989" max="9990" width="20.42578125" style="212" bestFit="1" customWidth="1"/>
    <col min="9991" max="9991" width="22.5703125" style="212" bestFit="1" customWidth="1"/>
    <col min="9992" max="10240" width="9.140625" style="212" customWidth="1"/>
    <col min="10241" max="10241" width="2.42578125" style="212" customWidth="1"/>
    <col min="10242" max="10242" width="25.140625" style="212" customWidth="1"/>
    <col min="10243" max="10243" width="48.140625" style="212" customWidth="1"/>
    <col min="10244" max="10244" width="22.5703125" style="212" bestFit="1" customWidth="1"/>
    <col min="10245" max="10246" width="20.42578125" style="212" bestFit="1" customWidth="1"/>
    <col min="10247" max="10247" width="22.5703125" style="212" bestFit="1" customWidth="1"/>
    <col min="10248" max="10496" width="9.140625" style="212" customWidth="1"/>
    <col min="10497" max="10497" width="2.42578125" style="212" customWidth="1"/>
    <col min="10498" max="10498" width="25.140625" style="212" customWidth="1"/>
    <col min="10499" max="10499" width="48.140625" style="212" customWidth="1"/>
    <col min="10500" max="10500" width="22.5703125" style="212" bestFit="1" customWidth="1"/>
    <col min="10501" max="10502" width="20.42578125" style="212" bestFit="1" customWidth="1"/>
    <col min="10503" max="10503" width="22.5703125" style="212" bestFit="1" customWidth="1"/>
    <col min="10504" max="10752" width="9.140625" style="212" customWidth="1"/>
    <col min="10753" max="10753" width="2.42578125" style="212" customWidth="1"/>
    <col min="10754" max="10754" width="25.140625" style="212" customWidth="1"/>
    <col min="10755" max="10755" width="48.140625" style="212" customWidth="1"/>
    <col min="10756" max="10756" width="22.5703125" style="212" bestFit="1" customWidth="1"/>
    <col min="10757" max="10758" width="20.42578125" style="212" bestFit="1" customWidth="1"/>
    <col min="10759" max="10759" width="22.5703125" style="212" bestFit="1" customWidth="1"/>
    <col min="10760" max="11008" width="9.140625" style="212" customWidth="1"/>
    <col min="11009" max="11009" width="2.42578125" style="212" customWidth="1"/>
    <col min="11010" max="11010" width="25.140625" style="212" customWidth="1"/>
    <col min="11011" max="11011" width="48.140625" style="212" customWidth="1"/>
    <col min="11012" max="11012" width="22.5703125" style="212" bestFit="1" customWidth="1"/>
    <col min="11013" max="11014" width="20.42578125" style="212" bestFit="1" customWidth="1"/>
    <col min="11015" max="11015" width="22.5703125" style="212" bestFit="1" customWidth="1"/>
    <col min="11016" max="11264" width="9.140625" style="212" customWidth="1"/>
    <col min="11265" max="11265" width="2.42578125" style="212" customWidth="1"/>
    <col min="11266" max="11266" width="25.140625" style="212" customWidth="1"/>
    <col min="11267" max="11267" width="48.140625" style="212" customWidth="1"/>
    <col min="11268" max="11268" width="22.5703125" style="212" bestFit="1" customWidth="1"/>
    <col min="11269" max="11270" width="20.42578125" style="212" bestFit="1" customWidth="1"/>
    <col min="11271" max="11271" width="22.5703125" style="212" bestFit="1" customWidth="1"/>
    <col min="11272" max="11520" width="9.140625" style="212" customWidth="1"/>
    <col min="11521" max="11521" width="2.42578125" style="212" customWidth="1"/>
    <col min="11522" max="11522" width="25.140625" style="212" customWidth="1"/>
    <col min="11523" max="11523" width="48.140625" style="212" customWidth="1"/>
    <col min="11524" max="11524" width="22.5703125" style="212" bestFit="1" customWidth="1"/>
    <col min="11525" max="11526" width="20.42578125" style="212" bestFit="1" customWidth="1"/>
    <col min="11527" max="11527" width="22.5703125" style="212" bestFit="1" customWidth="1"/>
    <col min="11528" max="11776" width="9.140625" style="212" customWidth="1"/>
    <col min="11777" max="11777" width="2.42578125" style="212" customWidth="1"/>
    <col min="11778" max="11778" width="25.140625" style="212" customWidth="1"/>
    <col min="11779" max="11779" width="48.140625" style="212" customWidth="1"/>
    <col min="11780" max="11780" width="22.5703125" style="212" bestFit="1" customWidth="1"/>
    <col min="11781" max="11782" width="20.42578125" style="212" bestFit="1" customWidth="1"/>
    <col min="11783" max="11783" width="22.5703125" style="212" bestFit="1" customWidth="1"/>
    <col min="11784" max="12032" width="9.140625" style="212" customWidth="1"/>
    <col min="12033" max="12033" width="2.42578125" style="212" customWidth="1"/>
    <col min="12034" max="12034" width="25.140625" style="212" customWidth="1"/>
    <col min="12035" max="12035" width="48.140625" style="212" customWidth="1"/>
    <col min="12036" max="12036" width="22.5703125" style="212" bestFit="1" customWidth="1"/>
    <col min="12037" max="12038" width="20.42578125" style="212" bestFit="1" customWidth="1"/>
    <col min="12039" max="12039" width="22.5703125" style="212" bestFit="1" customWidth="1"/>
    <col min="12040" max="12288" width="9.140625" style="212" customWidth="1"/>
    <col min="12289" max="12289" width="2.42578125" style="212" customWidth="1"/>
    <col min="12290" max="12290" width="25.140625" style="212" customWidth="1"/>
    <col min="12291" max="12291" width="48.140625" style="212" customWidth="1"/>
    <col min="12292" max="12292" width="22.5703125" style="212" bestFit="1" customWidth="1"/>
    <col min="12293" max="12294" width="20.42578125" style="212" bestFit="1" customWidth="1"/>
    <col min="12295" max="12295" width="22.5703125" style="212" bestFit="1" customWidth="1"/>
    <col min="12296" max="12544" width="9.140625" style="212" customWidth="1"/>
    <col min="12545" max="12545" width="2.42578125" style="212" customWidth="1"/>
    <col min="12546" max="12546" width="25.140625" style="212" customWidth="1"/>
    <col min="12547" max="12547" width="48.140625" style="212" customWidth="1"/>
    <col min="12548" max="12548" width="22.5703125" style="212" bestFit="1" customWidth="1"/>
    <col min="12549" max="12550" width="20.42578125" style="212" bestFit="1" customWidth="1"/>
    <col min="12551" max="12551" width="22.5703125" style="212" bestFit="1" customWidth="1"/>
    <col min="12552" max="12800" width="9.140625" style="212" customWidth="1"/>
    <col min="12801" max="12801" width="2.42578125" style="212" customWidth="1"/>
    <col min="12802" max="12802" width="25.140625" style="212" customWidth="1"/>
    <col min="12803" max="12803" width="48.140625" style="212" customWidth="1"/>
    <col min="12804" max="12804" width="22.5703125" style="212" bestFit="1" customWidth="1"/>
    <col min="12805" max="12806" width="20.42578125" style="212" bestFit="1" customWidth="1"/>
    <col min="12807" max="12807" width="22.5703125" style="212" bestFit="1" customWidth="1"/>
    <col min="12808" max="13056" width="9.140625" style="212" customWidth="1"/>
    <col min="13057" max="13057" width="2.42578125" style="212" customWidth="1"/>
    <col min="13058" max="13058" width="25.140625" style="212" customWidth="1"/>
    <col min="13059" max="13059" width="48.140625" style="212" customWidth="1"/>
    <col min="13060" max="13060" width="22.5703125" style="212" bestFit="1" customWidth="1"/>
    <col min="13061" max="13062" width="20.42578125" style="212" bestFit="1" customWidth="1"/>
    <col min="13063" max="13063" width="22.5703125" style="212" bestFit="1" customWidth="1"/>
    <col min="13064" max="13312" width="9.140625" style="212" customWidth="1"/>
    <col min="13313" max="13313" width="2.42578125" style="212" customWidth="1"/>
    <col min="13314" max="13314" width="25.140625" style="212" customWidth="1"/>
    <col min="13315" max="13315" width="48.140625" style="212" customWidth="1"/>
    <col min="13316" max="13316" width="22.5703125" style="212" bestFit="1" customWidth="1"/>
    <col min="13317" max="13318" width="20.42578125" style="212" bestFit="1" customWidth="1"/>
    <col min="13319" max="13319" width="22.5703125" style="212" bestFit="1" customWidth="1"/>
    <col min="13320" max="13568" width="9.140625" style="212" customWidth="1"/>
    <col min="13569" max="13569" width="2.42578125" style="212" customWidth="1"/>
    <col min="13570" max="13570" width="25.140625" style="212" customWidth="1"/>
    <col min="13571" max="13571" width="48.140625" style="212" customWidth="1"/>
    <col min="13572" max="13572" width="22.5703125" style="212" bestFit="1" customWidth="1"/>
    <col min="13573" max="13574" width="20.42578125" style="212" bestFit="1" customWidth="1"/>
    <col min="13575" max="13575" width="22.5703125" style="212" bestFit="1" customWidth="1"/>
    <col min="13576" max="13824" width="9.140625" style="212" customWidth="1"/>
    <col min="13825" max="13825" width="2.42578125" style="212" customWidth="1"/>
    <col min="13826" max="13826" width="25.140625" style="212" customWidth="1"/>
    <col min="13827" max="13827" width="48.140625" style="212" customWidth="1"/>
    <col min="13828" max="13828" width="22.5703125" style="212" bestFit="1" customWidth="1"/>
    <col min="13829" max="13830" width="20.42578125" style="212" bestFit="1" customWidth="1"/>
    <col min="13831" max="13831" width="22.5703125" style="212" bestFit="1" customWidth="1"/>
    <col min="13832" max="14080" width="9.140625" style="212" customWidth="1"/>
    <col min="14081" max="14081" width="2.42578125" style="212" customWidth="1"/>
    <col min="14082" max="14082" width="25.140625" style="212" customWidth="1"/>
    <col min="14083" max="14083" width="48.140625" style="212" customWidth="1"/>
    <col min="14084" max="14084" width="22.5703125" style="212" bestFit="1" customWidth="1"/>
    <col min="14085" max="14086" width="20.42578125" style="212" bestFit="1" customWidth="1"/>
    <col min="14087" max="14087" width="22.5703125" style="212" bestFit="1" customWidth="1"/>
    <col min="14088" max="14336" width="9.140625" style="212" customWidth="1"/>
    <col min="14337" max="14337" width="2.42578125" style="212" customWidth="1"/>
    <col min="14338" max="14338" width="25.140625" style="212" customWidth="1"/>
    <col min="14339" max="14339" width="48.140625" style="212" customWidth="1"/>
    <col min="14340" max="14340" width="22.5703125" style="212" bestFit="1" customWidth="1"/>
    <col min="14341" max="14342" width="20.42578125" style="212" bestFit="1" customWidth="1"/>
    <col min="14343" max="14343" width="22.5703125" style="212" bestFit="1" customWidth="1"/>
    <col min="14344" max="14592" width="9.140625" style="212" customWidth="1"/>
    <col min="14593" max="14593" width="2.42578125" style="212" customWidth="1"/>
    <col min="14594" max="14594" width="25.140625" style="212" customWidth="1"/>
    <col min="14595" max="14595" width="48.140625" style="212" customWidth="1"/>
    <col min="14596" max="14596" width="22.5703125" style="212" bestFit="1" customWidth="1"/>
    <col min="14597" max="14598" width="20.42578125" style="212" bestFit="1" customWidth="1"/>
    <col min="14599" max="14599" width="22.5703125" style="212" bestFit="1" customWidth="1"/>
    <col min="14600" max="14848" width="9.140625" style="212" customWidth="1"/>
    <col min="14849" max="14849" width="2.42578125" style="212" customWidth="1"/>
    <col min="14850" max="14850" width="25.140625" style="212" customWidth="1"/>
    <col min="14851" max="14851" width="48.140625" style="212" customWidth="1"/>
    <col min="14852" max="14852" width="22.5703125" style="212" bestFit="1" customWidth="1"/>
    <col min="14853" max="14854" width="20.42578125" style="212" bestFit="1" customWidth="1"/>
    <col min="14855" max="14855" width="22.5703125" style="212" bestFit="1" customWidth="1"/>
    <col min="14856" max="15104" width="9.140625" style="212" customWidth="1"/>
    <col min="15105" max="15105" width="2.42578125" style="212" customWidth="1"/>
    <col min="15106" max="15106" width="25.140625" style="212" customWidth="1"/>
    <col min="15107" max="15107" width="48.140625" style="212" customWidth="1"/>
    <col min="15108" max="15108" width="22.5703125" style="212" bestFit="1" customWidth="1"/>
    <col min="15109" max="15110" width="20.42578125" style="212" bestFit="1" customWidth="1"/>
    <col min="15111" max="15111" width="22.5703125" style="212" bestFit="1" customWidth="1"/>
    <col min="15112" max="15360" width="9.140625" style="212" customWidth="1"/>
    <col min="15361" max="15361" width="2.42578125" style="212" customWidth="1"/>
    <col min="15362" max="15362" width="25.140625" style="212" customWidth="1"/>
    <col min="15363" max="15363" width="48.140625" style="212" customWidth="1"/>
    <col min="15364" max="15364" width="22.5703125" style="212" bestFit="1" customWidth="1"/>
    <col min="15365" max="15366" width="20.42578125" style="212" bestFit="1" customWidth="1"/>
    <col min="15367" max="15367" width="22.5703125" style="212" bestFit="1" customWidth="1"/>
    <col min="15368" max="15616" width="9.140625" style="212" customWidth="1"/>
    <col min="15617" max="15617" width="2.42578125" style="212" customWidth="1"/>
    <col min="15618" max="15618" width="25.140625" style="212" customWidth="1"/>
    <col min="15619" max="15619" width="48.140625" style="212" customWidth="1"/>
    <col min="15620" max="15620" width="22.5703125" style="212" bestFit="1" customWidth="1"/>
    <col min="15621" max="15622" width="20.42578125" style="212" bestFit="1" customWidth="1"/>
    <col min="15623" max="15623" width="22.5703125" style="212" bestFit="1" customWidth="1"/>
    <col min="15624" max="15872" width="9.140625" style="212" customWidth="1"/>
    <col min="15873" max="15873" width="2.42578125" style="212" customWidth="1"/>
    <col min="15874" max="15874" width="25.140625" style="212" customWidth="1"/>
    <col min="15875" max="15875" width="48.140625" style="212" customWidth="1"/>
    <col min="15876" max="15876" width="22.5703125" style="212" bestFit="1" customWidth="1"/>
    <col min="15877" max="15878" width="20.42578125" style="212" bestFit="1" customWidth="1"/>
    <col min="15879" max="15879" width="22.5703125" style="212" bestFit="1" customWidth="1"/>
    <col min="15880" max="16128" width="9.140625" style="212" customWidth="1"/>
    <col min="16129" max="16129" width="2.42578125" style="212" customWidth="1"/>
    <col min="16130" max="16130" width="25.140625" style="212" customWidth="1"/>
    <col min="16131" max="16131" width="48.140625" style="212" customWidth="1"/>
    <col min="16132" max="16132" width="22.5703125" style="212" bestFit="1" customWidth="1"/>
    <col min="16133" max="16134" width="20.42578125" style="212" bestFit="1" customWidth="1"/>
    <col min="16135" max="16135" width="22.5703125" style="212" bestFit="1" customWidth="1"/>
    <col min="16136" max="16384" width="9.140625" style="212" customWidth="1"/>
  </cols>
  <sheetData>
    <row r="1" spans="2:7" x14ac:dyDescent="0.2">
      <c r="B1" s="209" t="s">
        <v>113</v>
      </c>
      <c r="C1" s="209" t="s">
        <v>114</v>
      </c>
      <c r="D1" s="210">
        <v>600000</v>
      </c>
      <c r="E1" s="210">
        <v>0</v>
      </c>
      <c r="F1" s="210">
        <v>0</v>
      </c>
      <c r="G1" s="211">
        <v>600000</v>
      </c>
    </row>
    <row r="2" spans="2:7" x14ac:dyDescent="0.2">
      <c r="B2" s="209" t="s">
        <v>115</v>
      </c>
      <c r="C2" s="209" t="s">
        <v>3</v>
      </c>
      <c r="D2" s="210">
        <v>600000</v>
      </c>
      <c r="E2" s="210">
        <v>0</v>
      </c>
      <c r="F2" s="210">
        <v>0</v>
      </c>
      <c r="G2" s="211">
        <v>600000</v>
      </c>
    </row>
    <row r="3" spans="2:7" x14ac:dyDescent="0.2">
      <c r="B3" s="209" t="s">
        <v>116</v>
      </c>
      <c r="C3" s="209" t="s">
        <v>117</v>
      </c>
      <c r="D3" s="210">
        <v>600000</v>
      </c>
      <c r="E3" s="210">
        <v>0</v>
      </c>
      <c r="F3" s="210">
        <v>0</v>
      </c>
      <c r="G3" s="211">
        <v>600000</v>
      </c>
    </row>
    <row r="4" spans="2:7" x14ac:dyDescent="0.2">
      <c r="B4" s="209" t="s">
        <v>118</v>
      </c>
      <c r="C4" s="209" t="s">
        <v>119</v>
      </c>
      <c r="D4" s="210">
        <v>54431538076.260002</v>
      </c>
      <c r="E4" s="210">
        <v>10113168067.68</v>
      </c>
      <c r="F4" s="210">
        <v>6373796882.3100004</v>
      </c>
      <c r="G4" s="213">
        <v>58170909261.629997</v>
      </c>
    </row>
    <row r="5" spans="2:7" x14ac:dyDescent="0.2">
      <c r="B5" s="209" t="s">
        <v>120</v>
      </c>
      <c r="C5" s="209" t="s">
        <v>121</v>
      </c>
      <c r="D5" s="210">
        <v>75854336406.220001</v>
      </c>
      <c r="E5" s="210">
        <v>5415941912.8299999</v>
      </c>
      <c r="F5" s="210">
        <v>2576367893.6999998</v>
      </c>
      <c r="G5" s="213">
        <v>78693910425.350006</v>
      </c>
    </row>
    <row r="6" spans="2:7" x14ac:dyDescent="0.2">
      <c r="B6" s="209" t="s">
        <v>122</v>
      </c>
      <c r="C6" s="209" t="s">
        <v>123</v>
      </c>
      <c r="D6" s="210">
        <v>73035470746.220001</v>
      </c>
      <c r="E6" s="210">
        <v>1919636109</v>
      </c>
      <c r="F6" s="210">
        <v>2561602910.6999998</v>
      </c>
      <c r="G6" s="211">
        <v>72393503944.520004</v>
      </c>
    </row>
    <row r="7" spans="2:7" x14ac:dyDescent="0.2">
      <c r="B7" s="209" t="s">
        <v>124</v>
      </c>
      <c r="C7" s="209" t="s">
        <v>125</v>
      </c>
      <c r="D7" s="210">
        <v>5279247181.1800003</v>
      </c>
      <c r="E7" s="210">
        <v>538630045</v>
      </c>
      <c r="F7" s="210">
        <v>2241648839.6999998</v>
      </c>
      <c r="G7" s="211">
        <v>3576228386.48</v>
      </c>
    </row>
    <row r="8" spans="2:7" x14ac:dyDescent="0.2">
      <c r="B8" s="209" t="s">
        <v>126</v>
      </c>
      <c r="C8" s="209" t="s">
        <v>127</v>
      </c>
      <c r="D8" s="210">
        <v>67756223565.040001</v>
      </c>
      <c r="E8" s="210">
        <v>1381006064</v>
      </c>
      <c r="F8" s="210">
        <v>319954071</v>
      </c>
      <c r="G8" s="211">
        <v>68817275558.039993</v>
      </c>
    </row>
    <row r="9" spans="2:7" x14ac:dyDescent="0.2">
      <c r="B9" s="209" t="s">
        <v>128</v>
      </c>
      <c r="C9" s="209" t="s">
        <v>129</v>
      </c>
      <c r="D9" s="210">
        <v>0</v>
      </c>
      <c r="E9" s="210">
        <v>3487265248.8299999</v>
      </c>
      <c r="F9" s="210">
        <v>5724428</v>
      </c>
      <c r="G9" s="211">
        <v>3481540820.8299999</v>
      </c>
    </row>
    <row r="10" spans="2:7" x14ac:dyDescent="0.2">
      <c r="B10" s="209" t="s">
        <v>130</v>
      </c>
      <c r="C10" s="209" t="s">
        <v>131</v>
      </c>
      <c r="D10" s="210">
        <v>0</v>
      </c>
      <c r="E10" s="210">
        <v>3487265248.8299999</v>
      </c>
      <c r="F10" s="210">
        <v>5724428</v>
      </c>
      <c r="G10" s="211">
        <v>3481540820.8299999</v>
      </c>
    </row>
    <row r="11" spans="2:7" x14ac:dyDescent="0.2">
      <c r="B11" s="209" t="s">
        <v>132</v>
      </c>
      <c r="C11" s="209" t="s">
        <v>133</v>
      </c>
      <c r="D11" s="210">
        <v>2818865660</v>
      </c>
      <c r="E11" s="210">
        <v>9040555</v>
      </c>
      <c r="F11" s="210">
        <v>9040555</v>
      </c>
      <c r="G11" s="211">
        <v>2818865660</v>
      </c>
    </row>
    <row r="12" spans="2:7" x14ac:dyDescent="0.2">
      <c r="B12" s="209" t="s">
        <v>134</v>
      </c>
      <c r="C12" s="209" t="s">
        <v>135</v>
      </c>
      <c r="D12" s="210">
        <v>2818865660</v>
      </c>
      <c r="E12" s="210">
        <v>9040555</v>
      </c>
      <c r="F12" s="210">
        <v>9040555</v>
      </c>
      <c r="G12" s="211">
        <v>2818865660</v>
      </c>
    </row>
    <row r="13" spans="2:7" x14ac:dyDescent="0.2">
      <c r="B13" s="209" t="s">
        <v>136</v>
      </c>
      <c r="C13" s="209" t="s">
        <v>135</v>
      </c>
      <c r="D13" s="210">
        <v>2818865660</v>
      </c>
      <c r="E13" s="210">
        <v>9040555</v>
      </c>
      <c r="F13" s="210">
        <v>9040555</v>
      </c>
      <c r="G13" s="211">
        <v>2818865660</v>
      </c>
    </row>
    <row r="14" spans="2:7" x14ac:dyDescent="0.2">
      <c r="B14" s="209" t="s">
        <v>137</v>
      </c>
      <c r="C14" s="209" t="s">
        <v>138</v>
      </c>
      <c r="D14" s="210">
        <v>4425763296</v>
      </c>
      <c r="E14" s="210">
        <v>68968787</v>
      </c>
      <c r="F14" s="210">
        <v>71516404</v>
      </c>
      <c r="G14" s="213">
        <v>4423215679</v>
      </c>
    </row>
    <row r="15" spans="2:7" x14ac:dyDescent="0.2">
      <c r="B15" s="209" t="s">
        <v>139</v>
      </c>
      <c r="C15" s="209" t="s">
        <v>140</v>
      </c>
      <c r="D15" s="210">
        <v>72497026</v>
      </c>
      <c r="E15" s="210">
        <v>1186158</v>
      </c>
      <c r="F15" s="210">
        <v>5157440</v>
      </c>
      <c r="G15" s="211">
        <v>68525744</v>
      </c>
    </row>
    <row r="16" spans="2:7" x14ac:dyDescent="0.2">
      <c r="B16" s="209" t="s">
        <v>141</v>
      </c>
      <c r="C16" s="209" t="s">
        <v>142</v>
      </c>
      <c r="D16" s="210">
        <v>0</v>
      </c>
      <c r="E16" s="210">
        <v>58078856</v>
      </c>
      <c r="F16" s="210">
        <v>58078856</v>
      </c>
      <c r="G16" s="211">
        <v>0</v>
      </c>
    </row>
    <row r="17" spans="2:7" x14ac:dyDescent="0.2">
      <c r="B17" s="209" t="s">
        <v>143</v>
      </c>
      <c r="C17" s="209" t="s">
        <v>72</v>
      </c>
      <c r="D17" s="210">
        <v>4353266270</v>
      </c>
      <c r="E17" s="210">
        <v>9703773</v>
      </c>
      <c r="F17" s="210">
        <v>8280108</v>
      </c>
      <c r="G17" s="211">
        <v>4354689935</v>
      </c>
    </row>
    <row r="18" spans="2:7" x14ac:dyDescent="0.2">
      <c r="B18" s="209" t="s">
        <v>144</v>
      </c>
      <c r="C18" s="209" t="s">
        <v>145</v>
      </c>
      <c r="D18" s="210">
        <v>-25848561625.959999</v>
      </c>
      <c r="E18" s="210">
        <v>4628257367.8500004</v>
      </c>
      <c r="F18" s="210">
        <v>3725912584.6100001</v>
      </c>
      <c r="G18" s="213">
        <v>-24946216842.720001</v>
      </c>
    </row>
    <row r="19" spans="2:7" x14ac:dyDescent="0.2">
      <c r="B19" s="209" t="s">
        <v>146</v>
      </c>
      <c r="C19" s="209" t="s">
        <v>147</v>
      </c>
      <c r="D19" s="210">
        <v>-25848561625.959999</v>
      </c>
      <c r="E19" s="210">
        <v>4628257367.8500004</v>
      </c>
      <c r="F19" s="210">
        <v>2452461570.29</v>
      </c>
      <c r="G19" s="211">
        <v>-23672765828.400002</v>
      </c>
    </row>
    <row r="20" spans="2:7" x14ac:dyDescent="0.2">
      <c r="B20" s="209" t="s">
        <v>963</v>
      </c>
      <c r="C20" s="209" t="s">
        <v>72</v>
      </c>
      <c r="D20" s="210">
        <v>0</v>
      </c>
      <c r="E20" s="210">
        <v>0</v>
      </c>
      <c r="F20" s="210">
        <v>1273451014.3199999</v>
      </c>
      <c r="G20" s="211">
        <v>-1273451014.3199999</v>
      </c>
    </row>
    <row r="21" spans="2:7" x14ac:dyDescent="0.2">
      <c r="B21" s="209" t="s">
        <v>964</v>
      </c>
      <c r="C21" s="209" t="s">
        <v>965</v>
      </c>
      <c r="D21" s="210">
        <v>0</v>
      </c>
      <c r="E21" s="210">
        <v>0</v>
      </c>
      <c r="F21" s="210">
        <v>1273451014.3199999</v>
      </c>
      <c r="G21" s="211">
        <v>-1273451014.3199999</v>
      </c>
    </row>
    <row r="22" spans="2:7" x14ac:dyDescent="0.2">
      <c r="B22" s="209" t="s">
        <v>148</v>
      </c>
      <c r="C22" s="209" t="s">
        <v>149</v>
      </c>
      <c r="D22" s="210">
        <v>2966314746.73</v>
      </c>
      <c r="E22" s="210">
        <v>37367873.93</v>
      </c>
      <c r="F22" s="210">
        <v>109631474.37</v>
      </c>
      <c r="G22" s="211">
        <v>2894051146.29</v>
      </c>
    </row>
    <row r="23" spans="2:7" x14ac:dyDescent="0.2">
      <c r="B23" s="209" t="s">
        <v>150</v>
      </c>
      <c r="C23" s="209" t="s">
        <v>102</v>
      </c>
      <c r="D23" s="210">
        <v>416309599</v>
      </c>
      <c r="E23" s="210">
        <v>0</v>
      </c>
      <c r="F23" s="210">
        <v>0</v>
      </c>
      <c r="G23" s="213">
        <v>416309599</v>
      </c>
    </row>
    <row r="24" spans="2:7" x14ac:dyDescent="0.2">
      <c r="B24" s="209" t="s">
        <v>151</v>
      </c>
      <c r="C24" s="209" t="s">
        <v>152</v>
      </c>
      <c r="D24" s="210">
        <v>416309599</v>
      </c>
      <c r="E24" s="210">
        <v>0</v>
      </c>
      <c r="F24" s="210">
        <v>0</v>
      </c>
      <c r="G24" s="211">
        <v>416309599</v>
      </c>
    </row>
    <row r="25" spans="2:7" x14ac:dyDescent="0.2">
      <c r="B25" s="209" t="s">
        <v>153</v>
      </c>
      <c r="C25" s="209" t="s">
        <v>103</v>
      </c>
      <c r="D25" s="210">
        <v>135371600</v>
      </c>
      <c r="E25" s="210">
        <v>0</v>
      </c>
      <c r="F25" s="210">
        <v>0</v>
      </c>
      <c r="G25" s="213">
        <v>135371600</v>
      </c>
    </row>
    <row r="26" spans="2:7" x14ac:dyDescent="0.2">
      <c r="B26" s="209" t="s">
        <v>154</v>
      </c>
      <c r="C26" s="209" t="s">
        <v>13</v>
      </c>
      <c r="D26" s="210">
        <v>135371600</v>
      </c>
      <c r="E26" s="210">
        <v>0</v>
      </c>
      <c r="F26" s="210">
        <v>0</v>
      </c>
      <c r="G26" s="211">
        <v>135371600</v>
      </c>
    </row>
    <row r="27" spans="2:7" x14ac:dyDescent="0.2">
      <c r="B27" s="209" t="s">
        <v>155</v>
      </c>
      <c r="C27" s="209" t="s">
        <v>156</v>
      </c>
      <c r="D27" s="210">
        <v>135371600</v>
      </c>
      <c r="E27" s="210">
        <v>0</v>
      </c>
      <c r="F27" s="210">
        <v>0</v>
      </c>
      <c r="G27" s="211">
        <v>135371600</v>
      </c>
    </row>
    <row r="28" spans="2:7" x14ac:dyDescent="0.2">
      <c r="B28" s="209" t="s">
        <v>157</v>
      </c>
      <c r="C28" s="209" t="s">
        <v>158</v>
      </c>
      <c r="D28" s="210">
        <v>976132814</v>
      </c>
      <c r="E28" s="210">
        <v>0</v>
      </c>
      <c r="F28" s="210">
        <v>0</v>
      </c>
      <c r="G28" s="213">
        <v>976132814</v>
      </c>
    </row>
    <row r="29" spans="2:7" x14ac:dyDescent="0.2">
      <c r="B29" s="209" t="s">
        <v>159</v>
      </c>
      <c r="C29" s="209" t="s">
        <v>160</v>
      </c>
      <c r="D29" s="210">
        <v>976132814</v>
      </c>
      <c r="E29" s="210">
        <v>0</v>
      </c>
      <c r="F29" s="210">
        <v>0</v>
      </c>
      <c r="G29" s="211">
        <v>976132814</v>
      </c>
    </row>
    <row r="30" spans="2:7" x14ac:dyDescent="0.2">
      <c r="B30" s="209" t="s">
        <v>161</v>
      </c>
      <c r="C30" s="209" t="s">
        <v>43</v>
      </c>
      <c r="D30" s="210">
        <v>976132814</v>
      </c>
      <c r="E30" s="210">
        <v>0</v>
      </c>
      <c r="F30" s="210">
        <v>0</v>
      </c>
      <c r="G30" s="211">
        <v>976132814</v>
      </c>
    </row>
    <row r="31" spans="2:7" x14ac:dyDescent="0.2">
      <c r="B31" s="209" t="s">
        <v>162</v>
      </c>
      <c r="C31" s="209" t="s">
        <v>10</v>
      </c>
      <c r="D31" s="210">
        <v>529090893.97000003</v>
      </c>
      <c r="E31" s="210">
        <v>0</v>
      </c>
      <c r="F31" s="210">
        <v>0</v>
      </c>
      <c r="G31" s="213">
        <v>529090893.97000003</v>
      </c>
    </row>
    <row r="32" spans="2:7" x14ac:dyDescent="0.2">
      <c r="B32" s="209" t="s">
        <v>163</v>
      </c>
      <c r="C32" s="209" t="s">
        <v>164</v>
      </c>
      <c r="D32" s="210">
        <v>2394668.62</v>
      </c>
      <c r="E32" s="210">
        <v>0</v>
      </c>
      <c r="F32" s="210">
        <v>0</v>
      </c>
      <c r="G32" s="211">
        <v>2394668.62</v>
      </c>
    </row>
    <row r="33" spans="2:7" x14ac:dyDescent="0.2">
      <c r="B33" s="209" t="s">
        <v>165</v>
      </c>
      <c r="C33" s="209" t="s">
        <v>166</v>
      </c>
      <c r="D33" s="210">
        <v>2394668.62</v>
      </c>
      <c r="E33" s="210">
        <v>0</v>
      </c>
      <c r="F33" s="210">
        <v>0</v>
      </c>
      <c r="G33" s="211">
        <v>2394668.62</v>
      </c>
    </row>
    <row r="34" spans="2:7" x14ac:dyDescent="0.2">
      <c r="B34" s="209" t="s">
        <v>167</v>
      </c>
      <c r="C34" s="209" t="s">
        <v>168</v>
      </c>
      <c r="D34" s="210">
        <v>148232398.06</v>
      </c>
      <c r="E34" s="210">
        <v>0</v>
      </c>
      <c r="F34" s="210">
        <v>0</v>
      </c>
      <c r="G34" s="211">
        <v>148232398.06</v>
      </c>
    </row>
    <row r="35" spans="2:7" x14ac:dyDescent="0.2">
      <c r="B35" s="209" t="s">
        <v>169</v>
      </c>
      <c r="C35" s="209" t="s">
        <v>170</v>
      </c>
      <c r="D35" s="210">
        <v>148232398.06</v>
      </c>
      <c r="E35" s="210">
        <v>0</v>
      </c>
      <c r="F35" s="210">
        <v>0</v>
      </c>
      <c r="G35" s="211">
        <v>148232398.06</v>
      </c>
    </row>
    <row r="36" spans="2:7" x14ac:dyDescent="0.2">
      <c r="B36" s="209" t="s">
        <v>171</v>
      </c>
      <c r="C36" s="209" t="s">
        <v>172</v>
      </c>
      <c r="D36" s="210">
        <v>1976590</v>
      </c>
      <c r="E36" s="210">
        <v>0</v>
      </c>
      <c r="F36" s="210">
        <v>0</v>
      </c>
      <c r="G36" s="211">
        <v>1976590</v>
      </c>
    </row>
    <row r="37" spans="2:7" x14ac:dyDescent="0.2">
      <c r="B37" s="209" t="s">
        <v>173</v>
      </c>
      <c r="C37" s="209" t="s">
        <v>174</v>
      </c>
      <c r="D37" s="210">
        <v>1976590</v>
      </c>
      <c r="E37" s="210">
        <v>0</v>
      </c>
      <c r="F37" s="210">
        <v>0</v>
      </c>
      <c r="G37" s="211">
        <v>1976590</v>
      </c>
    </row>
    <row r="38" spans="2:7" x14ac:dyDescent="0.2">
      <c r="B38" s="209" t="s">
        <v>175</v>
      </c>
      <c r="C38" s="209" t="s">
        <v>176</v>
      </c>
      <c r="D38" s="210">
        <v>376487237.29000002</v>
      </c>
      <c r="E38" s="210">
        <v>0</v>
      </c>
      <c r="F38" s="210">
        <v>0</v>
      </c>
      <c r="G38" s="211">
        <v>376487237.29000002</v>
      </c>
    </row>
    <row r="39" spans="2:7" x14ac:dyDescent="0.2">
      <c r="B39" s="209" t="s">
        <v>177</v>
      </c>
      <c r="C39" s="209" t="s">
        <v>178</v>
      </c>
      <c r="D39" s="210">
        <v>376487237.29000002</v>
      </c>
      <c r="E39" s="210">
        <v>0</v>
      </c>
      <c r="F39" s="210">
        <v>0</v>
      </c>
      <c r="G39" s="211">
        <v>376487237.29000002</v>
      </c>
    </row>
    <row r="40" spans="2:7" x14ac:dyDescent="0.2">
      <c r="B40" s="209" t="s">
        <v>179</v>
      </c>
      <c r="C40" s="209" t="s">
        <v>12</v>
      </c>
      <c r="D40" s="210">
        <v>359201451.56999999</v>
      </c>
      <c r="E40" s="210">
        <v>0</v>
      </c>
      <c r="F40" s="210">
        <v>0</v>
      </c>
      <c r="G40" s="213">
        <v>359201451.56999999</v>
      </c>
    </row>
    <row r="41" spans="2:7" x14ac:dyDescent="0.2">
      <c r="B41" s="209" t="s">
        <v>180</v>
      </c>
      <c r="C41" s="209" t="s">
        <v>181</v>
      </c>
      <c r="D41" s="210">
        <v>357669386.79000002</v>
      </c>
      <c r="E41" s="210">
        <v>0</v>
      </c>
      <c r="F41" s="210">
        <v>0</v>
      </c>
      <c r="G41" s="211">
        <v>357669386.79000002</v>
      </c>
    </row>
    <row r="42" spans="2:7" x14ac:dyDescent="0.2">
      <c r="B42" s="209" t="s">
        <v>182</v>
      </c>
      <c r="C42" s="209" t="s">
        <v>181</v>
      </c>
      <c r="D42" s="210">
        <v>357669386.79000002</v>
      </c>
      <c r="E42" s="210">
        <v>0</v>
      </c>
      <c r="F42" s="210">
        <v>0</v>
      </c>
      <c r="G42" s="211">
        <v>357669386.79000002</v>
      </c>
    </row>
    <row r="43" spans="2:7" x14ac:dyDescent="0.2">
      <c r="B43" s="209" t="s">
        <v>183</v>
      </c>
      <c r="C43" s="209" t="s">
        <v>184</v>
      </c>
      <c r="D43" s="210">
        <v>1532064.78</v>
      </c>
      <c r="E43" s="210">
        <v>0</v>
      </c>
      <c r="F43" s="210">
        <v>0</v>
      </c>
      <c r="G43" s="211">
        <v>1532064.78</v>
      </c>
    </row>
    <row r="44" spans="2:7" x14ac:dyDescent="0.2">
      <c r="B44" s="209" t="s">
        <v>185</v>
      </c>
      <c r="C44" s="209" t="s">
        <v>186</v>
      </c>
      <c r="D44" s="210">
        <v>1532064.78</v>
      </c>
      <c r="E44" s="210">
        <v>0</v>
      </c>
      <c r="F44" s="210">
        <v>0</v>
      </c>
      <c r="G44" s="211">
        <v>1532064.78</v>
      </c>
    </row>
    <row r="45" spans="2:7" x14ac:dyDescent="0.2">
      <c r="B45" s="209" t="s">
        <v>187</v>
      </c>
      <c r="C45" s="209" t="s">
        <v>13</v>
      </c>
      <c r="D45" s="210">
        <v>3691259051.9099998</v>
      </c>
      <c r="E45" s="210">
        <v>0</v>
      </c>
      <c r="F45" s="210">
        <v>0</v>
      </c>
      <c r="G45" s="213">
        <v>3691259051.9099998</v>
      </c>
    </row>
    <row r="46" spans="2:7" x14ac:dyDescent="0.2">
      <c r="B46" s="209" t="s">
        <v>188</v>
      </c>
      <c r="C46" s="209" t="s">
        <v>189</v>
      </c>
      <c r="D46" s="210">
        <v>648684871.37</v>
      </c>
      <c r="E46" s="210">
        <v>0</v>
      </c>
      <c r="F46" s="210">
        <v>0</v>
      </c>
      <c r="G46" s="211">
        <v>648684871.37</v>
      </c>
    </row>
    <row r="47" spans="2:7" x14ac:dyDescent="0.2">
      <c r="B47" s="209" t="s">
        <v>190</v>
      </c>
      <c r="C47" s="209" t="s">
        <v>191</v>
      </c>
      <c r="D47" s="210">
        <v>648684871.37</v>
      </c>
      <c r="E47" s="210">
        <v>0</v>
      </c>
      <c r="F47" s="210">
        <v>0</v>
      </c>
      <c r="G47" s="211">
        <v>648684871.37</v>
      </c>
    </row>
    <row r="48" spans="2:7" x14ac:dyDescent="0.2">
      <c r="B48" s="209" t="s">
        <v>192</v>
      </c>
      <c r="C48" s="209" t="s">
        <v>193</v>
      </c>
      <c r="D48" s="210">
        <v>3042574180.54</v>
      </c>
      <c r="E48" s="210">
        <v>0</v>
      </c>
      <c r="F48" s="210">
        <v>0</v>
      </c>
      <c r="G48" s="211">
        <v>3042574180.54</v>
      </c>
    </row>
    <row r="49" spans="2:7" x14ac:dyDescent="0.2">
      <c r="B49" s="209" t="s">
        <v>194</v>
      </c>
      <c r="C49" s="209" t="s">
        <v>195</v>
      </c>
      <c r="D49" s="210">
        <v>3042574180.54</v>
      </c>
      <c r="E49" s="210">
        <v>0</v>
      </c>
      <c r="F49" s="210">
        <v>0</v>
      </c>
      <c r="G49" s="211">
        <v>3042574180.54</v>
      </c>
    </row>
    <row r="50" spans="2:7" x14ac:dyDescent="0.2">
      <c r="B50" s="209" t="s">
        <v>196</v>
      </c>
      <c r="C50" s="209" t="s">
        <v>14</v>
      </c>
      <c r="D50" s="210">
        <v>258247290</v>
      </c>
      <c r="E50" s="210">
        <v>0</v>
      </c>
      <c r="F50" s="210">
        <v>0</v>
      </c>
      <c r="G50" s="213">
        <v>258247290</v>
      </c>
    </row>
    <row r="51" spans="2:7" x14ac:dyDescent="0.2">
      <c r="B51" s="209" t="s">
        <v>197</v>
      </c>
      <c r="C51" s="209" t="s">
        <v>198</v>
      </c>
      <c r="D51" s="210">
        <v>258247290</v>
      </c>
      <c r="E51" s="210">
        <v>0</v>
      </c>
      <c r="F51" s="210">
        <v>0</v>
      </c>
      <c r="G51" s="211">
        <v>258247290</v>
      </c>
    </row>
    <row r="52" spans="2:7" x14ac:dyDescent="0.2">
      <c r="B52" s="209" t="s">
        <v>199</v>
      </c>
      <c r="C52" s="209" t="s">
        <v>200</v>
      </c>
      <c r="D52" s="210">
        <v>258247290</v>
      </c>
      <c r="E52" s="210">
        <v>0</v>
      </c>
      <c r="F52" s="210">
        <v>0</v>
      </c>
      <c r="G52" s="211">
        <v>258247290</v>
      </c>
    </row>
    <row r="53" spans="2:7" x14ac:dyDescent="0.2">
      <c r="B53" s="209" t="s">
        <v>201</v>
      </c>
      <c r="C53" s="209" t="s">
        <v>202</v>
      </c>
      <c r="D53" s="210">
        <v>-2989076560.4699998</v>
      </c>
      <c r="E53" s="210">
        <v>37367873.93</v>
      </c>
      <c r="F53" s="210">
        <v>109631474.37</v>
      </c>
      <c r="G53" s="213">
        <v>-3061340160.9099998</v>
      </c>
    </row>
    <row r="54" spans="2:7" x14ac:dyDescent="0.2">
      <c r="B54" s="209" t="s">
        <v>203</v>
      </c>
      <c r="C54" s="209" t="s">
        <v>204</v>
      </c>
      <c r="D54" s="210">
        <v>-628271189.82000005</v>
      </c>
      <c r="E54" s="210">
        <v>0</v>
      </c>
      <c r="F54" s="210">
        <v>3303398.31</v>
      </c>
      <c r="G54" s="211">
        <v>-631574588.13</v>
      </c>
    </row>
    <row r="55" spans="2:7" x14ac:dyDescent="0.2">
      <c r="B55" s="209" t="s">
        <v>205</v>
      </c>
      <c r="C55" s="209" t="s">
        <v>43</v>
      </c>
      <c r="D55" s="210">
        <v>-628271189.82000005</v>
      </c>
      <c r="E55" s="210">
        <v>0</v>
      </c>
      <c r="F55" s="210">
        <v>3303398.31</v>
      </c>
      <c r="G55" s="211">
        <v>-631574588.13</v>
      </c>
    </row>
    <row r="56" spans="2:7" x14ac:dyDescent="0.2">
      <c r="B56" s="209" t="s">
        <v>206</v>
      </c>
      <c r="C56" s="209" t="s">
        <v>10</v>
      </c>
      <c r="D56" s="210">
        <v>-90575236.280000001</v>
      </c>
      <c r="E56" s="210">
        <v>0</v>
      </c>
      <c r="F56" s="210">
        <v>5484027.6600000001</v>
      </c>
      <c r="G56" s="211">
        <v>-96059263.939999998</v>
      </c>
    </row>
    <row r="57" spans="2:7" x14ac:dyDescent="0.2">
      <c r="B57" s="209" t="s">
        <v>207</v>
      </c>
      <c r="C57" s="209" t="s">
        <v>208</v>
      </c>
      <c r="D57" s="210">
        <v>-1744687.5</v>
      </c>
      <c r="E57" s="210">
        <v>0</v>
      </c>
      <c r="F57" s="210">
        <v>34209.550000000003</v>
      </c>
      <c r="G57" s="211">
        <v>-1778897.05</v>
      </c>
    </row>
    <row r="58" spans="2:7" x14ac:dyDescent="0.2">
      <c r="B58" s="209" t="s">
        <v>209</v>
      </c>
      <c r="C58" s="209" t="s">
        <v>210</v>
      </c>
      <c r="D58" s="210">
        <v>-1680101.5</v>
      </c>
      <c r="E58" s="210">
        <v>0</v>
      </c>
      <c r="F58" s="210">
        <v>32943.17</v>
      </c>
      <c r="G58" s="211">
        <v>-1713044.67</v>
      </c>
    </row>
    <row r="59" spans="2:7" x14ac:dyDescent="0.2">
      <c r="B59" s="209" t="s">
        <v>211</v>
      </c>
      <c r="C59" s="209" t="s">
        <v>212</v>
      </c>
      <c r="D59" s="210">
        <v>-87150447.280000001</v>
      </c>
      <c r="E59" s="210">
        <v>0</v>
      </c>
      <c r="F59" s="210">
        <v>5416874.9400000004</v>
      </c>
      <c r="G59" s="211">
        <v>-92567322.219999999</v>
      </c>
    </row>
    <row r="60" spans="2:7" x14ac:dyDescent="0.2">
      <c r="B60" s="209" t="s">
        <v>213</v>
      </c>
      <c r="C60" s="209" t="s">
        <v>12</v>
      </c>
      <c r="D60" s="210">
        <v>-274447981.58999997</v>
      </c>
      <c r="E60" s="210">
        <v>0</v>
      </c>
      <c r="F60" s="210">
        <v>5250780.07</v>
      </c>
      <c r="G60" s="211">
        <v>-279698761.66000003</v>
      </c>
    </row>
    <row r="61" spans="2:7" x14ac:dyDescent="0.2">
      <c r="B61" s="209" t="s">
        <v>214</v>
      </c>
      <c r="C61" s="209" t="s">
        <v>215</v>
      </c>
      <c r="D61" s="210">
        <v>-273539431.08999997</v>
      </c>
      <c r="E61" s="210">
        <v>0</v>
      </c>
      <c r="F61" s="210">
        <v>5232965.3600000003</v>
      </c>
      <c r="G61" s="211">
        <v>-278772396.44999999</v>
      </c>
    </row>
    <row r="62" spans="2:7" x14ac:dyDescent="0.2">
      <c r="B62" s="209" t="s">
        <v>216</v>
      </c>
      <c r="C62" s="209" t="s">
        <v>217</v>
      </c>
      <c r="D62" s="210">
        <v>-908550.5</v>
      </c>
      <c r="E62" s="210">
        <v>0</v>
      </c>
      <c r="F62" s="210">
        <v>17814.71</v>
      </c>
      <c r="G62" s="211">
        <v>-926365.21</v>
      </c>
    </row>
    <row r="63" spans="2:7" x14ac:dyDescent="0.2">
      <c r="B63" s="209" t="s">
        <v>218</v>
      </c>
      <c r="C63" s="209" t="s">
        <v>13</v>
      </c>
      <c r="D63" s="210">
        <v>-1822577211.1900001</v>
      </c>
      <c r="E63" s="210">
        <v>37367873.93</v>
      </c>
      <c r="F63" s="210">
        <v>90244788.140000001</v>
      </c>
      <c r="G63" s="211">
        <v>-1875454125.4000001</v>
      </c>
    </row>
    <row r="64" spans="2:7" x14ac:dyDescent="0.2">
      <c r="B64" s="209" t="s">
        <v>219</v>
      </c>
      <c r="C64" s="209" t="s">
        <v>220</v>
      </c>
      <c r="D64" s="210">
        <v>-39169527.619999997</v>
      </c>
      <c r="E64" s="210">
        <v>11298967.199999999</v>
      </c>
      <c r="F64" s="210">
        <v>2327275.1800000002</v>
      </c>
      <c r="G64" s="211">
        <v>-30197835.600000001</v>
      </c>
    </row>
    <row r="65" spans="2:7" x14ac:dyDescent="0.2">
      <c r="B65" s="209" t="s">
        <v>221</v>
      </c>
      <c r="C65" s="209" t="s">
        <v>191</v>
      </c>
      <c r="D65" s="210">
        <v>-230512298.97</v>
      </c>
      <c r="E65" s="210">
        <v>26068906.73</v>
      </c>
      <c r="F65" s="210">
        <v>5859640.5300000003</v>
      </c>
      <c r="G65" s="211">
        <v>-210303032.77000001</v>
      </c>
    </row>
    <row r="66" spans="2:7" x14ac:dyDescent="0.2">
      <c r="B66" s="209" t="s">
        <v>222</v>
      </c>
      <c r="C66" s="209" t="s">
        <v>223</v>
      </c>
      <c r="D66" s="210">
        <v>-1552895384.5999999</v>
      </c>
      <c r="E66" s="210">
        <v>0</v>
      </c>
      <c r="F66" s="210">
        <v>82057872.430000007</v>
      </c>
      <c r="G66" s="211">
        <v>-1634953257.03</v>
      </c>
    </row>
    <row r="67" spans="2:7" x14ac:dyDescent="0.2">
      <c r="B67" s="209" t="s">
        <v>224</v>
      </c>
      <c r="C67" s="209" t="s">
        <v>225</v>
      </c>
      <c r="D67" s="210">
        <v>-173204941.59</v>
      </c>
      <c r="E67" s="210">
        <v>0</v>
      </c>
      <c r="F67" s="210">
        <v>5348480.1900000004</v>
      </c>
      <c r="G67" s="211">
        <v>-178553421.78</v>
      </c>
    </row>
    <row r="68" spans="2:7" x14ac:dyDescent="0.2">
      <c r="B68" s="209" t="s">
        <v>226</v>
      </c>
      <c r="C68" s="209" t="s">
        <v>227</v>
      </c>
      <c r="D68" s="210">
        <v>-173204941.59</v>
      </c>
      <c r="E68" s="210">
        <v>0</v>
      </c>
      <c r="F68" s="210">
        <v>5348480.1900000004</v>
      </c>
      <c r="G68" s="211">
        <v>-178553421.78</v>
      </c>
    </row>
    <row r="69" spans="2:7" x14ac:dyDescent="0.2">
      <c r="B69" s="209" t="s">
        <v>228</v>
      </c>
      <c r="C69" s="209" t="s">
        <v>229</v>
      </c>
      <c r="D69" s="210">
        <v>-410221393.25</v>
      </c>
      <c r="E69" s="210">
        <v>0</v>
      </c>
      <c r="F69" s="210">
        <v>0</v>
      </c>
      <c r="G69" s="213">
        <v>-410221393.25</v>
      </c>
    </row>
    <row r="70" spans="2:7" x14ac:dyDescent="0.2">
      <c r="B70" s="209" t="s">
        <v>230</v>
      </c>
      <c r="C70" s="209" t="s">
        <v>231</v>
      </c>
      <c r="D70" s="210">
        <v>-335691814</v>
      </c>
      <c r="E70" s="210">
        <v>0</v>
      </c>
      <c r="F70" s="210">
        <v>0</v>
      </c>
      <c r="G70" s="211">
        <v>-335691814</v>
      </c>
    </row>
    <row r="71" spans="2:7" x14ac:dyDescent="0.2">
      <c r="B71" s="209" t="s">
        <v>232</v>
      </c>
      <c r="C71" s="209" t="s">
        <v>231</v>
      </c>
      <c r="D71" s="210">
        <v>-335691814</v>
      </c>
      <c r="E71" s="210">
        <v>0</v>
      </c>
      <c r="F71" s="210">
        <v>0</v>
      </c>
      <c r="G71" s="211">
        <v>-335691814</v>
      </c>
    </row>
    <row r="72" spans="2:7" x14ac:dyDescent="0.2">
      <c r="B72" s="209" t="s">
        <v>233</v>
      </c>
      <c r="C72" s="209" t="s">
        <v>234</v>
      </c>
      <c r="D72" s="210">
        <v>-16528634.35</v>
      </c>
      <c r="E72" s="210">
        <v>0</v>
      </c>
      <c r="F72" s="210">
        <v>0</v>
      </c>
      <c r="G72" s="211">
        <v>-16528634.35</v>
      </c>
    </row>
    <row r="73" spans="2:7" x14ac:dyDescent="0.2">
      <c r="B73" s="209" t="s">
        <v>235</v>
      </c>
      <c r="C73" s="209" t="s">
        <v>236</v>
      </c>
      <c r="D73" s="210">
        <v>-16528634.35</v>
      </c>
      <c r="E73" s="210">
        <v>0</v>
      </c>
      <c r="F73" s="210">
        <v>0</v>
      </c>
      <c r="G73" s="211">
        <v>-16528634.35</v>
      </c>
    </row>
    <row r="74" spans="2:7" x14ac:dyDescent="0.2">
      <c r="B74" s="209" t="s">
        <v>237</v>
      </c>
      <c r="C74" s="209" t="s">
        <v>238</v>
      </c>
      <c r="D74" s="210">
        <v>-3603425.97</v>
      </c>
      <c r="E74" s="210">
        <v>0</v>
      </c>
      <c r="F74" s="210">
        <v>0</v>
      </c>
      <c r="G74" s="211">
        <v>-3603425.97</v>
      </c>
    </row>
    <row r="75" spans="2:7" x14ac:dyDescent="0.2">
      <c r="B75" s="209" t="s">
        <v>239</v>
      </c>
      <c r="C75" s="209" t="s">
        <v>215</v>
      </c>
      <c r="D75" s="210">
        <v>-3603425.97</v>
      </c>
      <c r="E75" s="210">
        <v>0</v>
      </c>
      <c r="F75" s="210">
        <v>0</v>
      </c>
      <c r="G75" s="211">
        <v>-3603425.97</v>
      </c>
    </row>
    <row r="76" spans="2:7" x14ac:dyDescent="0.2">
      <c r="B76" s="209" t="s">
        <v>240</v>
      </c>
      <c r="C76" s="209" t="s">
        <v>241</v>
      </c>
      <c r="D76" s="210">
        <v>-40598338.93</v>
      </c>
      <c r="E76" s="210">
        <v>0</v>
      </c>
      <c r="F76" s="210">
        <v>0</v>
      </c>
      <c r="G76" s="211">
        <v>-40598338.93</v>
      </c>
    </row>
    <row r="77" spans="2:7" x14ac:dyDescent="0.2">
      <c r="B77" s="209" t="s">
        <v>242</v>
      </c>
      <c r="C77" s="209" t="s">
        <v>191</v>
      </c>
      <c r="D77" s="210">
        <v>-4386610</v>
      </c>
      <c r="E77" s="210">
        <v>0</v>
      </c>
      <c r="F77" s="210">
        <v>0</v>
      </c>
      <c r="G77" s="211">
        <v>-4386610</v>
      </c>
    </row>
    <row r="78" spans="2:7" x14ac:dyDescent="0.2">
      <c r="B78" s="209" t="s">
        <v>243</v>
      </c>
      <c r="C78" s="209" t="s">
        <v>156</v>
      </c>
      <c r="D78" s="210">
        <v>-36211728.93</v>
      </c>
      <c r="E78" s="210">
        <v>0</v>
      </c>
      <c r="F78" s="210">
        <v>0</v>
      </c>
      <c r="G78" s="211">
        <v>-36211728.93</v>
      </c>
    </row>
    <row r="79" spans="2:7" x14ac:dyDescent="0.2">
      <c r="B79" s="209" t="s">
        <v>244</v>
      </c>
      <c r="C79" s="209" t="s">
        <v>245</v>
      </c>
      <c r="D79" s="210">
        <v>-13799180</v>
      </c>
      <c r="E79" s="210">
        <v>0</v>
      </c>
      <c r="F79" s="210">
        <v>0</v>
      </c>
      <c r="G79" s="211">
        <v>-13799180</v>
      </c>
    </row>
    <row r="80" spans="2:7" x14ac:dyDescent="0.2">
      <c r="B80" s="209" t="s">
        <v>246</v>
      </c>
      <c r="C80" s="209" t="s">
        <v>227</v>
      </c>
      <c r="D80" s="210">
        <v>-13799180</v>
      </c>
      <c r="E80" s="210">
        <v>0</v>
      </c>
      <c r="F80" s="210">
        <v>0</v>
      </c>
      <c r="G80" s="211">
        <v>-13799180</v>
      </c>
    </row>
    <row r="81" spans="2:7" x14ac:dyDescent="0.2">
      <c r="B81" s="209" t="s">
        <v>247</v>
      </c>
      <c r="C81" s="209" t="s">
        <v>17</v>
      </c>
      <c r="D81" s="210">
        <v>610687560650.98999</v>
      </c>
      <c r="E81" s="210">
        <v>6090711729.6599998</v>
      </c>
      <c r="F81" s="210">
        <v>3467613339.0999999</v>
      </c>
      <c r="G81" s="211">
        <v>613310659041.55005</v>
      </c>
    </row>
    <row r="82" spans="2:7" x14ac:dyDescent="0.2">
      <c r="B82" s="209" t="s">
        <v>248</v>
      </c>
      <c r="C82" s="209" t="s">
        <v>249</v>
      </c>
      <c r="D82" s="210">
        <v>97716479</v>
      </c>
      <c r="E82" s="210">
        <v>1475888</v>
      </c>
      <c r="F82" s="210">
        <v>0</v>
      </c>
      <c r="G82" s="213">
        <v>99192367</v>
      </c>
    </row>
    <row r="83" spans="2:7" x14ac:dyDescent="0.2">
      <c r="B83" s="209" t="s">
        <v>250</v>
      </c>
      <c r="C83" s="209" t="s">
        <v>251</v>
      </c>
      <c r="D83" s="210">
        <v>97716479</v>
      </c>
      <c r="E83" s="210">
        <v>1475888</v>
      </c>
      <c r="F83" s="210">
        <v>0</v>
      </c>
      <c r="G83" s="211">
        <v>99192367</v>
      </c>
    </row>
    <row r="84" spans="2:7" x14ac:dyDescent="0.2">
      <c r="B84" s="209" t="s">
        <v>252</v>
      </c>
      <c r="C84" s="209" t="s">
        <v>44</v>
      </c>
      <c r="D84" s="210">
        <v>297517535</v>
      </c>
      <c r="E84" s="210">
        <v>0</v>
      </c>
      <c r="F84" s="210">
        <v>70003860</v>
      </c>
      <c r="G84" s="213">
        <v>227513675</v>
      </c>
    </row>
    <row r="85" spans="2:7" x14ac:dyDescent="0.2">
      <c r="B85" s="209" t="s">
        <v>253</v>
      </c>
      <c r="C85" s="209" t="s">
        <v>254</v>
      </c>
      <c r="D85" s="210">
        <v>297517535</v>
      </c>
      <c r="E85" s="210">
        <v>0</v>
      </c>
      <c r="F85" s="210">
        <v>70003860</v>
      </c>
      <c r="G85" s="213">
        <v>227513675</v>
      </c>
    </row>
    <row r="86" spans="2:7" x14ac:dyDescent="0.2">
      <c r="B86" s="209" t="s">
        <v>255</v>
      </c>
      <c r="C86" s="209" t="s">
        <v>256</v>
      </c>
      <c r="D86" s="210">
        <v>14793854547</v>
      </c>
      <c r="E86" s="210">
        <v>5309082266</v>
      </c>
      <c r="F86" s="210">
        <v>1092132817</v>
      </c>
      <c r="G86" s="213">
        <v>19010803996</v>
      </c>
    </row>
    <row r="87" spans="2:7" x14ac:dyDescent="0.2">
      <c r="B87" s="209" t="s">
        <v>257</v>
      </c>
      <c r="C87" s="209" t="s">
        <v>258</v>
      </c>
      <c r="D87" s="210">
        <v>14793854547</v>
      </c>
      <c r="E87" s="210">
        <v>5309082266</v>
      </c>
      <c r="F87" s="210">
        <v>1092132817</v>
      </c>
      <c r="G87" s="211">
        <v>19010803996</v>
      </c>
    </row>
    <row r="88" spans="2:7" x14ac:dyDescent="0.2">
      <c r="B88" s="209" t="s">
        <v>259</v>
      </c>
      <c r="C88" s="209" t="s">
        <v>260</v>
      </c>
      <c r="D88" s="210">
        <v>14793854547</v>
      </c>
      <c r="E88" s="210">
        <v>5309082266</v>
      </c>
      <c r="F88" s="210">
        <v>1092132817</v>
      </c>
      <c r="G88" s="211">
        <v>19010803996</v>
      </c>
    </row>
    <row r="89" spans="2:7" x14ac:dyDescent="0.2">
      <c r="B89" s="209" t="s">
        <v>261</v>
      </c>
      <c r="C89" s="209" t="s">
        <v>262</v>
      </c>
      <c r="D89" s="210">
        <v>117844473945.78</v>
      </c>
      <c r="E89" s="210">
        <v>354822800</v>
      </c>
      <c r="F89" s="210">
        <v>1824915992</v>
      </c>
      <c r="G89" s="213">
        <v>116374380753.78</v>
      </c>
    </row>
    <row r="90" spans="2:7" x14ac:dyDescent="0.2">
      <c r="B90" s="209" t="s">
        <v>263</v>
      </c>
      <c r="C90" s="209" t="s">
        <v>264</v>
      </c>
      <c r="D90" s="210">
        <v>117844473945.78</v>
      </c>
      <c r="E90" s="210">
        <v>354822800</v>
      </c>
      <c r="F90" s="210">
        <v>1824915992</v>
      </c>
      <c r="G90" s="211">
        <v>116374380753.78</v>
      </c>
    </row>
    <row r="91" spans="2:7" x14ac:dyDescent="0.2">
      <c r="B91" s="209" t="s">
        <v>265</v>
      </c>
      <c r="C91" s="209" t="s">
        <v>966</v>
      </c>
      <c r="D91" s="210">
        <v>22149301390.779999</v>
      </c>
      <c r="E91" s="210">
        <v>0</v>
      </c>
      <c r="F91" s="210">
        <v>4990</v>
      </c>
      <c r="G91" s="211">
        <v>22149296400.779999</v>
      </c>
    </row>
    <row r="92" spans="2:7" x14ac:dyDescent="0.2">
      <c r="B92" s="209" t="s">
        <v>266</v>
      </c>
      <c r="C92" s="209" t="s">
        <v>267</v>
      </c>
      <c r="D92" s="210">
        <v>4695995191</v>
      </c>
      <c r="E92" s="210">
        <v>0</v>
      </c>
      <c r="F92" s="210">
        <v>0</v>
      </c>
      <c r="G92" s="211">
        <v>4695995191</v>
      </c>
    </row>
    <row r="93" spans="2:7" x14ac:dyDescent="0.2">
      <c r="B93" s="209" t="s">
        <v>268</v>
      </c>
      <c r="C93" s="209" t="s">
        <v>269</v>
      </c>
      <c r="D93" s="210">
        <v>3472795429</v>
      </c>
      <c r="E93" s="210">
        <v>0</v>
      </c>
      <c r="F93" s="210">
        <v>0</v>
      </c>
      <c r="G93" s="211">
        <v>3472795429</v>
      </c>
    </row>
    <row r="94" spans="2:7" x14ac:dyDescent="0.2">
      <c r="B94" s="209" t="s">
        <v>270</v>
      </c>
      <c r="C94" s="209" t="s">
        <v>271</v>
      </c>
      <c r="D94" s="210">
        <v>1223199762</v>
      </c>
      <c r="E94" s="210">
        <v>0</v>
      </c>
      <c r="F94" s="210">
        <v>0</v>
      </c>
      <c r="G94" s="211">
        <v>1223199762</v>
      </c>
    </row>
    <row r="95" spans="2:7" x14ac:dyDescent="0.2">
      <c r="B95" s="209" t="s">
        <v>272</v>
      </c>
      <c r="C95" s="209" t="s">
        <v>273</v>
      </c>
      <c r="D95" s="210">
        <v>16383306199.780001</v>
      </c>
      <c r="E95" s="210">
        <v>0</v>
      </c>
      <c r="F95" s="210">
        <v>4990</v>
      </c>
      <c r="G95" s="211">
        <v>16383301209.780001</v>
      </c>
    </row>
    <row r="96" spans="2:7" x14ac:dyDescent="0.2">
      <c r="B96" s="209" t="s">
        <v>274</v>
      </c>
      <c r="C96" s="209" t="s">
        <v>275</v>
      </c>
      <c r="D96" s="210">
        <v>1070000000</v>
      </c>
      <c r="E96" s="210">
        <v>0</v>
      </c>
      <c r="F96" s="210">
        <v>0</v>
      </c>
      <c r="G96" s="211">
        <v>1070000000</v>
      </c>
    </row>
    <row r="97" spans="2:7" x14ac:dyDescent="0.2">
      <c r="B97" s="209" t="s">
        <v>276</v>
      </c>
      <c r="C97" s="209" t="s">
        <v>277</v>
      </c>
      <c r="D97" s="210">
        <v>1070000000</v>
      </c>
      <c r="E97" s="210">
        <v>0</v>
      </c>
      <c r="F97" s="210">
        <v>0</v>
      </c>
      <c r="G97" s="211">
        <v>1070000000</v>
      </c>
    </row>
    <row r="98" spans="2:7" x14ac:dyDescent="0.2">
      <c r="B98" s="209" t="s">
        <v>278</v>
      </c>
      <c r="C98" s="209" t="s">
        <v>279</v>
      </c>
      <c r="D98" s="210">
        <v>49249810238</v>
      </c>
      <c r="E98" s="210">
        <v>0</v>
      </c>
      <c r="F98" s="210">
        <v>964912260</v>
      </c>
      <c r="G98" s="211">
        <v>48284897978</v>
      </c>
    </row>
    <row r="99" spans="2:7" x14ac:dyDescent="0.2">
      <c r="B99" s="209" t="s">
        <v>280</v>
      </c>
      <c r="C99" s="209" t="s">
        <v>281</v>
      </c>
      <c r="D99" s="210">
        <v>7208948866</v>
      </c>
      <c r="E99" s="210">
        <v>56160000</v>
      </c>
      <c r="F99" s="210">
        <v>59130000</v>
      </c>
      <c r="G99" s="211">
        <v>7205978866</v>
      </c>
    </row>
    <row r="100" spans="2:7" x14ac:dyDescent="0.2">
      <c r="B100" s="209" t="s">
        <v>282</v>
      </c>
      <c r="C100" s="209" t="s">
        <v>283</v>
      </c>
      <c r="D100" s="210">
        <v>6931518866</v>
      </c>
      <c r="E100" s="210">
        <v>0</v>
      </c>
      <c r="F100" s="210">
        <v>0</v>
      </c>
      <c r="G100" s="211">
        <v>6931518866</v>
      </c>
    </row>
    <row r="101" spans="2:7" x14ac:dyDescent="0.2">
      <c r="B101" s="209" t="s">
        <v>284</v>
      </c>
      <c r="C101" s="209" t="s">
        <v>285</v>
      </c>
      <c r="D101" s="210">
        <v>194000000</v>
      </c>
      <c r="E101" s="210">
        <v>0</v>
      </c>
      <c r="F101" s="210">
        <v>0</v>
      </c>
      <c r="G101" s="211">
        <v>194000000</v>
      </c>
    </row>
    <row r="102" spans="2:7" x14ac:dyDescent="0.2">
      <c r="B102" s="209" t="s">
        <v>286</v>
      </c>
      <c r="C102" s="209" t="s">
        <v>287</v>
      </c>
      <c r="D102" s="210">
        <v>83430000</v>
      </c>
      <c r="E102" s="210">
        <v>56160000</v>
      </c>
      <c r="F102" s="210">
        <v>59130000</v>
      </c>
      <c r="G102" s="211">
        <v>80460000</v>
      </c>
    </row>
    <row r="103" spans="2:7" x14ac:dyDescent="0.2">
      <c r="B103" s="209" t="s">
        <v>288</v>
      </c>
      <c r="C103" s="209" t="s">
        <v>289</v>
      </c>
      <c r="D103" s="210">
        <v>786109272</v>
      </c>
      <c r="E103" s="210">
        <v>0</v>
      </c>
      <c r="F103" s="210">
        <v>0</v>
      </c>
      <c r="G103" s="211">
        <v>786109272</v>
      </c>
    </row>
    <row r="104" spans="2:7" x14ac:dyDescent="0.2">
      <c r="B104" s="209" t="s">
        <v>290</v>
      </c>
      <c r="C104" s="209" t="s">
        <v>291</v>
      </c>
      <c r="D104" s="210">
        <v>695884262</v>
      </c>
      <c r="E104" s="210">
        <v>0</v>
      </c>
      <c r="F104" s="210">
        <v>0</v>
      </c>
      <c r="G104" s="211">
        <v>695884262</v>
      </c>
    </row>
    <row r="105" spans="2:7" x14ac:dyDescent="0.2">
      <c r="B105" s="209" t="s">
        <v>292</v>
      </c>
      <c r="C105" s="209" t="s">
        <v>293</v>
      </c>
      <c r="D105" s="210">
        <v>90225010</v>
      </c>
      <c r="E105" s="210">
        <v>0</v>
      </c>
      <c r="F105" s="210">
        <v>0</v>
      </c>
      <c r="G105" s="211">
        <v>90225010</v>
      </c>
    </row>
    <row r="106" spans="2:7" x14ac:dyDescent="0.2">
      <c r="B106" s="209" t="s">
        <v>294</v>
      </c>
      <c r="C106" s="209" t="s">
        <v>295</v>
      </c>
      <c r="D106" s="210">
        <v>10124146364</v>
      </c>
      <c r="E106" s="210">
        <v>0</v>
      </c>
      <c r="F106" s="210">
        <v>72271942</v>
      </c>
      <c r="G106" s="211">
        <v>10051874422</v>
      </c>
    </row>
    <row r="107" spans="2:7" x14ac:dyDescent="0.2">
      <c r="B107" s="209" t="s">
        <v>296</v>
      </c>
      <c r="C107" s="209" t="s">
        <v>297</v>
      </c>
      <c r="D107" s="210">
        <v>9535965757</v>
      </c>
      <c r="E107" s="210">
        <v>0</v>
      </c>
      <c r="F107" s="210">
        <v>72210162</v>
      </c>
      <c r="G107" s="211">
        <v>9463755595</v>
      </c>
    </row>
    <row r="108" spans="2:7" x14ac:dyDescent="0.2">
      <c r="B108" s="209" t="s">
        <v>298</v>
      </c>
      <c r="C108" s="209" t="s">
        <v>299</v>
      </c>
      <c r="D108" s="210">
        <v>588180607</v>
      </c>
      <c r="E108" s="210">
        <v>0</v>
      </c>
      <c r="F108" s="210">
        <v>61780</v>
      </c>
      <c r="G108" s="211">
        <v>588118827</v>
      </c>
    </row>
    <row r="109" spans="2:7" x14ac:dyDescent="0.2">
      <c r="B109" s="209" t="s">
        <v>300</v>
      </c>
      <c r="C109" s="209" t="s">
        <v>301</v>
      </c>
      <c r="D109" s="210">
        <v>28326157815</v>
      </c>
      <c r="E109" s="210">
        <v>298662800</v>
      </c>
      <c r="F109" s="210">
        <v>728596800</v>
      </c>
      <c r="G109" s="211">
        <v>27896223815</v>
      </c>
    </row>
    <row r="110" spans="2:7" x14ac:dyDescent="0.2">
      <c r="B110" s="209" t="s">
        <v>302</v>
      </c>
      <c r="C110" s="209" t="s">
        <v>303</v>
      </c>
      <c r="D110" s="210">
        <v>27877978215</v>
      </c>
      <c r="E110" s="210">
        <v>0</v>
      </c>
      <c r="F110" s="210">
        <v>298662800</v>
      </c>
      <c r="G110" s="211">
        <v>27579315415</v>
      </c>
    </row>
    <row r="111" spans="2:7" x14ac:dyDescent="0.2">
      <c r="B111" s="209" t="s">
        <v>304</v>
      </c>
      <c r="C111" s="209" t="s">
        <v>305</v>
      </c>
      <c r="D111" s="210">
        <v>448179600</v>
      </c>
      <c r="E111" s="210">
        <v>298662800</v>
      </c>
      <c r="F111" s="210">
        <v>429934000</v>
      </c>
      <c r="G111" s="211">
        <v>316908400</v>
      </c>
    </row>
    <row r="112" spans="2:7" x14ac:dyDescent="0.2">
      <c r="B112" s="209" t="s">
        <v>306</v>
      </c>
      <c r="C112" s="209" t="s">
        <v>307</v>
      </c>
      <c r="D112" s="210">
        <v>461498248922.73999</v>
      </c>
      <c r="E112" s="210">
        <v>251897344.40000001</v>
      </c>
      <c r="F112" s="210">
        <v>477053892</v>
      </c>
      <c r="G112" s="213">
        <v>461273092375.14001</v>
      </c>
    </row>
    <row r="113" spans="2:7" x14ac:dyDescent="0.2">
      <c r="B113" s="209" t="s">
        <v>308</v>
      </c>
      <c r="C113" s="209" t="s">
        <v>309</v>
      </c>
      <c r="D113" s="210">
        <v>461498248922.73999</v>
      </c>
      <c r="E113" s="210">
        <v>251897344.40000001</v>
      </c>
      <c r="F113" s="210">
        <v>477053892</v>
      </c>
      <c r="G113" s="211">
        <v>461273092375.14001</v>
      </c>
    </row>
    <row r="114" spans="2:7" x14ac:dyDescent="0.2">
      <c r="B114" s="209" t="s">
        <v>310</v>
      </c>
      <c r="C114" s="209" t="s">
        <v>311</v>
      </c>
      <c r="D114" s="210">
        <v>25497788071</v>
      </c>
      <c r="E114" s="210">
        <v>0</v>
      </c>
      <c r="F114" s="210">
        <v>6128432</v>
      </c>
      <c r="G114" s="211">
        <v>25491659639</v>
      </c>
    </row>
    <row r="115" spans="2:7" x14ac:dyDescent="0.2">
      <c r="B115" s="209" t="s">
        <v>312</v>
      </c>
      <c r="C115" s="209" t="s">
        <v>313</v>
      </c>
      <c r="D115" s="210">
        <v>9649785600</v>
      </c>
      <c r="E115" s="210">
        <v>0</v>
      </c>
      <c r="F115" s="210">
        <v>0</v>
      </c>
      <c r="G115" s="211">
        <v>9649785600</v>
      </c>
    </row>
    <row r="116" spans="2:7" x14ac:dyDescent="0.2">
      <c r="B116" s="209" t="s">
        <v>314</v>
      </c>
      <c r="C116" s="209" t="s">
        <v>315</v>
      </c>
      <c r="D116" s="210">
        <v>532202892</v>
      </c>
      <c r="E116" s="210">
        <v>0</v>
      </c>
      <c r="F116" s="210">
        <v>0</v>
      </c>
      <c r="G116" s="211">
        <v>532202892</v>
      </c>
    </row>
    <row r="117" spans="2:7" x14ac:dyDescent="0.2">
      <c r="B117" s="209" t="s">
        <v>316</v>
      </c>
      <c r="C117" s="209" t="s">
        <v>317</v>
      </c>
      <c r="D117" s="210">
        <v>7434885764</v>
      </c>
      <c r="E117" s="210">
        <v>0</v>
      </c>
      <c r="F117" s="210">
        <v>6128432</v>
      </c>
      <c r="G117" s="211">
        <v>7428757332</v>
      </c>
    </row>
    <row r="118" spans="2:7" x14ac:dyDescent="0.2">
      <c r="B118" s="209" t="s">
        <v>318</v>
      </c>
      <c r="C118" s="209" t="s">
        <v>319</v>
      </c>
      <c r="D118" s="210">
        <v>2671415183</v>
      </c>
      <c r="E118" s="210">
        <v>0</v>
      </c>
      <c r="F118" s="210">
        <v>0</v>
      </c>
      <c r="G118" s="211">
        <v>2671415183</v>
      </c>
    </row>
    <row r="119" spans="2:7" x14ac:dyDescent="0.2">
      <c r="B119" s="209" t="s">
        <v>320</v>
      </c>
      <c r="C119" s="209" t="s">
        <v>321</v>
      </c>
      <c r="D119" s="210">
        <v>5209498632</v>
      </c>
      <c r="E119" s="210">
        <v>0</v>
      </c>
      <c r="F119" s="210">
        <v>0</v>
      </c>
      <c r="G119" s="211">
        <v>5209498632</v>
      </c>
    </row>
    <row r="120" spans="2:7" x14ac:dyDescent="0.2">
      <c r="B120" s="209" t="s">
        <v>322</v>
      </c>
      <c r="C120" s="209" t="s">
        <v>323</v>
      </c>
      <c r="D120" s="210">
        <v>28651913179.740002</v>
      </c>
      <c r="E120" s="210">
        <v>20217785.399999999</v>
      </c>
      <c r="F120" s="210">
        <v>452333700</v>
      </c>
      <c r="G120" s="211">
        <v>28219797265.139999</v>
      </c>
    </row>
    <row r="121" spans="2:7" x14ac:dyDescent="0.2">
      <c r="B121" s="209" t="s">
        <v>324</v>
      </c>
      <c r="C121" s="209" t="s">
        <v>325</v>
      </c>
      <c r="D121" s="210">
        <v>16562320000</v>
      </c>
      <c r="E121" s="210">
        <v>0</v>
      </c>
      <c r="F121" s="210">
        <v>0</v>
      </c>
      <c r="G121" s="211">
        <v>16562320000</v>
      </c>
    </row>
    <row r="122" spans="2:7" x14ac:dyDescent="0.2">
      <c r="B122" s="209" t="s">
        <v>326</v>
      </c>
      <c r="C122" s="209" t="s">
        <v>327</v>
      </c>
      <c r="D122" s="210">
        <v>6181893900</v>
      </c>
      <c r="E122" s="210">
        <v>0</v>
      </c>
      <c r="F122" s="210">
        <v>452333700</v>
      </c>
      <c r="G122" s="211">
        <v>5729560200</v>
      </c>
    </row>
    <row r="123" spans="2:7" x14ac:dyDescent="0.2">
      <c r="B123" s="209" t="s">
        <v>328</v>
      </c>
      <c r="C123" s="209" t="s">
        <v>329</v>
      </c>
      <c r="D123" s="210">
        <v>5907699279.7399998</v>
      </c>
      <c r="E123" s="210">
        <v>20217785.399999999</v>
      </c>
      <c r="F123" s="210">
        <v>0</v>
      </c>
      <c r="G123" s="211">
        <v>5927917065.1400003</v>
      </c>
    </row>
    <row r="124" spans="2:7" x14ac:dyDescent="0.2">
      <c r="B124" s="209" t="s">
        <v>330</v>
      </c>
      <c r="C124" s="209" t="s">
        <v>331</v>
      </c>
      <c r="D124" s="210">
        <v>35545006431</v>
      </c>
      <c r="E124" s="210">
        <v>0</v>
      </c>
      <c r="F124" s="210">
        <v>0</v>
      </c>
      <c r="G124" s="211">
        <v>35545006431</v>
      </c>
    </row>
    <row r="125" spans="2:7" x14ac:dyDescent="0.2">
      <c r="B125" s="209" t="s">
        <v>332</v>
      </c>
      <c r="C125" s="209" t="s">
        <v>333</v>
      </c>
      <c r="D125" s="210">
        <v>35545006431</v>
      </c>
      <c r="E125" s="210">
        <v>0</v>
      </c>
      <c r="F125" s="210">
        <v>0</v>
      </c>
      <c r="G125" s="211">
        <v>35545006431</v>
      </c>
    </row>
    <row r="126" spans="2:7" x14ac:dyDescent="0.2">
      <c r="B126" s="209" t="s">
        <v>334</v>
      </c>
      <c r="C126" s="209" t="s">
        <v>335</v>
      </c>
      <c r="D126" s="210">
        <v>1596173643</v>
      </c>
      <c r="E126" s="210">
        <v>0</v>
      </c>
      <c r="F126" s="210">
        <v>0</v>
      </c>
      <c r="G126" s="211">
        <v>1596173643</v>
      </c>
    </row>
    <row r="127" spans="2:7" x14ac:dyDescent="0.2">
      <c r="B127" s="209" t="s">
        <v>336</v>
      </c>
      <c r="C127" s="209" t="s">
        <v>337</v>
      </c>
      <c r="D127" s="210">
        <v>1596173643</v>
      </c>
      <c r="E127" s="210">
        <v>0</v>
      </c>
      <c r="F127" s="210">
        <v>0</v>
      </c>
      <c r="G127" s="211">
        <v>1596173643</v>
      </c>
    </row>
    <row r="128" spans="2:7" x14ac:dyDescent="0.2">
      <c r="B128" s="209" t="s">
        <v>338</v>
      </c>
      <c r="C128" s="209" t="s">
        <v>967</v>
      </c>
      <c r="D128" s="210">
        <v>114081186021</v>
      </c>
      <c r="E128" s="210">
        <v>231679559</v>
      </c>
      <c r="F128" s="210">
        <v>18591760</v>
      </c>
      <c r="G128" s="211">
        <v>114294273820</v>
      </c>
    </row>
    <row r="129" spans="2:7" x14ac:dyDescent="0.2">
      <c r="B129" s="209" t="s">
        <v>339</v>
      </c>
      <c r="C129" s="209" t="s">
        <v>340</v>
      </c>
      <c r="D129" s="210">
        <v>249648391197</v>
      </c>
      <c r="E129" s="210">
        <v>0</v>
      </c>
      <c r="F129" s="210">
        <v>0</v>
      </c>
      <c r="G129" s="211">
        <v>249648391197</v>
      </c>
    </row>
    <row r="130" spans="2:7" x14ac:dyDescent="0.2">
      <c r="B130" s="209" t="s">
        <v>341</v>
      </c>
      <c r="C130" s="209" t="s">
        <v>342</v>
      </c>
      <c r="D130" s="210">
        <v>182041278620</v>
      </c>
      <c r="E130" s="210">
        <v>0</v>
      </c>
      <c r="F130" s="210">
        <v>0</v>
      </c>
      <c r="G130" s="211">
        <v>182041278620</v>
      </c>
    </row>
    <row r="131" spans="2:7" x14ac:dyDescent="0.2">
      <c r="B131" s="209" t="s">
        <v>343</v>
      </c>
      <c r="C131" s="209" t="s">
        <v>344</v>
      </c>
      <c r="D131" s="210">
        <v>13373499918</v>
      </c>
      <c r="E131" s="210">
        <v>0</v>
      </c>
      <c r="F131" s="210">
        <v>0</v>
      </c>
      <c r="G131" s="211">
        <v>13373499918</v>
      </c>
    </row>
    <row r="132" spans="2:7" x14ac:dyDescent="0.2">
      <c r="B132" s="209" t="s">
        <v>345</v>
      </c>
      <c r="C132" s="209" t="s">
        <v>346</v>
      </c>
      <c r="D132" s="210">
        <v>5839203</v>
      </c>
      <c r="E132" s="210">
        <v>0</v>
      </c>
      <c r="F132" s="210">
        <v>0</v>
      </c>
      <c r="G132" s="211">
        <v>5839203</v>
      </c>
    </row>
    <row r="133" spans="2:7" x14ac:dyDescent="0.2">
      <c r="B133" s="209" t="s">
        <v>347</v>
      </c>
      <c r="C133" s="209" t="s">
        <v>348</v>
      </c>
      <c r="D133" s="210">
        <v>1030011059</v>
      </c>
      <c r="E133" s="210">
        <v>0</v>
      </c>
      <c r="F133" s="210">
        <v>0</v>
      </c>
      <c r="G133" s="211">
        <v>1030011059</v>
      </c>
    </row>
    <row r="134" spans="2:7" x14ac:dyDescent="0.2">
      <c r="B134" s="209" t="s">
        <v>349</v>
      </c>
      <c r="C134" s="209" t="s">
        <v>350</v>
      </c>
      <c r="D134" s="210">
        <v>450363999</v>
      </c>
      <c r="E134" s="210">
        <v>0</v>
      </c>
      <c r="F134" s="210">
        <v>0</v>
      </c>
      <c r="G134" s="211">
        <v>450363999</v>
      </c>
    </row>
    <row r="135" spans="2:7" x14ac:dyDescent="0.2">
      <c r="B135" s="209" t="s">
        <v>351</v>
      </c>
      <c r="C135" s="209" t="s">
        <v>352</v>
      </c>
      <c r="D135" s="210">
        <v>12037330378</v>
      </c>
      <c r="E135" s="210">
        <v>0</v>
      </c>
      <c r="F135" s="210">
        <v>0</v>
      </c>
      <c r="G135" s="211">
        <v>12037330378</v>
      </c>
    </row>
    <row r="136" spans="2:7" x14ac:dyDescent="0.2">
      <c r="B136" s="209" t="s">
        <v>353</v>
      </c>
      <c r="C136" s="209" t="s">
        <v>354</v>
      </c>
      <c r="D136" s="210">
        <v>478147368</v>
      </c>
      <c r="E136" s="210">
        <v>0</v>
      </c>
      <c r="F136" s="210">
        <v>0</v>
      </c>
      <c r="G136" s="211">
        <v>478147368</v>
      </c>
    </row>
    <row r="137" spans="2:7" x14ac:dyDescent="0.2">
      <c r="B137" s="209" t="s">
        <v>355</v>
      </c>
      <c r="C137" s="209" t="s">
        <v>356</v>
      </c>
      <c r="D137" s="210">
        <v>230017256</v>
      </c>
      <c r="E137" s="210">
        <v>0</v>
      </c>
      <c r="F137" s="210">
        <v>0</v>
      </c>
      <c r="G137" s="211">
        <v>230017256</v>
      </c>
    </row>
    <row r="138" spans="2:7" x14ac:dyDescent="0.2">
      <c r="B138" s="209" t="s">
        <v>357</v>
      </c>
      <c r="C138" s="209" t="s">
        <v>358</v>
      </c>
      <c r="D138" s="210">
        <v>3511502511</v>
      </c>
      <c r="E138" s="210">
        <v>0</v>
      </c>
      <c r="F138" s="210">
        <v>0</v>
      </c>
      <c r="G138" s="211">
        <v>3511502511</v>
      </c>
    </row>
    <row r="139" spans="2:7" x14ac:dyDescent="0.2">
      <c r="B139" s="209" t="s">
        <v>359</v>
      </c>
      <c r="C139" s="209" t="s">
        <v>360</v>
      </c>
      <c r="D139" s="210">
        <v>5837600240</v>
      </c>
      <c r="E139" s="210">
        <v>0</v>
      </c>
      <c r="F139" s="210">
        <v>0</v>
      </c>
      <c r="G139" s="211">
        <v>5837600240</v>
      </c>
    </row>
    <row r="140" spans="2:7" x14ac:dyDescent="0.2">
      <c r="B140" s="209" t="s">
        <v>361</v>
      </c>
      <c r="C140" s="209" t="s">
        <v>362</v>
      </c>
      <c r="D140" s="210">
        <v>23243862931</v>
      </c>
      <c r="E140" s="210">
        <v>0</v>
      </c>
      <c r="F140" s="210">
        <v>0</v>
      </c>
      <c r="G140" s="211">
        <v>23243862931</v>
      </c>
    </row>
    <row r="141" spans="2:7" x14ac:dyDescent="0.2">
      <c r="B141" s="209" t="s">
        <v>363</v>
      </c>
      <c r="C141" s="209" t="s">
        <v>364</v>
      </c>
      <c r="D141" s="210">
        <v>7408937714</v>
      </c>
      <c r="E141" s="210">
        <v>0</v>
      </c>
      <c r="F141" s="210">
        <v>0</v>
      </c>
      <c r="G141" s="211">
        <v>7408937714</v>
      </c>
    </row>
    <row r="142" spans="2:7" x14ac:dyDescent="0.2">
      <c r="B142" s="209" t="s">
        <v>939</v>
      </c>
      <c r="C142" s="209" t="s">
        <v>968</v>
      </c>
      <c r="D142" s="210">
        <v>6477790380</v>
      </c>
      <c r="E142" s="210">
        <v>0</v>
      </c>
      <c r="F142" s="210">
        <v>0</v>
      </c>
      <c r="G142" s="211">
        <v>6477790380</v>
      </c>
    </row>
    <row r="143" spans="2:7" x14ac:dyDescent="0.2">
      <c r="B143" s="209" t="s">
        <v>940</v>
      </c>
      <c r="C143" s="209" t="s">
        <v>941</v>
      </c>
      <c r="D143" s="210">
        <v>2507531760</v>
      </c>
      <c r="E143" s="210">
        <v>0</v>
      </c>
      <c r="F143" s="210">
        <v>0</v>
      </c>
      <c r="G143" s="211">
        <v>2507531760</v>
      </c>
    </row>
    <row r="144" spans="2:7" x14ac:dyDescent="0.2">
      <c r="B144" s="209" t="s">
        <v>942</v>
      </c>
      <c r="C144" s="209" t="s">
        <v>943</v>
      </c>
      <c r="D144" s="210">
        <v>1462726860</v>
      </c>
      <c r="E144" s="210">
        <v>0</v>
      </c>
      <c r="F144" s="210">
        <v>0</v>
      </c>
      <c r="G144" s="211">
        <v>1462726860</v>
      </c>
    </row>
    <row r="145" spans="2:7" x14ac:dyDescent="0.2">
      <c r="B145" s="209" t="s">
        <v>944</v>
      </c>
      <c r="C145" s="209" t="s">
        <v>945</v>
      </c>
      <c r="D145" s="210">
        <v>2507531760</v>
      </c>
      <c r="E145" s="210">
        <v>0</v>
      </c>
      <c r="F145" s="210">
        <v>0</v>
      </c>
      <c r="G145" s="211">
        <v>2507531760</v>
      </c>
    </row>
    <row r="146" spans="2:7" x14ac:dyDescent="0.2">
      <c r="B146" s="209" t="s">
        <v>365</v>
      </c>
      <c r="C146" s="209" t="s">
        <v>366</v>
      </c>
      <c r="D146" s="210">
        <v>3279810806.7800002</v>
      </c>
      <c r="E146" s="210">
        <v>169616837</v>
      </c>
      <c r="F146" s="210">
        <v>0</v>
      </c>
      <c r="G146" s="213">
        <v>3449427643.7800002</v>
      </c>
    </row>
    <row r="147" spans="2:7" x14ac:dyDescent="0.2">
      <c r="B147" s="209" t="s">
        <v>367</v>
      </c>
      <c r="C147" s="209" t="s">
        <v>368</v>
      </c>
      <c r="D147" s="210">
        <v>2487929656.8699999</v>
      </c>
      <c r="E147" s="210">
        <v>169616837</v>
      </c>
      <c r="F147" s="210">
        <v>0</v>
      </c>
      <c r="G147" s="211">
        <v>2657546493.8699999</v>
      </c>
    </row>
    <row r="148" spans="2:7" x14ac:dyDescent="0.2">
      <c r="B148" s="209" t="s">
        <v>369</v>
      </c>
      <c r="C148" s="209" t="s">
        <v>368</v>
      </c>
      <c r="D148" s="210">
        <v>2487929656.8699999</v>
      </c>
      <c r="E148" s="210">
        <v>169616837</v>
      </c>
      <c r="F148" s="210">
        <v>0</v>
      </c>
      <c r="G148" s="211">
        <v>2657546493.8699999</v>
      </c>
    </row>
    <row r="149" spans="2:7" x14ac:dyDescent="0.2">
      <c r="B149" s="209" t="s">
        <v>370</v>
      </c>
      <c r="C149" s="209" t="s">
        <v>371</v>
      </c>
      <c r="D149" s="210">
        <v>791881149.90999997</v>
      </c>
      <c r="E149" s="210">
        <v>0</v>
      </c>
      <c r="F149" s="210">
        <v>0</v>
      </c>
      <c r="G149" s="211">
        <v>791881149.90999997</v>
      </c>
    </row>
    <row r="150" spans="2:7" x14ac:dyDescent="0.2">
      <c r="B150" s="209" t="s">
        <v>372</v>
      </c>
      <c r="C150" s="209" t="s">
        <v>373</v>
      </c>
      <c r="D150" s="210">
        <v>791881149.90999997</v>
      </c>
      <c r="E150" s="210">
        <v>0</v>
      </c>
      <c r="F150" s="210">
        <v>0</v>
      </c>
      <c r="G150" s="211">
        <v>791881149.90999997</v>
      </c>
    </row>
    <row r="151" spans="2:7" x14ac:dyDescent="0.2">
      <c r="B151" s="209" t="s">
        <v>374</v>
      </c>
      <c r="C151" s="209" t="s">
        <v>375</v>
      </c>
      <c r="D151" s="210">
        <v>-1193566097.75</v>
      </c>
      <c r="E151" s="210">
        <v>3816594.26</v>
      </c>
      <c r="F151" s="210">
        <v>3506778.1</v>
      </c>
      <c r="G151" s="211">
        <v>-1193256281.5899999</v>
      </c>
    </row>
    <row r="152" spans="2:7" x14ac:dyDescent="0.2">
      <c r="B152" s="209" t="s">
        <v>376</v>
      </c>
      <c r="C152" s="209" t="s">
        <v>368</v>
      </c>
      <c r="D152" s="210">
        <v>-750126693.51999998</v>
      </c>
      <c r="E152" s="210">
        <v>1639171.49</v>
      </c>
      <c r="F152" s="210">
        <v>3506778.1</v>
      </c>
      <c r="G152" s="211">
        <v>-751994300.13</v>
      </c>
    </row>
    <row r="153" spans="2:7" x14ac:dyDescent="0.2">
      <c r="B153" s="209" t="s">
        <v>377</v>
      </c>
      <c r="C153" s="209" t="s">
        <v>378</v>
      </c>
      <c r="D153" s="210">
        <v>-750126693.51999998</v>
      </c>
      <c r="E153" s="210">
        <v>1639171.49</v>
      </c>
      <c r="F153" s="210">
        <v>3506778.1</v>
      </c>
      <c r="G153" s="211">
        <v>-751994300.13</v>
      </c>
    </row>
    <row r="154" spans="2:7" x14ac:dyDescent="0.2">
      <c r="B154" s="209" t="s">
        <v>379</v>
      </c>
      <c r="C154" s="209" t="s">
        <v>371</v>
      </c>
      <c r="D154" s="210">
        <v>-443439404.23000002</v>
      </c>
      <c r="E154" s="210">
        <v>2177422.77</v>
      </c>
      <c r="F154" s="210">
        <v>0</v>
      </c>
      <c r="G154" s="211">
        <v>-441261981.45999998</v>
      </c>
    </row>
    <row r="155" spans="2:7" x14ac:dyDescent="0.2">
      <c r="B155" s="209" t="s">
        <v>380</v>
      </c>
      <c r="C155" s="209" t="s">
        <v>371</v>
      </c>
      <c r="D155" s="210">
        <v>-443439404.23000002</v>
      </c>
      <c r="E155" s="210">
        <v>2177422.77</v>
      </c>
      <c r="F155" s="210">
        <v>0</v>
      </c>
      <c r="G155" s="211">
        <v>-441261981.45999998</v>
      </c>
    </row>
    <row r="156" spans="2:7" x14ac:dyDescent="0.2">
      <c r="B156" s="209" t="s">
        <v>381</v>
      </c>
      <c r="C156" s="209" t="s">
        <v>382</v>
      </c>
      <c r="D156" s="210">
        <v>-285487366.56</v>
      </c>
      <c r="E156" s="210">
        <v>0</v>
      </c>
      <c r="F156" s="210">
        <v>0</v>
      </c>
      <c r="G156" s="213">
        <v>-285487366.56</v>
      </c>
    </row>
    <row r="157" spans="2:7" x14ac:dyDescent="0.2">
      <c r="B157" s="209" t="s">
        <v>383</v>
      </c>
      <c r="C157" s="209" t="s">
        <v>969</v>
      </c>
      <c r="D157" s="210">
        <v>-285487366.56</v>
      </c>
      <c r="E157" s="210">
        <v>0</v>
      </c>
      <c r="F157" s="210">
        <v>0</v>
      </c>
      <c r="G157" s="211">
        <v>-285487366.56</v>
      </c>
    </row>
    <row r="158" spans="2:7" x14ac:dyDescent="0.2">
      <c r="B158" s="209" t="s">
        <v>384</v>
      </c>
      <c r="C158" s="209" t="s">
        <v>969</v>
      </c>
      <c r="D158" s="210">
        <v>-232098136.49000001</v>
      </c>
      <c r="E158" s="210">
        <v>0</v>
      </c>
      <c r="F158" s="210">
        <v>0</v>
      </c>
      <c r="G158" s="211">
        <v>-232098136.49000001</v>
      </c>
    </row>
    <row r="159" spans="2:7" x14ac:dyDescent="0.2">
      <c r="B159" s="209" t="s">
        <v>385</v>
      </c>
      <c r="C159" s="209" t="s">
        <v>371</v>
      </c>
      <c r="D159" s="210">
        <v>-53389230.07</v>
      </c>
      <c r="E159" s="210">
        <v>0</v>
      </c>
      <c r="F159" s="210">
        <v>0</v>
      </c>
      <c r="G159" s="211">
        <v>-53389230.07</v>
      </c>
    </row>
    <row r="160" spans="2:7" x14ac:dyDescent="0.2">
      <c r="B160" s="209" t="s">
        <v>386</v>
      </c>
      <c r="C160" s="209" t="s">
        <v>104</v>
      </c>
      <c r="D160" s="210">
        <v>14354991879</v>
      </c>
      <c r="E160" s="210">
        <v>0</v>
      </c>
      <c r="F160" s="210">
        <v>0</v>
      </c>
      <c r="G160" s="213">
        <v>14354991879</v>
      </c>
    </row>
    <row r="161" spans="2:7" x14ac:dyDescent="0.2">
      <c r="B161" s="209" t="s">
        <v>387</v>
      </c>
      <c r="C161" s="209" t="s">
        <v>388</v>
      </c>
      <c r="D161" s="210">
        <v>14354991879</v>
      </c>
      <c r="E161" s="210">
        <v>0</v>
      </c>
      <c r="F161" s="210">
        <v>0</v>
      </c>
      <c r="G161" s="211">
        <v>14354991879</v>
      </c>
    </row>
    <row r="162" spans="2:7" x14ac:dyDescent="0.2">
      <c r="B162" s="209" t="s">
        <v>389</v>
      </c>
      <c r="C162" s="209" t="s">
        <v>390</v>
      </c>
      <c r="D162" s="210">
        <v>668086013473.97998</v>
      </c>
      <c r="E162" s="210">
        <v>16241247671.27</v>
      </c>
      <c r="F162" s="210">
        <v>9951041695.7800007</v>
      </c>
      <c r="G162" s="213">
        <v>674376219449.46997</v>
      </c>
    </row>
    <row r="163" spans="2:7" x14ac:dyDescent="0.2">
      <c r="B163" s="209" t="s">
        <v>391</v>
      </c>
      <c r="C163" s="209" t="s">
        <v>2</v>
      </c>
      <c r="D163" s="210">
        <v>-217420393.74000001</v>
      </c>
      <c r="E163" s="210">
        <v>16308893161.719999</v>
      </c>
      <c r="F163" s="210">
        <v>17119600074</v>
      </c>
      <c r="G163" s="211">
        <v>-1028127306.02</v>
      </c>
    </row>
    <row r="164" spans="2:7" x14ac:dyDescent="0.2">
      <c r="B164" s="209" t="s">
        <v>392</v>
      </c>
      <c r="C164" s="209" t="s">
        <v>4</v>
      </c>
      <c r="D164" s="210">
        <v>-1</v>
      </c>
      <c r="E164" s="210">
        <v>14872657664</v>
      </c>
      <c r="F164" s="210">
        <v>15682690818</v>
      </c>
      <c r="G164" s="213">
        <v>-810033155</v>
      </c>
    </row>
    <row r="165" spans="2:7" x14ac:dyDescent="0.2">
      <c r="B165" s="209" t="s">
        <v>393</v>
      </c>
      <c r="C165" s="209" t="s">
        <v>394</v>
      </c>
      <c r="D165" s="210">
        <v>-1</v>
      </c>
      <c r="E165" s="210">
        <v>329774623</v>
      </c>
      <c r="F165" s="210">
        <v>1139807777</v>
      </c>
      <c r="G165" s="211">
        <v>-810033155</v>
      </c>
    </row>
    <row r="166" spans="2:7" x14ac:dyDescent="0.2">
      <c r="B166" s="209" t="s">
        <v>395</v>
      </c>
      <c r="C166" s="209" t="s">
        <v>396</v>
      </c>
      <c r="D166" s="210">
        <v>-1</v>
      </c>
      <c r="E166" s="210">
        <v>180084342</v>
      </c>
      <c r="F166" s="210">
        <v>990117496</v>
      </c>
      <c r="G166" s="211">
        <v>-810033155</v>
      </c>
    </row>
    <row r="167" spans="2:7" x14ac:dyDescent="0.2">
      <c r="B167" s="209" t="s">
        <v>397</v>
      </c>
      <c r="C167" s="209" t="s">
        <v>398</v>
      </c>
      <c r="D167" s="210">
        <v>0</v>
      </c>
      <c r="E167" s="210">
        <v>149690281</v>
      </c>
      <c r="F167" s="210">
        <v>149690281</v>
      </c>
      <c r="G167" s="211">
        <v>0</v>
      </c>
    </row>
    <row r="168" spans="2:7" x14ac:dyDescent="0.2">
      <c r="B168" s="209" t="s">
        <v>399</v>
      </c>
      <c r="C168" s="209" t="s">
        <v>400</v>
      </c>
      <c r="D168" s="210">
        <v>0</v>
      </c>
      <c r="E168" s="210">
        <v>14542883041</v>
      </c>
      <c r="F168" s="210">
        <v>14542883041</v>
      </c>
      <c r="G168" s="211">
        <v>0</v>
      </c>
    </row>
    <row r="169" spans="2:7" x14ac:dyDescent="0.2">
      <c r="B169" s="209" t="s">
        <v>401</v>
      </c>
      <c r="C169" s="209" t="s">
        <v>402</v>
      </c>
      <c r="D169" s="210">
        <v>0</v>
      </c>
      <c r="E169" s="210">
        <v>14542883041</v>
      </c>
      <c r="F169" s="210">
        <v>14542883041</v>
      </c>
      <c r="G169" s="211">
        <v>0</v>
      </c>
    </row>
    <row r="170" spans="2:7" x14ac:dyDescent="0.2">
      <c r="B170" s="209" t="s">
        <v>403</v>
      </c>
      <c r="C170" s="209" t="s">
        <v>404</v>
      </c>
      <c r="D170" s="210">
        <v>-78379665</v>
      </c>
      <c r="E170" s="210">
        <v>136830963</v>
      </c>
      <c r="F170" s="210">
        <v>137828366</v>
      </c>
      <c r="G170" s="213">
        <v>-79377068</v>
      </c>
    </row>
    <row r="171" spans="2:7" x14ac:dyDescent="0.2">
      <c r="B171" s="209" t="s">
        <v>405</v>
      </c>
      <c r="C171" s="209" t="s">
        <v>406</v>
      </c>
      <c r="D171" s="210">
        <v>-43569353</v>
      </c>
      <c r="E171" s="210">
        <v>45813253</v>
      </c>
      <c r="F171" s="210">
        <v>46380934</v>
      </c>
      <c r="G171" s="211">
        <v>-44137034</v>
      </c>
    </row>
    <row r="172" spans="2:7" x14ac:dyDescent="0.2">
      <c r="B172" s="209" t="s">
        <v>407</v>
      </c>
      <c r="C172" s="209" t="s">
        <v>408</v>
      </c>
      <c r="D172" s="210">
        <v>-43569353</v>
      </c>
      <c r="E172" s="210">
        <v>42513253</v>
      </c>
      <c r="F172" s="210">
        <v>43080934</v>
      </c>
      <c r="G172" s="211">
        <v>-44137034</v>
      </c>
    </row>
    <row r="173" spans="2:7" x14ac:dyDescent="0.2">
      <c r="B173" s="209" t="s">
        <v>409</v>
      </c>
      <c r="C173" s="209" t="s">
        <v>410</v>
      </c>
      <c r="D173" s="210">
        <v>0</v>
      </c>
      <c r="E173" s="210">
        <v>3300000</v>
      </c>
      <c r="F173" s="210">
        <v>3300000</v>
      </c>
      <c r="G173" s="211">
        <v>0</v>
      </c>
    </row>
    <row r="174" spans="2:7" x14ac:dyDescent="0.2">
      <c r="B174" s="209" t="s">
        <v>411</v>
      </c>
      <c r="C174" s="209" t="s">
        <v>412</v>
      </c>
      <c r="D174" s="210">
        <v>-34810312</v>
      </c>
      <c r="E174" s="210">
        <v>33982612</v>
      </c>
      <c r="F174" s="210">
        <v>34412334</v>
      </c>
      <c r="G174" s="211">
        <v>-35240034</v>
      </c>
    </row>
    <row r="175" spans="2:7" x14ac:dyDescent="0.2">
      <c r="B175" s="209" t="s">
        <v>413</v>
      </c>
      <c r="C175" s="209" t="s">
        <v>414</v>
      </c>
      <c r="D175" s="210">
        <v>-34810312</v>
      </c>
      <c r="E175" s="210">
        <v>33982612</v>
      </c>
      <c r="F175" s="210">
        <v>34412334</v>
      </c>
      <c r="G175" s="211">
        <v>-35240034</v>
      </c>
    </row>
    <row r="176" spans="2:7" x14ac:dyDescent="0.2">
      <c r="B176" s="209" t="s">
        <v>415</v>
      </c>
      <c r="C176" s="209" t="s">
        <v>416</v>
      </c>
      <c r="D176" s="210">
        <v>0</v>
      </c>
      <c r="E176" s="210">
        <v>2370670</v>
      </c>
      <c r="F176" s="210">
        <v>2370670</v>
      </c>
      <c r="G176" s="211">
        <v>0</v>
      </c>
    </row>
    <row r="177" spans="2:7" x14ac:dyDescent="0.2">
      <c r="B177" s="209" t="s">
        <v>417</v>
      </c>
      <c r="C177" s="209" t="s">
        <v>418</v>
      </c>
      <c r="D177" s="210">
        <v>0</v>
      </c>
      <c r="E177" s="210">
        <v>34477428</v>
      </c>
      <c r="F177" s="210">
        <v>34477428</v>
      </c>
      <c r="G177" s="211">
        <v>0</v>
      </c>
    </row>
    <row r="178" spans="2:7" x14ac:dyDescent="0.2">
      <c r="B178" s="209" t="s">
        <v>419</v>
      </c>
      <c r="C178" s="209" t="s">
        <v>420</v>
      </c>
      <c r="D178" s="210">
        <v>0</v>
      </c>
      <c r="E178" s="210">
        <v>52900</v>
      </c>
      <c r="F178" s="210">
        <v>52900</v>
      </c>
      <c r="G178" s="211">
        <v>0</v>
      </c>
    </row>
    <row r="179" spans="2:7" x14ac:dyDescent="0.2">
      <c r="B179" s="209" t="s">
        <v>421</v>
      </c>
      <c r="C179" s="209" t="s">
        <v>422</v>
      </c>
      <c r="D179" s="210">
        <v>0</v>
      </c>
      <c r="E179" s="210">
        <v>34424528</v>
      </c>
      <c r="F179" s="210">
        <v>34424528</v>
      </c>
      <c r="G179" s="211">
        <v>0</v>
      </c>
    </row>
    <row r="180" spans="2:7" x14ac:dyDescent="0.2">
      <c r="B180" s="209" t="s">
        <v>423</v>
      </c>
      <c r="C180" s="209" t="s">
        <v>424</v>
      </c>
      <c r="D180" s="210">
        <v>0</v>
      </c>
      <c r="E180" s="210">
        <v>20187000</v>
      </c>
      <c r="F180" s="210">
        <v>20187000</v>
      </c>
      <c r="G180" s="211">
        <v>0</v>
      </c>
    </row>
    <row r="181" spans="2:7" x14ac:dyDescent="0.2">
      <c r="B181" s="209" t="s">
        <v>425</v>
      </c>
      <c r="C181" s="209" t="s">
        <v>426</v>
      </c>
      <c r="D181" s="210">
        <v>0</v>
      </c>
      <c r="E181" s="210">
        <v>13307000</v>
      </c>
      <c r="F181" s="210">
        <v>13307000</v>
      </c>
      <c r="G181" s="211">
        <v>0</v>
      </c>
    </row>
    <row r="182" spans="2:7" x14ac:dyDescent="0.2">
      <c r="B182" s="209" t="s">
        <v>427</v>
      </c>
      <c r="C182" s="209" t="s">
        <v>428</v>
      </c>
      <c r="D182" s="210">
        <v>0</v>
      </c>
      <c r="E182" s="210">
        <v>6880000</v>
      </c>
      <c r="F182" s="210">
        <v>6880000</v>
      </c>
      <c r="G182" s="211">
        <v>0</v>
      </c>
    </row>
    <row r="183" spans="2:7" x14ac:dyDescent="0.2">
      <c r="B183" s="209" t="s">
        <v>429</v>
      </c>
      <c r="C183" s="209" t="s">
        <v>430</v>
      </c>
      <c r="D183" s="210">
        <v>-4372162</v>
      </c>
      <c r="E183" s="210">
        <v>778527784</v>
      </c>
      <c r="F183" s="210">
        <v>774155622</v>
      </c>
      <c r="G183" s="211">
        <v>0</v>
      </c>
    </row>
    <row r="184" spans="2:7" x14ac:dyDescent="0.2">
      <c r="B184" s="209" t="s">
        <v>431</v>
      </c>
      <c r="C184" s="209" t="s">
        <v>432</v>
      </c>
      <c r="D184" s="210">
        <v>0</v>
      </c>
      <c r="E184" s="210">
        <v>32587477</v>
      </c>
      <c r="F184" s="210">
        <v>32587477</v>
      </c>
      <c r="G184" s="211">
        <v>0</v>
      </c>
    </row>
    <row r="185" spans="2:7" x14ac:dyDescent="0.2">
      <c r="B185" s="209" t="s">
        <v>433</v>
      </c>
      <c r="C185" s="209" t="s">
        <v>398</v>
      </c>
      <c r="D185" s="210">
        <v>0</v>
      </c>
      <c r="E185" s="210">
        <v>14457752</v>
      </c>
      <c r="F185" s="210">
        <v>14457752</v>
      </c>
      <c r="G185" s="211">
        <v>0</v>
      </c>
    </row>
    <row r="186" spans="2:7" x14ac:dyDescent="0.2">
      <c r="B186" s="209" t="s">
        <v>434</v>
      </c>
      <c r="C186" s="209" t="s">
        <v>435</v>
      </c>
      <c r="D186" s="210">
        <v>0</v>
      </c>
      <c r="E186" s="210">
        <v>6209450</v>
      </c>
      <c r="F186" s="210">
        <v>6209450</v>
      </c>
      <c r="G186" s="211">
        <v>0</v>
      </c>
    </row>
    <row r="187" spans="2:7" x14ac:dyDescent="0.2">
      <c r="B187" s="209" t="s">
        <v>436</v>
      </c>
      <c r="C187" s="209" t="s">
        <v>437</v>
      </c>
      <c r="D187" s="210">
        <v>-2131000</v>
      </c>
      <c r="E187" s="210">
        <v>168494000</v>
      </c>
      <c r="F187" s="210">
        <v>166363000</v>
      </c>
      <c r="G187" s="211">
        <v>0</v>
      </c>
    </row>
    <row r="188" spans="2:7" x14ac:dyDescent="0.2">
      <c r="B188" s="209" t="s">
        <v>438</v>
      </c>
      <c r="C188" s="209" t="s">
        <v>439</v>
      </c>
      <c r="D188" s="210">
        <v>0</v>
      </c>
      <c r="E188" s="210">
        <v>47123000</v>
      </c>
      <c r="F188" s="210">
        <v>47123000</v>
      </c>
      <c r="G188" s="211">
        <v>0</v>
      </c>
    </row>
    <row r="189" spans="2:7" x14ac:dyDescent="0.2">
      <c r="B189" s="209" t="s">
        <v>440</v>
      </c>
      <c r="C189" s="209" t="s">
        <v>441</v>
      </c>
      <c r="D189" s="210">
        <v>-2131000</v>
      </c>
      <c r="E189" s="210">
        <v>121371000</v>
      </c>
      <c r="F189" s="210">
        <v>119240000</v>
      </c>
      <c r="G189" s="211">
        <v>0</v>
      </c>
    </row>
    <row r="190" spans="2:7" x14ac:dyDescent="0.2">
      <c r="B190" s="209" t="s">
        <v>442</v>
      </c>
      <c r="C190" s="209" t="s">
        <v>443</v>
      </c>
      <c r="D190" s="210">
        <v>0</v>
      </c>
      <c r="E190" s="210">
        <v>42829462</v>
      </c>
      <c r="F190" s="210">
        <v>42829462</v>
      </c>
      <c r="G190" s="211">
        <v>0</v>
      </c>
    </row>
    <row r="191" spans="2:7" x14ac:dyDescent="0.2">
      <c r="B191" s="209" t="s">
        <v>444</v>
      </c>
      <c r="C191" s="209" t="s">
        <v>445</v>
      </c>
      <c r="D191" s="210">
        <v>0</v>
      </c>
      <c r="E191" s="210">
        <v>74220852</v>
      </c>
      <c r="F191" s="210">
        <v>74220852</v>
      </c>
      <c r="G191" s="211">
        <v>0</v>
      </c>
    </row>
    <row r="192" spans="2:7" x14ac:dyDescent="0.2">
      <c r="B192" s="209" t="s">
        <v>446</v>
      </c>
      <c r="C192" s="209" t="s">
        <v>447</v>
      </c>
      <c r="D192" s="210">
        <v>-514539</v>
      </c>
      <c r="E192" s="210">
        <v>80767807</v>
      </c>
      <c r="F192" s="210">
        <v>80253268</v>
      </c>
      <c r="G192" s="211">
        <v>0</v>
      </c>
    </row>
    <row r="193" spans="2:7" x14ac:dyDescent="0.2">
      <c r="B193" s="209" t="s">
        <v>448</v>
      </c>
      <c r="C193" s="209" t="s">
        <v>449</v>
      </c>
      <c r="D193" s="210">
        <v>-1726623</v>
      </c>
      <c r="E193" s="210">
        <v>358960984</v>
      </c>
      <c r="F193" s="210">
        <v>357234361</v>
      </c>
      <c r="G193" s="211">
        <v>0</v>
      </c>
    </row>
    <row r="194" spans="2:7" x14ac:dyDescent="0.2">
      <c r="B194" s="209" t="s">
        <v>450</v>
      </c>
      <c r="C194" s="209" t="s">
        <v>451</v>
      </c>
      <c r="D194" s="210">
        <v>0</v>
      </c>
      <c r="E194" s="210">
        <v>58844107</v>
      </c>
      <c r="F194" s="210">
        <v>58844107</v>
      </c>
      <c r="G194" s="211">
        <v>0</v>
      </c>
    </row>
    <row r="195" spans="2:7" x14ac:dyDescent="0.2">
      <c r="B195" s="209" t="s">
        <v>452</v>
      </c>
      <c r="C195" s="209" t="s">
        <v>453</v>
      </c>
      <c r="D195" s="210">
        <v>-345325</v>
      </c>
      <c r="E195" s="210">
        <v>55845280</v>
      </c>
      <c r="F195" s="210">
        <v>55499955</v>
      </c>
      <c r="G195" s="211">
        <v>0</v>
      </c>
    </row>
    <row r="196" spans="2:7" x14ac:dyDescent="0.2">
      <c r="B196" s="209" t="s">
        <v>454</v>
      </c>
      <c r="C196" s="209" t="s">
        <v>455</v>
      </c>
      <c r="D196" s="210">
        <v>-1381298</v>
      </c>
      <c r="E196" s="210">
        <v>223380940</v>
      </c>
      <c r="F196" s="210">
        <v>221999642</v>
      </c>
      <c r="G196" s="211">
        <v>0</v>
      </c>
    </row>
    <row r="197" spans="2:7" x14ac:dyDescent="0.2">
      <c r="B197" s="209" t="s">
        <v>456</v>
      </c>
      <c r="C197" s="209" t="s">
        <v>457</v>
      </c>
      <c r="D197" s="210">
        <v>0</v>
      </c>
      <c r="E197" s="210">
        <v>20890657</v>
      </c>
      <c r="F197" s="210">
        <v>20890657</v>
      </c>
      <c r="G197" s="211">
        <v>0</v>
      </c>
    </row>
    <row r="198" spans="2:7" x14ac:dyDescent="0.2">
      <c r="B198" s="209" t="s">
        <v>458</v>
      </c>
      <c r="C198" s="209" t="s">
        <v>106</v>
      </c>
      <c r="D198" s="210">
        <v>0</v>
      </c>
      <c r="E198" s="210">
        <v>185552125</v>
      </c>
      <c r="F198" s="210">
        <v>185552125</v>
      </c>
      <c r="G198" s="211">
        <v>0</v>
      </c>
    </row>
    <row r="199" spans="2:7" x14ac:dyDescent="0.2">
      <c r="B199" s="209" t="s">
        <v>459</v>
      </c>
      <c r="C199" s="209" t="s">
        <v>133</v>
      </c>
      <c r="D199" s="210">
        <v>0</v>
      </c>
      <c r="E199" s="210">
        <v>185552125</v>
      </c>
      <c r="F199" s="210">
        <v>185552125</v>
      </c>
      <c r="G199" s="211">
        <v>0</v>
      </c>
    </row>
    <row r="200" spans="2:7" x14ac:dyDescent="0.2">
      <c r="B200" s="209" t="s">
        <v>460</v>
      </c>
      <c r="C200" s="209" t="s">
        <v>461</v>
      </c>
      <c r="D200" s="210">
        <v>0</v>
      </c>
      <c r="E200" s="210">
        <v>185552125</v>
      </c>
      <c r="F200" s="210">
        <v>185552125</v>
      </c>
      <c r="G200" s="211">
        <v>0</v>
      </c>
    </row>
    <row r="201" spans="2:7" x14ac:dyDescent="0.2">
      <c r="B201" s="209" t="s">
        <v>462</v>
      </c>
      <c r="C201" s="209" t="s">
        <v>463</v>
      </c>
      <c r="D201" s="210">
        <v>-134668565.74000001</v>
      </c>
      <c r="E201" s="210">
        <v>335324625.72000003</v>
      </c>
      <c r="F201" s="210">
        <v>339373143</v>
      </c>
      <c r="G201" s="213">
        <v>-138717083.02000001</v>
      </c>
    </row>
    <row r="202" spans="2:7" x14ac:dyDescent="0.2">
      <c r="B202" s="209" t="s">
        <v>464</v>
      </c>
      <c r="C202" s="209" t="s">
        <v>465</v>
      </c>
      <c r="D202" s="210">
        <v>-11696600</v>
      </c>
      <c r="E202" s="210">
        <v>12649200</v>
      </c>
      <c r="F202" s="210">
        <v>13756300</v>
      </c>
      <c r="G202" s="211">
        <v>-12803700</v>
      </c>
    </row>
    <row r="203" spans="2:7" x14ac:dyDescent="0.2">
      <c r="B203" s="209" t="s">
        <v>466</v>
      </c>
      <c r="C203" s="209" t="s">
        <v>467</v>
      </c>
      <c r="D203" s="210">
        <v>-95696265.739999995</v>
      </c>
      <c r="E203" s="210">
        <v>11995.72</v>
      </c>
      <c r="F203" s="210">
        <v>372313</v>
      </c>
      <c r="G203" s="211">
        <v>-96056583.019999996</v>
      </c>
    </row>
    <row r="204" spans="2:7" x14ac:dyDescent="0.2">
      <c r="B204" s="209" t="s">
        <v>468</v>
      </c>
      <c r="C204" s="209" t="s">
        <v>469</v>
      </c>
      <c r="D204" s="210">
        <v>-27275700</v>
      </c>
      <c r="E204" s="210">
        <v>29492500</v>
      </c>
      <c r="F204" s="210">
        <v>32073600</v>
      </c>
      <c r="G204" s="211">
        <v>-29856800</v>
      </c>
    </row>
    <row r="205" spans="2:7" x14ac:dyDescent="0.2">
      <c r="B205" s="209" t="s">
        <v>470</v>
      </c>
      <c r="C205" s="209" t="s">
        <v>471</v>
      </c>
      <c r="D205" s="210">
        <v>-23374300</v>
      </c>
      <c r="E205" s="210">
        <v>25273200</v>
      </c>
      <c r="F205" s="210">
        <v>27485800</v>
      </c>
      <c r="G205" s="211">
        <v>-25586900</v>
      </c>
    </row>
    <row r="206" spans="2:7" x14ac:dyDescent="0.2">
      <c r="B206" s="209" t="s">
        <v>472</v>
      </c>
      <c r="C206" s="209" t="s">
        <v>473</v>
      </c>
      <c r="D206" s="210">
        <v>-3901400</v>
      </c>
      <c r="E206" s="210">
        <v>4219300</v>
      </c>
      <c r="F206" s="210">
        <v>4587800</v>
      </c>
      <c r="G206" s="211">
        <v>-4269900</v>
      </c>
    </row>
    <row r="207" spans="2:7" x14ac:dyDescent="0.2">
      <c r="B207" s="209" t="s">
        <v>474</v>
      </c>
      <c r="C207" s="209" t="s">
        <v>475</v>
      </c>
      <c r="D207" s="210">
        <v>0</v>
      </c>
      <c r="E207" s="210">
        <v>35825460</v>
      </c>
      <c r="F207" s="210">
        <v>35825460</v>
      </c>
      <c r="G207" s="211">
        <v>0</v>
      </c>
    </row>
    <row r="208" spans="2:7" x14ac:dyDescent="0.2">
      <c r="B208" s="209" t="s">
        <v>476</v>
      </c>
      <c r="C208" s="209" t="s">
        <v>477</v>
      </c>
      <c r="D208" s="210">
        <v>0</v>
      </c>
      <c r="E208" s="210">
        <v>22678565</v>
      </c>
      <c r="F208" s="210">
        <v>22678565</v>
      </c>
      <c r="G208" s="211">
        <v>0</v>
      </c>
    </row>
    <row r="209" spans="2:7" x14ac:dyDescent="0.2">
      <c r="B209" s="209" t="s">
        <v>478</v>
      </c>
      <c r="C209" s="209" t="s">
        <v>479</v>
      </c>
      <c r="D209" s="210">
        <v>0</v>
      </c>
      <c r="E209" s="210">
        <v>747172</v>
      </c>
      <c r="F209" s="210">
        <v>747172</v>
      </c>
      <c r="G209" s="211">
        <v>0</v>
      </c>
    </row>
    <row r="210" spans="2:7" x14ac:dyDescent="0.2">
      <c r="B210" s="209" t="s">
        <v>481</v>
      </c>
      <c r="C210" s="209" t="s">
        <v>482</v>
      </c>
      <c r="D210" s="210">
        <v>0</v>
      </c>
      <c r="E210" s="210">
        <v>793840</v>
      </c>
      <c r="F210" s="210">
        <v>793840</v>
      </c>
      <c r="G210" s="211">
        <v>0</v>
      </c>
    </row>
    <row r="211" spans="2:7" x14ac:dyDescent="0.2">
      <c r="B211" s="209" t="s">
        <v>483</v>
      </c>
      <c r="C211" s="209" t="s">
        <v>484</v>
      </c>
      <c r="D211" s="210">
        <v>0</v>
      </c>
      <c r="E211" s="210">
        <v>11605883</v>
      </c>
      <c r="F211" s="210">
        <v>11605883</v>
      </c>
      <c r="G211" s="211">
        <v>0</v>
      </c>
    </row>
    <row r="212" spans="2:7" x14ac:dyDescent="0.2">
      <c r="B212" s="209" t="s">
        <v>485</v>
      </c>
      <c r="C212" s="209" t="s">
        <v>486</v>
      </c>
      <c r="D212" s="210">
        <v>0</v>
      </c>
      <c r="E212" s="210">
        <v>257345470</v>
      </c>
      <c r="F212" s="210">
        <v>257345470</v>
      </c>
      <c r="G212" s="211">
        <v>0</v>
      </c>
    </row>
    <row r="213" spans="2:7" x14ac:dyDescent="0.2">
      <c r="B213" s="209" t="s">
        <v>487</v>
      </c>
      <c r="C213" s="209" t="s">
        <v>488</v>
      </c>
      <c r="D213" s="210">
        <v>-3363439047.9000001</v>
      </c>
      <c r="E213" s="210">
        <v>988255290</v>
      </c>
      <c r="F213" s="210">
        <v>1353982397</v>
      </c>
      <c r="G213" s="211">
        <v>-3729166154.9000001</v>
      </c>
    </row>
    <row r="214" spans="2:7" x14ac:dyDescent="0.2">
      <c r="B214" s="209" t="s">
        <v>489</v>
      </c>
      <c r="C214" s="209" t="s">
        <v>490</v>
      </c>
      <c r="D214" s="210">
        <v>-2558359663.9000001</v>
      </c>
      <c r="E214" s="210">
        <v>956788337</v>
      </c>
      <c r="F214" s="210">
        <v>1249572194</v>
      </c>
      <c r="G214" s="213">
        <v>-2851143520.9000001</v>
      </c>
    </row>
    <row r="215" spans="2:7" x14ac:dyDescent="0.2">
      <c r="B215" s="209" t="s">
        <v>491</v>
      </c>
      <c r="C215" s="209" t="s">
        <v>492</v>
      </c>
      <c r="D215" s="210">
        <v>0</v>
      </c>
      <c r="E215" s="210">
        <v>375732993</v>
      </c>
      <c r="F215" s="210">
        <v>375732993</v>
      </c>
      <c r="G215" s="211">
        <v>0</v>
      </c>
    </row>
    <row r="216" spans="2:7" x14ac:dyDescent="0.2">
      <c r="B216" s="209" t="s">
        <v>493</v>
      </c>
      <c r="C216" s="209" t="s">
        <v>494</v>
      </c>
      <c r="D216" s="210">
        <v>-187938945</v>
      </c>
      <c r="E216" s="210">
        <v>2153000</v>
      </c>
      <c r="F216" s="210">
        <v>63559500</v>
      </c>
      <c r="G216" s="211">
        <v>-249345445</v>
      </c>
    </row>
    <row r="217" spans="2:7" x14ac:dyDescent="0.2">
      <c r="B217" s="209" t="s">
        <v>495</v>
      </c>
      <c r="C217" s="209" t="s">
        <v>496</v>
      </c>
      <c r="D217" s="210">
        <v>-22786626</v>
      </c>
      <c r="E217" s="210">
        <v>0</v>
      </c>
      <c r="F217" s="210">
        <v>6356200</v>
      </c>
      <c r="G217" s="211">
        <v>-29142826</v>
      </c>
    </row>
    <row r="218" spans="2:7" x14ac:dyDescent="0.2">
      <c r="B218" s="209" t="s">
        <v>497</v>
      </c>
      <c r="C218" s="209" t="s">
        <v>498</v>
      </c>
      <c r="D218" s="210">
        <v>-828306179</v>
      </c>
      <c r="E218" s="210">
        <v>86868263</v>
      </c>
      <c r="F218" s="210">
        <v>84306760</v>
      </c>
      <c r="G218" s="211">
        <v>-825744676</v>
      </c>
    </row>
    <row r="219" spans="2:7" x14ac:dyDescent="0.2">
      <c r="B219" s="209" t="s">
        <v>499</v>
      </c>
      <c r="C219" s="209" t="s">
        <v>500</v>
      </c>
      <c r="D219" s="210">
        <v>-588777387</v>
      </c>
      <c r="E219" s="210">
        <v>62108808</v>
      </c>
      <c r="F219" s="210">
        <v>62068294</v>
      </c>
      <c r="G219" s="211">
        <v>-588736873</v>
      </c>
    </row>
    <row r="220" spans="2:7" x14ac:dyDescent="0.2">
      <c r="B220" s="209" t="s">
        <v>501</v>
      </c>
      <c r="C220" s="209" t="s">
        <v>502</v>
      </c>
      <c r="D220" s="210">
        <v>-434914700</v>
      </c>
      <c r="E220" s="210">
        <v>0</v>
      </c>
      <c r="F220" s="210">
        <v>152450000</v>
      </c>
      <c r="G220" s="211">
        <v>-587364700</v>
      </c>
    </row>
    <row r="221" spans="2:7" x14ac:dyDescent="0.2">
      <c r="B221" s="209" t="s">
        <v>503</v>
      </c>
      <c r="C221" s="209" t="s">
        <v>504</v>
      </c>
      <c r="D221" s="210">
        <v>-184090773</v>
      </c>
      <c r="E221" s="210">
        <v>0</v>
      </c>
      <c r="F221" s="210">
        <v>61765600</v>
      </c>
      <c r="G221" s="211">
        <v>-245856373</v>
      </c>
    </row>
    <row r="222" spans="2:7" x14ac:dyDescent="0.2">
      <c r="B222" s="209" t="s">
        <v>505</v>
      </c>
      <c r="C222" s="209" t="s">
        <v>506</v>
      </c>
      <c r="D222" s="210">
        <v>-121874980.90000001</v>
      </c>
      <c r="E222" s="210">
        <v>36378306</v>
      </c>
      <c r="F222" s="210">
        <v>47914883</v>
      </c>
      <c r="G222" s="211">
        <v>-133411557.90000001</v>
      </c>
    </row>
    <row r="223" spans="2:7" x14ac:dyDescent="0.2">
      <c r="B223" s="209" t="s">
        <v>507</v>
      </c>
      <c r="C223" s="209" t="s">
        <v>508</v>
      </c>
      <c r="D223" s="210">
        <v>0</v>
      </c>
      <c r="E223" s="210">
        <v>188813322</v>
      </c>
      <c r="F223" s="210">
        <v>188813322</v>
      </c>
      <c r="G223" s="211">
        <v>0</v>
      </c>
    </row>
    <row r="224" spans="2:7" x14ac:dyDescent="0.2">
      <c r="B224" s="209" t="s">
        <v>509</v>
      </c>
      <c r="C224" s="209" t="s">
        <v>510</v>
      </c>
      <c r="D224" s="210">
        <v>0</v>
      </c>
      <c r="E224" s="210">
        <v>88946943</v>
      </c>
      <c r="F224" s="210">
        <v>88946943</v>
      </c>
      <c r="G224" s="211">
        <v>0</v>
      </c>
    </row>
    <row r="225" spans="2:7" x14ac:dyDescent="0.2">
      <c r="B225" s="209" t="s">
        <v>511</v>
      </c>
      <c r="C225" s="209" t="s">
        <v>512</v>
      </c>
      <c r="D225" s="210">
        <v>0</v>
      </c>
      <c r="E225" s="210">
        <v>93742664</v>
      </c>
      <c r="F225" s="210">
        <v>93742664</v>
      </c>
      <c r="G225" s="211">
        <v>0</v>
      </c>
    </row>
    <row r="226" spans="2:7" x14ac:dyDescent="0.2">
      <c r="B226" s="209" t="s">
        <v>513</v>
      </c>
      <c r="C226" s="209" t="s">
        <v>514</v>
      </c>
      <c r="D226" s="210">
        <v>0</v>
      </c>
      <c r="E226" s="210">
        <v>6079634</v>
      </c>
      <c r="F226" s="210">
        <v>6079634</v>
      </c>
      <c r="G226" s="211">
        <v>0</v>
      </c>
    </row>
    <row r="227" spans="2:7" x14ac:dyDescent="0.2">
      <c r="B227" s="209" t="s">
        <v>515</v>
      </c>
      <c r="C227" s="209" t="s">
        <v>516</v>
      </c>
      <c r="D227" s="210">
        <v>0</v>
      </c>
      <c r="E227" s="210">
        <v>44081</v>
      </c>
      <c r="F227" s="210">
        <v>44081</v>
      </c>
      <c r="G227" s="211">
        <v>0</v>
      </c>
    </row>
    <row r="228" spans="2:7" x14ac:dyDescent="0.2">
      <c r="B228" s="209" t="s">
        <v>517</v>
      </c>
      <c r="C228" s="209" t="s">
        <v>518</v>
      </c>
      <c r="D228" s="210">
        <v>-5905900</v>
      </c>
      <c r="E228" s="210">
        <v>6528600</v>
      </c>
      <c r="F228" s="210">
        <v>6446900</v>
      </c>
      <c r="G228" s="211">
        <v>-5824200</v>
      </c>
    </row>
    <row r="229" spans="2:7" x14ac:dyDescent="0.2">
      <c r="B229" s="209" t="s">
        <v>519</v>
      </c>
      <c r="C229" s="209" t="s">
        <v>520</v>
      </c>
      <c r="D229" s="210">
        <v>-89365266</v>
      </c>
      <c r="E229" s="210">
        <v>96136247</v>
      </c>
      <c r="F229" s="210">
        <v>95602266</v>
      </c>
      <c r="G229" s="211">
        <v>-88831285</v>
      </c>
    </row>
    <row r="230" spans="2:7" x14ac:dyDescent="0.2">
      <c r="B230" s="209" t="s">
        <v>521</v>
      </c>
      <c r="C230" s="209" t="s">
        <v>522</v>
      </c>
      <c r="D230" s="210">
        <v>-89365266</v>
      </c>
      <c r="E230" s="210">
        <v>96136247</v>
      </c>
      <c r="F230" s="210">
        <v>95602266</v>
      </c>
      <c r="G230" s="211">
        <v>-88831285</v>
      </c>
    </row>
    <row r="231" spans="2:7" x14ac:dyDescent="0.2">
      <c r="B231" s="209" t="s">
        <v>523</v>
      </c>
      <c r="C231" s="209" t="s">
        <v>524</v>
      </c>
      <c r="D231" s="210">
        <v>-63236507</v>
      </c>
      <c r="E231" s="210">
        <v>67774288</v>
      </c>
      <c r="F231" s="210">
        <v>67310566</v>
      </c>
      <c r="G231" s="211">
        <v>-62772785</v>
      </c>
    </row>
    <row r="232" spans="2:7" x14ac:dyDescent="0.2">
      <c r="B232" s="209" t="s">
        <v>525</v>
      </c>
      <c r="C232" s="209" t="s">
        <v>526</v>
      </c>
      <c r="D232" s="210">
        <v>-63236507</v>
      </c>
      <c r="E232" s="210">
        <v>67774288</v>
      </c>
      <c r="F232" s="210">
        <v>67310566</v>
      </c>
      <c r="G232" s="211">
        <v>-62772785</v>
      </c>
    </row>
    <row r="233" spans="2:7" x14ac:dyDescent="0.2">
      <c r="B233" s="209" t="s">
        <v>527</v>
      </c>
      <c r="C233" s="209" t="s">
        <v>528</v>
      </c>
      <c r="D233" s="210">
        <v>-31162400</v>
      </c>
      <c r="E233" s="210">
        <v>33691600</v>
      </c>
      <c r="F233" s="210">
        <v>36642000</v>
      </c>
      <c r="G233" s="211">
        <v>-34112800</v>
      </c>
    </row>
    <row r="234" spans="2:7" x14ac:dyDescent="0.2">
      <c r="B234" s="209" t="s">
        <v>529</v>
      </c>
      <c r="C234" s="209" t="s">
        <v>530</v>
      </c>
      <c r="D234" s="210">
        <v>0</v>
      </c>
      <c r="E234" s="210">
        <v>602910</v>
      </c>
      <c r="F234" s="210">
        <v>602910</v>
      </c>
      <c r="G234" s="211">
        <v>0</v>
      </c>
    </row>
    <row r="235" spans="2:7" x14ac:dyDescent="0.2">
      <c r="B235" s="209" t="s">
        <v>531</v>
      </c>
      <c r="C235" s="209" t="s">
        <v>532</v>
      </c>
      <c r="D235" s="210">
        <v>-805079384</v>
      </c>
      <c r="E235" s="210">
        <v>31466953</v>
      </c>
      <c r="F235" s="210">
        <v>104410203</v>
      </c>
      <c r="G235" s="213">
        <v>-878022634</v>
      </c>
    </row>
    <row r="236" spans="2:7" x14ac:dyDescent="0.2">
      <c r="B236" s="209" t="s">
        <v>533</v>
      </c>
      <c r="C236" s="209" t="s">
        <v>534</v>
      </c>
      <c r="D236" s="210">
        <v>-230573133</v>
      </c>
      <c r="E236" s="210">
        <v>31466953</v>
      </c>
      <c r="F236" s="210">
        <v>66204603</v>
      </c>
      <c r="G236" s="211">
        <v>-265310783</v>
      </c>
    </row>
    <row r="237" spans="2:7" x14ac:dyDescent="0.2">
      <c r="B237" s="209" t="s">
        <v>535</v>
      </c>
      <c r="C237" s="209" t="s">
        <v>536</v>
      </c>
      <c r="D237" s="210">
        <v>-574506251</v>
      </c>
      <c r="E237" s="210">
        <v>0</v>
      </c>
      <c r="F237" s="210">
        <v>38205600</v>
      </c>
      <c r="G237" s="211">
        <v>-612711851</v>
      </c>
    </row>
    <row r="238" spans="2:7" x14ac:dyDescent="0.2">
      <c r="B238" s="209" t="s">
        <v>537</v>
      </c>
      <c r="C238" s="209" t="s">
        <v>538</v>
      </c>
      <c r="D238" s="210">
        <v>-1055338746</v>
      </c>
      <c r="E238" s="210">
        <v>0</v>
      </c>
      <c r="F238" s="210">
        <v>0</v>
      </c>
      <c r="G238" s="211">
        <v>-1055338746</v>
      </c>
    </row>
    <row r="239" spans="2:7" x14ac:dyDescent="0.2">
      <c r="B239" s="209" t="s">
        <v>539</v>
      </c>
      <c r="C239" s="209" t="s">
        <v>540</v>
      </c>
      <c r="D239" s="210">
        <v>-1055338746</v>
      </c>
      <c r="E239" s="210">
        <v>0</v>
      </c>
      <c r="F239" s="210">
        <v>0</v>
      </c>
      <c r="G239" s="213">
        <v>-1055338746</v>
      </c>
    </row>
    <row r="240" spans="2:7" x14ac:dyDescent="0.2">
      <c r="B240" s="209" t="s">
        <v>541</v>
      </c>
      <c r="C240" s="209" t="s">
        <v>542</v>
      </c>
      <c r="D240" s="210">
        <v>-1027981549</v>
      </c>
      <c r="E240" s="210">
        <v>0</v>
      </c>
      <c r="F240" s="210">
        <v>0</v>
      </c>
      <c r="G240" s="211">
        <v>-1027981549</v>
      </c>
    </row>
    <row r="241" spans="2:7" x14ac:dyDescent="0.2">
      <c r="B241" s="209" t="s">
        <v>543</v>
      </c>
      <c r="C241" s="209" t="s">
        <v>544</v>
      </c>
      <c r="D241" s="210">
        <v>-27357197</v>
      </c>
      <c r="E241" s="210">
        <v>0</v>
      </c>
      <c r="F241" s="210">
        <v>0</v>
      </c>
      <c r="G241" s="211">
        <v>-27357197</v>
      </c>
    </row>
    <row r="242" spans="2:7" x14ac:dyDescent="0.2">
      <c r="B242" s="209" t="s">
        <v>545</v>
      </c>
      <c r="C242" s="209" t="s">
        <v>546</v>
      </c>
      <c r="D242" s="210">
        <v>-27357197</v>
      </c>
      <c r="E242" s="210">
        <v>0</v>
      </c>
      <c r="F242" s="210">
        <v>0</v>
      </c>
      <c r="G242" s="211">
        <v>-27357197</v>
      </c>
    </row>
    <row r="243" spans="2:7" x14ac:dyDescent="0.2">
      <c r="B243" s="209" t="s">
        <v>547</v>
      </c>
      <c r="C243" s="209" t="s">
        <v>548</v>
      </c>
      <c r="D243" s="210">
        <v>-4636198187.6400003</v>
      </c>
      <c r="E243" s="210">
        <v>17297148451.720001</v>
      </c>
      <c r="F243" s="210">
        <v>18473582471</v>
      </c>
      <c r="G243" s="213">
        <v>-5812632206.9200001</v>
      </c>
    </row>
    <row r="244" spans="2:7" x14ac:dyDescent="0.2">
      <c r="B244" s="209" t="s">
        <v>549</v>
      </c>
      <c r="C244" s="209" t="s">
        <v>550</v>
      </c>
      <c r="D244" s="210">
        <v>-624950484678.30005</v>
      </c>
      <c r="E244" s="210">
        <v>0</v>
      </c>
      <c r="F244" s="210">
        <v>3566056.39</v>
      </c>
      <c r="G244" s="211">
        <v>-624954050734.68994</v>
      </c>
    </row>
    <row r="245" spans="2:7" x14ac:dyDescent="0.2">
      <c r="B245" s="209" t="s">
        <v>551</v>
      </c>
      <c r="C245" s="209" t="s">
        <v>11</v>
      </c>
      <c r="D245" s="210">
        <v>-104939269470.53999</v>
      </c>
      <c r="E245" s="210">
        <v>0</v>
      </c>
      <c r="F245" s="210">
        <v>0</v>
      </c>
      <c r="G245" s="211">
        <v>-104939269470.53999</v>
      </c>
    </row>
    <row r="246" spans="2:7" x14ac:dyDescent="0.2">
      <c r="B246" s="209" t="s">
        <v>552</v>
      </c>
      <c r="C246" s="209" t="s">
        <v>553</v>
      </c>
      <c r="D246" s="210">
        <v>-104939269470.53999</v>
      </c>
      <c r="E246" s="210">
        <v>0</v>
      </c>
      <c r="F246" s="210">
        <v>0</v>
      </c>
      <c r="G246" s="211">
        <v>-104939269470.53999</v>
      </c>
    </row>
    <row r="247" spans="2:7" x14ac:dyDescent="0.2">
      <c r="B247" s="209" t="s">
        <v>554</v>
      </c>
      <c r="C247" s="209" t="s">
        <v>555</v>
      </c>
      <c r="D247" s="210">
        <v>-117700084247.53999</v>
      </c>
      <c r="E247" s="210">
        <v>0</v>
      </c>
      <c r="F247" s="210">
        <v>0</v>
      </c>
      <c r="G247" s="211">
        <v>-117700084247.53999</v>
      </c>
    </row>
    <row r="248" spans="2:7" x14ac:dyDescent="0.2">
      <c r="B248" s="209" t="s">
        <v>556</v>
      </c>
      <c r="C248" s="209" t="s">
        <v>557</v>
      </c>
      <c r="D248" s="210">
        <v>12823832277</v>
      </c>
      <c r="E248" s="210">
        <v>0</v>
      </c>
      <c r="F248" s="210">
        <v>0</v>
      </c>
      <c r="G248" s="211">
        <v>12823832277</v>
      </c>
    </row>
    <row r="249" spans="2:7" x14ac:dyDescent="0.2">
      <c r="B249" s="209" t="s">
        <v>558</v>
      </c>
      <c r="C249" s="209" t="s">
        <v>559</v>
      </c>
      <c r="D249" s="210">
        <v>-63017500</v>
      </c>
      <c r="E249" s="210">
        <v>0</v>
      </c>
      <c r="F249" s="210">
        <v>0</v>
      </c>
      <c r="G249" s="211">
        <v>-63017500</v>
      </c>
    </row>
    <row r="250" spans="2:7" x14ac:dyDescent="0.2">
      <c r="B250" s="209" t="s">
        <v>560</v>
      </c>
      <c r="C250" s="209" t="s">
        <v>561</v>
      </c>
      <c r="D250" s="210">
        <v>-63017500</v>
      </c>
      <c r="E250" s="210">
        <v>0</v>
      </c>
      <c r="F250" s="210">
        <v>0</v>
      </c>
      <c r="G250" s="211">
        <v>-63017500</v>
      </c>
    </row>
    <row r="251" spans="2:7" s="65" customFormat="1" x14ac:dyDescent="0.2">
      <c r="B251" s="214" t="s">
        <v>562</v>
      </c>
      <c r="C251" s="214" t="s">
        <v>563</v>
      </c>
      <c r="D251" s="215">
        <v>-520011215207.76001</v>
      </c>
      <c r="E251" s="215">
        <v>0</v>
      </c>
      <c r="F251" s="215">
        <v>3566056.39</v>
      </c>
      <c r="G251" s="213">
        <v>-520014781264.15002</v>
      </c>
    </row>
    <row r="252" spans="2:7" x14ac:dyDescent="0.2">
      <c r="B252" s="209" t="s">
        <v>564</v>
      </c>
      <c r="C252" s="209" t="s">
        <v>565</v>
      </c>
      <c r="D252" s="210">
        <v>-560546632304.06006</v>
      </c>
      <c r="E252" s="210">
        <v>0</v>
      </c>
      <c r="F252" s="210">
        <v>3566056.39</v>
      </c>
      <c r="G252" s="211">
        <v>-560550198360.44995</v>
      </c>
    </row>
    <row r="253" spans="2:7" x14ac:dyDescent="0.2">
      <c r="B253" s="209" t="s">
        <v>566</v>
      </c>
      <c r="C253" s="209" t="s">
        <v>567</v>
      </c>
      <c r="D253" s="210">
        <v>40535417096.300003</v>
      </c>
      <c r="E253" s="210">
        <v>0</v>
      </c>
      <c r="F253" s="210">
        <v>0</v>
      </c>
      <c r="G253" s="211">
        <v>40535417096.300003</v>
      </c>
    </row>
    <row r="254" spans="2:7" x14ac:dyDescent="0.2">
      <c r="B254" s="209" t="s">
        <v>568</v>
      </c>
      <c r="C254" s="209" t="s">
        <v>569</v>
      </c>
      <c r="D254" s="210">
        <v>-417318562904.69</v>
      </c>
      <c r="E254" s="210">
        <v>0</v>
      </c>
      <c r="F254" s="210">
        <v>0</v>
      </c>
      <c r="G254" s="211">
        <v>-417318562904.69</v>
      </c>
    </row>
    <row r="255" spans="2:7" x14ac:dyDescent="0.2">
      <c r="B255" s="209" t="s">
        <v>570</v>
      </c>
      <c r="C255" s="209" t="s">
        <v>571</v>
      </c>
      <c r="D255" s="210">
        <v>417318562904.69</v>
      </c>
      <c r="E255" s="210">
        <v>0</v>
      </c>
      <c r="F255" s="210">
        <v>0</v>
      </c>
      <c r="G255" s="211">
        <v>417318562904.69</v>
      </c>
    </row>
    <row r="256" spans="2:7" x14ac:dyDescent="0.2">
      <c r="B256" s="209" t="s">
        <v>572</v>
      </c>
      <c r="C256" s="209" t="s">
        <v>573</v>
      </c>
      <c r="D256" s="210">
        <v>-624950484678.30005</v>
      </c>
      <c r="E256" s="210">
        <v>0</v>
      </c>
      <c r="F256" s="210">
        <v>3566056.39</v>
      </c>
      <c r="G256" s="211">
        <v>-624954050734.68994</v>
      </c>
    </row>
    <row r="257" spans="2:7" x14ac:dyDescent="0.2">
      <c r="B257" s="209" t="s">
        <v>574</v>
      </c>
      <c r="C257" s="209" t="s">
        <v>27</v>
      </c>
      <c r="D257" s="210">
        <v>-4744574079</v>
      </c>
      <c r="E257" s="210">
        <v>28761665</v>
      </c>
      <c r="F257" s="210">
        <v>3935718362.8299999</v>
      </c>
      <c r="G257" s="213">
        <v>-8651530776.8299999</v>
      </c>
    </row>
    <row r="258" spans="2:7" x14ac:dyDescent="0.2">
      <c r="B258" s="209" t="s">
        <v>575</v>
      </c>
      <c r="C258" s="209" t="s">
        <v>121</v>
      </c>
      <c r="D258" s="210">
        <v>-4744574079</v>
      </c>
      <c r="E258" s="210">
        <v>28761665</v>
      </c>
      <c r="F258" s="210">
        <v>3935718362.8299999</v>
      </c>
      <c r="G258" s="211">
        <v>-8651530776.8299999</v>
      </c>
    </row>
    <row r="259" spans="2:7" x14ac:dyDescent="0.2">
      <c r="B259" s="209" t="s">
        <v>576</v>
      </c>
      <c r="C259" s="209" t="s">
        <v>123</v>
      </c>
      <c r="D259" s="210">
        <v>-3293414932</v>
      </c>
      <c r="E259" s="210">
        <v>27851174</v>
      </c>
      <c r="F259" s="210">
        <v>429708786</v>
      </c>
      <c r="G259" s="211">
        <v>-3695272544</v>
      </c>
    </row>
    <row r="260" spans="2:7" x14ac:dyDescent="0.2">
      <c r="B260" s="209" t="s">
        <v>577</v>
      </c>
      <c r="C260" s="209" t="s">
        <v>578</v>
      </c>
      <c r="D260" s="210">
        <v>-3293414932</v>
      </c>
      <c r="E260" s="210">
        <v>27851174</v>
      </c>
      <c r="F260" s="210">
        <v>429708786</v>
      </c>
      <c r="G260" s="211">
        <v>-3695272544</v>
      </c>
    </row>
    <row r="261" spans="2:7" x14ac:dyDescent="0.2">
      <c r="B261" s="209" t="s">
        <v>579</v>
      </c>
      <c r="C261" s="209" t="s">
        <v>129</v>
      </c>
      <c r="D261" s="210">
        <v>-8621898</v>
      </c>
      <c r="E261" s="210">
        <v>0</v>
      </c>
      <c r="F261" s="210">
        <v>3487265248.8299999</v>
      </c>
      <c r="G261" s="211">
        <v>-3495887146.8299999</v>
      </c>
    </row>
    <row r="262" spans="2:7" x14ac:dyDescent="0.2">
      <c r="B262" s="209" t="s">
        <v>580</v>
      </c>
      <c r="C262" s="209" t="s">
        <v>131</v>
      </c>
      <c r="D262" s="210">
        <v>-8621898</v>
      </c>
      <c r="E262" s="210">
        <v>0</v>
      </c>
      <c r="F262" s="210">
        <v>3487265248.8299999</v>
      </c>
      <c r="G262" s="211">
        <v>-3495887146.8299999</v>
      </c>
    </row>
    <row r="263" spans="2:7" x14ac:dyDescent="0.2">
      <c r="B263" s="209" t="s">
        <v>581</v>
      </c>
      <c r="C263" s="209" t="s">
        <v>133</v>
      </c>
      <c r="D263" s="210">
        <v>-1433045827</v>
      </c>
      <c r="E263" s="210">
        <v>0</v>
      </c>
      <c r="F263" s="210">
        <v>9040555</v>
      </c>
      <c r="G263" s="211">
        <v>-1442086382</v>
      </c>
    </row>
    <row r="264" spans="2:7" x14ac:dyDescent="0.2">
      <c r="B264" s="209" t="s">
        <v>582</v>
      </c>
      <c r="C264" s="209" t="s">
        <v>135</v>
      </c>
      <c r="D264" s="210">
        <v>-137595562</v>
      </c>
      <c r="E264" s="210">
        <v>0</v>
      </c>
      <c r="F264" s="210">
        <v>9040555</v>
      </c>
      <c r="G264" s="211">
        <v>-146636117</v>
      </c>
    </row>
    <row r="265" spans="2:7" x14ac:dyDescent="0.2">
      <c r="B265" s="209" t="s">
        <v>946</v>
      </c>
      <c r="C265" s="209" t="s">
        <v>938</v>
      </c>
      <c r="D265" s="210">
        <v>-1295450265</v>
      </c>
      <c r="E265" s="210">
        <v>0</v>
      </c>
      <c r="F265" s="210">
        <v>0</v>
      </c>
      <c r="G265" s="211">
        <v>-1295450265</v>
      </c>
    </row>
    <row r="266" spans="2:7" x14ac:dyDescent="0.2">
      <c r="B266" s="209" t="s">
        <v>583</v>
      </c>
      <c r="C266" s="209" t="s">
        <v>584</v>
      </c>
      <c r="D266" s="210">
        <v>-9491422</v>
      </c>
      <c r="E266" s="210">
        <v>910491</v>
      </c>
      <c r="F266" s="210">
        <v>9703773</v>
      </c>
      <c r="G266" s="211">
        <v>-18284704</v>
      </c>
    </row>
    <row r="267" spans="2:7" x14ac:dyDescent="0.2">
      <c r="B267" s="209" t="s">
        <v>585</v>
      </c>
      <c r="C267" s="209" t="s">
        <v>84</v>
      </c>
      <c r="D267" s="210">
        <v>-6345289</v>
      </c>
      <c r="E267" s="210">
        <v>910491</v>
      </c>
      <c r="F267" s="210">
        <v>9492132</v>
      </c>
      <c r="G267" s="211">
        <v>-14926930</v>
      </c>
    </row>
    <row r="268" spans="2:7" x14ac:dyDescent="0.2">
      <c r="B268" s="209" t="s">
        <v>586</v>
      </c>
      <c r="C268" s="209" t="s">
        <v>587</v>
      </c>
      <c r="D268" s="210">
        <v>-3146133</v>
      </c>
      <c r="E268" s="210">
        <v>0</v>
      </c>
      <c r="F268" s="210">
        <v>211641</v>
      </c>
      <c r="G268" s="211">
        <v>-3357774</v>
      </c>
    </row>
    <row r="269" spans="2:7" x14ac:dyDescent="0.2">
      <c r="B269" s="209" t="s">
        <v>588</v>
      </c>
      <c r="C269" s="209" t="s">
        <v>589</v>
      </c>
      <c r="D269" s="210">
        <v>-76003026358</v>
      </c>
      <c r="E269" s="210">
        <v>0</v>
      </c>
      <c r="F269" s="210">
        <v>16985094309</v>
      </c>
      <c r="G269" s="213">
        <v>-92988120667</v>
      </c>
    </row>
    <row r="270" spans="2:7" x14ac:dyDescent="0.2">
      <c r="B270" s="209" t="s">
        <v>590</v>
      </c>
      <c r="C270" s="209" t="s">
        <v>591</v>
      </c>
      <c r="D270" s="210">
        <v>-76003026358</v>
      </c>
      <c r="E270" s="210">
        <v>0</v>
      </c>
      <c r="F270" s="210">
        <v>16984317309</v>
      </c>
      <c r="G270" s="211">
        <v>-92987343667</v>
      </c>
    </row>
    <row r="271" spans="2:7" x14ac:dyDescent="0.2">
      <c r="B271" s="209" t="s">
        <v>592</v>
      </c>
      <c r="C271" s="209" t="s">
        <v>593</v>
      </c>
      <c r="D271" s="210">
        <v>-5379627605</v>
      </c>
      <c r="E271" s="210">
        <v>0</v>
      </c>
      <c r="F271" s="210">
        <v>1509610794</v>
      </c>
      <c r="G271" s="211">
        <v>-6889238399</v>
      </c>
    </row>
    <row r="272" spans="2:7" x14ac:dyDescent="0.2">
      <c r="B272" s="209" t="s">
        <v>594</v>
      </c>
      <c r="C272" s="209" t="s">
        <v>595</v>
      </c>
      <c r="D272" s="210">
        <v>-1771838027</v>
      </c>
      <c r="E272" s="210">
        <v>0</v>
      </c>
      <c r="F272" s="210">
        <v>440524646</v>
      </c>
      <c r="G272" s="211">
        <v>-2212362673</v>
      </c>
    </row>
    <row r="273" spans="2:7" x14ac:dyDescent="0.2">
      <c r="B273" s="209" t="s">
        <v>596</v>
      </c>
      <c r="C273" s="209" t="s">
        <v>597</v>
      </c>
      <c r="D273" s="210">
        <v>-3607789578</v>
      </c>
      <c r="E273" s="210">
        <v>0</v>
      </c>
      <c r="F273" s="210">
        <v>1069086148</v>
      </c>
      <c r="G273" s="211">
        <v>-4676875726</v>
      </c>
    </row>
    <row r="274" spans="2:7" x14ac:dyDescent="0.2">
      <c r="B274" s="209" t="s">
        <v>598</v>
      </c>
      <c r="C274" s="209" t="s">
        <v>599</v>
      </c>
      <c r="D274" s="210">
        <v>-70623398753</v>
      </c>
      <c r="E274" s="210">
        <v>0</v>
      </c>
      <c r="F274" s="210">
        <v>15474706515</v>
      </c>
      <c r="G274" s="211">
        <v>-86098105268</v>
      </c>
    </row>
    <row r="275" spans="2:7" x14ac:dyDescent="0.2">
      <c r="B275" s="209" t="s">
        <v>600</v>
      </c>
      <c r="C275" s="209" t="s">
        <v>601</v>
      </c>
      <c r="D275" s="210">
        <v>-53075780387</v>
      </c>
      <c r="E275" s="210">
        <v>0</v>
      </c>
      <c r="F275" s="210">
        <v>10064148691</v>
      </c>
      <c r="G275" s="211">
        <v>-63139929078</v>
      </c>
    </row>
    <row r="276" spans="2:7" x14ac:dyDescent="0.2">
      <c r="B276" s="209" t="s">
        <v>602</v>
      </c>
      <c r="C276" s="209" t="s">
        <v>603</v>
      </c>
      <c r="D276" s="210">
        <v>-11250387535</v>
      </c>
      <c r="E276" s="210">
        <v>0</v>
      </c>
      <c r="F276" s="210">
        <v>0</v>
      </c>
      <c r="G276" s="211">
        <v>-11250387535</v>
      </c>
    </row>
    <row r="277" spans="2:7" x14ac:dyDescent="0.2">
      <c r="B277" s="209" t="s">
        <v>604</v>
      </c>
      <c r="C277" s="209" t="s">
        <v>605</v>
      </c>
      <c r="D277" s="210">
        <v>-6297230831</v>
      </c>
      <c r="E277" s="210">
        <v>0</v>
      </c>
      <c r="F277" s="210">
        <v>5410557824</v>
      </c>
      <c r="G277" s="211">
        <v>-11707788655</v>
      </c>
    </row>
    <row r="278" spans="2:7" x14ac:dyDescent="0.2">
      <c r="B278" s="209" t="s">
        <v>970</v>
      </c>
      <c r="C278" s="209" t="s">
        <v>64</v>
      </c>
      <c r="D278" s="210">
        <v>0</v>
      </c>
      <c r="E278" s="210">
        <v>0</v>
      </c>
      <c r="F278" s="210">
        <v>777000</v>
      </c>
      <c r="G278" s="211">
        <v>-777000</v>
      </c>
    </row>
    <row r="279" spans="2:7" x14ac:dyDescent="0.2">
      <c r="B279" s="209" t="s">
        <v>971</v>
      </c>
      <c r="C279" s="209" t="s">
        <v>972</v>
      </c>
      <c r="D279" s="210">
        <v>0</v>
      </c>
      <c r="E279" s="210">
        <v>0</v>
      </c>
      <c r="F279" s="210">
        <v>777000</v>
      </c>
      <c r="G279" s="211">
        <v>-777000</v>
      </c>
    </row>
    <row r="280" spans="2:7" x14ac:dyDescent="0.2">
      <c r="B280" s="209" t="s">
        <v>973</v>
      </c>
      <c r="C280" s="209" t="s">
        <v>974</v>
      </c>
      <c r="D280" s="210">
        <v>0</v>
      </c>
      <c r="E280" s="210">
        <v>0</v>
      </c>
      <c r="F280" s="210">
        <v>777000</v>
      </c>
      <c r="G280" s="211">
        <v>-777000</v>
      </c>
    </row>
    <row r="281" spans="2:7" x14ac:dyDescent="0.2">
      <c r="B281" s="209" t="s">
        <v>606</v>
      </c>
      <c r="C281" s="209" t="s">
        <v>84</v>
      </c>
      <c r="D281" s="210">
        <v>-1176177596.3399999</v>
      </c>
      <c r="E281" s="210">
        <v>0</v>
      </c>
      <c r="F281" s="210">
        <v>4968207110.9700003</v>
      </c>
      <c r="G281" s="213">
        <v>-6144384707.3100004</v>
      </c>
    </row>
    <row r="282" spans="2:7" x14ac:dyDescent="0.2">
      <c r="B282" s="209" t="s">
        <v>607</v>
      </c>
      <c r="C282" s="209" t="s">
        <v>96</v>
      </c>
      <c r="D282" s="210">
        <v>-161305527.03</v>
      </c>
      <c r="E282" s="210">
        <v>0</v>
      </c>
      <c r="F282" s="210">
        <v>58078856</v>
      </c>
      <c r="G282" s="213">
        <v>-219384383.03</v>
      </c>
    </row>
    <row r="283" spans="2:7" x14ac:dyDescent="0.2">
      <c r="B283" s="209" t="s">
        <v>608</v>
      </c>
      <c r="C283" s="209" t="s">
        <v>609</v>
      </c>
      <c r="D283" s="210">
        <v>-161305527.03</v>
      </c>
      <c r="E283" s="210">
        <v>0</v>
      </c>
      <c r="F283" s="210">
        <v>58078856</v>
      </c>
      <c r="G283" s="211">
        <v>-219384383.03</v>
      </c>
    </row>
    <row r="284" spans="2:7" x14ac:dyDescent="0.2">
      <c r="B284" s="209" t="s">
        <v>610</v>
      </c>
      <c r="C284" s="209" t="s">
        <v>85</v>
      </c>
      <c r="D284" s="210">
        <v>-1014872069.3099999</v>
      </c>
      <c r="E284" s="210">
        <v>0</v>
      </c>
      <c r="F284" s="210">
        <v>281870887.12</v>
      </c>
      <c r="G284" s="213">
        <v>-1296742956.4300001</v>
      </c>
    </row>
    <row r="285" spans="2:7" x14ac:dyDescent="0.2">
      <c r="B285" s="209" t="s">
        <v>611</v>
      </c>
      <c r="C285" s="209" t="s">
        <v>612</v>
      </c>
      <c r="D285" s="210">
        <v>-1014872069.3099999</v>
      </c>
      <c r="E285" s="210">
        <v>0</v>
      </c>
      <c r="F285" s="210">
        <v>281870887.12</v>
      </c>
      <c r="G285" s="211">
        <v>-1296742956.4300001</v>
      </c>
    </row>
    <row r="286" spans="2:7" x14ac:dyDescent="0.2">
      <c r="B286" s="209" t="s">
        <v>947</v>
      </c>
      <c r="C286" s="209" t="s">
        <v>948</v>
      </c>
      <c r="D286" s="210">
        <v>-40808688</v>
      </c>
      <c r="E286" s="210">
        <v>0</v>
      </c>
      <c r="F286" s="210">
        <v>0</v>
      </c>
      <c r="G286" s="211">
        <v>-40808688</v>
      </c>
    </row>
    <row r="287" spans="2:7" x14ac:dyDescent="0.2">
      <c r="B287" s="209" t="s">
        <v>613</v>
      </c>
      <c r="C287" s="209" t="s">
        <v>614</v>
      </c>
      <c r="D287" s="210">
        <v>-969087669.30999994</v>
      </c>
      <c r="E287" s="210">
        <v>0</v>
      </c>
      <c r="F287" s="210">
        <v>281870887.12</v>
      </c>
      <c r="G287" s="211">
        <v>-1250958556.4300001</v>
      </c>
    </row>
    <row r="288" spans="2:7" x14ac:dyDescent="0.2">
      <c r="B288" s="209" t="s">
        <v>949</v>
      </c>
      <c r="C288" s="209" t="s">
        <v>950</v>
      </c>
      <c r="D288" s="210">
        <v>-4975712</v>
      </c>
      <c r="E288" s="210">
        <v>0</v>
      </c>
      <c r="F288" s="210">
        <v>0</v>
      </c>
      <c r="G288" s="211">
        <v>-4975712</v>
      </c>
    </row>
    <row r="289" spans="2:7" x14ac:dyDescent="0.2">
      <c r="B289" s="209" t="s">
        <v>975</v>
      </c>
      <c r="C289" s="209" t="s">
        <v>86</v>
      </c>
      <c r="D289" s="210">
        <v>0</v>
      </c>
      <c r="E289" s="210">
        <v>0</v>
      </c>
      <c r="F289" s="210">
        <v>4628257367.8500004</v>
      </c>
      <c r="G289" s="213">
        <v>-4628257367.8500004</v>
      </c>
    </row>
    <row r="290" spans="2:7" x14ac:dyDescent="0.2">
      <c r="B290" s="209" t="s">
        <v>976</v>
      </c>
      <c r="C290" s="209" t="s">
        <v>977</v>
      </c>
      <c r="D290" s="210">
        <v>0</v>
      </c>
      <c r="E290" s="210">
        <v>0</v>
      </c>
      <c r="F290" s="210">
        <v>4628257367.8500004</v>
      </c>
      <c r="G290" s="211">
        <v>-4628257367.8500004</v>
      </c>
    </row>
    <row r="291" spans="2:7" x14ac:dyDescent="0.2">
      <c r="B291" s="209" t="s">
        <v>978</v>
      </c>
      <c r="C291" s="209" t="s">
        <v>979</v>
      </c>
      <c r="D291" s="210">
        <v>0</v>
      </c>
      <c r="E291" s="210">
        <v>0</v>
      </c>
      <c r="F291" s="210">
        <v>4628257367.8500004</v>
      </c>
      <c r="G291" s="211">
        <v>-4628257367.8500004</v>
      </c>
    </row>
    <row r="292" spans="2:7" x14ac:dyDescent="0.2">
      <c r="B292" s="209" t="s">
        <v>615</v>
      </c>
      <c r="C292" s="209" t="s">
        <v>616</v>
      </c>
      <c r="D292" s="210">
        <v>-81923778033.339996</v>
      </c>
      <c r="E292" s="210">
        <v>28761665</v>
      </c>
      <c r="F292" s="210">
        <v>25889019782.799999</v>
      </c>
      <c r="G292" s="213">
        <v>-107784036151.14</v>
      </c>
    </row>
    <row r="293" spans="2:7" x14ac:dyDescent="0.2">
      <c r="B293" s="209" t="s">
        <v>617</v>
      </c>
      <c r="C293" s="209" t="s">
        <v>618</v>
      </c>
      <c r="D293" s="210">
        <v>5642763603.5500002</v>
      </c>
      <c r="E293" s="210">
        <v>2863950603</v>
      </c>
      <c r="F293" s="210">
        <v>7478001</v>
      </c>
      <c r="G293" s="211">
        <v>8499236205.5500002</v>
      </c>
    </row>
    <row r="294" spans="2:7" x14ac:dyDescent="0.2">
      <c r="B294" s="209" t="s">
        <v>619</v>
      </c>
      <c r="C294" s="209" t="s">
        <v>30</v>
      </c>
      <c r="D294" s="210">
        <v>2189956100</v>
      </c>
      <c r="E294" s="210">
        <v>736152515</v>
      </c>
      <c r="F294" s="210">
        <v>0</v>
      </c>
      <c r="G294" s="213">
        <v>2926108615</v>
      </c>
    </row>
    <row r="295" spans="2:7" x14ac:dyDescent="0.2">
      <c r="B295" s="209" t="s">
        <v>620</v>
      </c>
      <c r="C295" s="209" t="s">
        <v>621</v>
      </c>
      <c r="D295" s="210">
        <v>1365976711</v>
      </c>
      <c r="E295" s="210">
        <v>457478118</v>
      </c>
      <c r="F295" s="210">
        <v>0</v>
      </c>
      <c r="G295" s="211">
        <v>1823454829</v>
      </c>
    </row>
    <row r="296" spans="2:7" x14ac:dyDescent="0.2">
      <c r="B296" s="209" t="s">
        <v>622</v>
      </c>
      <c r="C296" s="209" t="s">
        <v>623</v>
      </c>
      <c r="D296" s="210">
        <v>11895969</v>
      </c>
      <c r="E296" s="210">
        <v>5330656</v>
      </c>
      <c r="F296" s="210">
        <v>0</v>
      </c>
      <c r="G296" s="211">
        <v>17226625</v>
      </c>
    </row>
    <row r="297" spans="2:7" x14ac:dyDescent="0.2">
      <c r="B297" s="209" t="s">
        <v>624</v>
      </c>
      <c r="C297" s="209" t="s">
        <v>625</v>
      </c>
      <c r="D297" s="210">
        <v>5241934</v>
      </c>
      <c r="E297" s="210">
        <v>4347910</v>
      </c>
      <c r="F297" s="210">
        <v>0</v>
      </c>
      <c r="G297" s="211">
        <v>9589844</v>
      </c>
    </row>
    <row r="298" spans="2:7" x14ac:dyDescent="0.2">
      <c r="B298" s="209" t="s">
        <v>626</v>
      </c>
      <c r="C298" s="209" t="s">
        <v>627</v>
      </c>
      <c r="D298" s="210">
        <v>6293220</v>
      </c>
      <c r="E298" s="210">
        <v>630290</v>
      </c>
      <c r="F298" s="210">
        <v>0</v>
      </c>
      <c r="G298" s="211">
        <v>6923510</v>
      </c>
    </row>
    <row r="299" spans="2:7" x14ac:dyDescent="0.2">
      <c r="B299" s="209" t="s">
        <v>628</v>
      </c>
      <c r="C299" s="209" t="s">
        <v>629</v>
      </c>
      <c r="D299" s="210">
        <v>289941</v>
      </c>
      <c r="E299" s="210">
        <v>124396</v>
      </c>
      <c r="F299" s="210">
        <v>0</v>
      </c>
      <c r="G299" s="211">
        <v>414337</v>
      </c>
    </row>
    <row r="300" spans="2:7" x14ac:dyDescent="0.2">
      <c r="B300" s="209" t="s">
        <v>630</v>
      </c>
      <c r="C300" s="209" t="s">
        <v>631</v>
      </c>
      <c r="D300" s="210">
        <v>70874</v>
      </c>
      <c r="E300" s="210">
        <v>228060</v>
      </c>
      <c r="F300" s="210">
        <v>0</v>
      </c>
      <c r="G300" s="211">
        <v>298934</v>
      </c>
    </row>
    <row r="301" spans="2:7" x14ac:dyDescent="0.2">
      <c r="B301" s="209" t="s">
        <v>632</v>
      </c>
      <c r="C301" s="209" t="s">
        <v>633</v>
      </c>
      <c r="D301" s="210">
        <v>194810570</v>
      </c>
      <c r="E301" s="210">
        <v>67500247</v>
      </c>
      <c r="F301" s="210">
        <v>0</v>
      </c>
      <c r="G301" s="211">
        <v>262310817</v>
      </c>
    </row>
    <row r="302" spans="2:7" x14ac:dyDescent="0.2">
      <c r="B302" s="209" t="s">
        <v>634</v>
      </c>
      <c r="C302" s="209" t="s">
        <v>635</v>
      </c>
      <c r="D302" s="210">
        <v>194810570</v>
      </c>
      <c r="E302" s="210">
        <v>67500247</v>
      </c>
      <c r="F302" s="210">
        <v>0</v>
      </c>
      <c r="G302" s="211">
        <v>262310817</v>
      </c>
    </row>
    <row r="303" spans="2:7" x14ac:dyDescent="0.2">
      <c r="B303" s="209" t="s">
        <v>636</v>
      </c>
      <c r="C303" s="209" t="s">
        <v>637</v>
      </c>
      <c r="D303" s="210">
        <v>547045660</v>
      </c>
      <c r="E303" s="210">
        <v>182689607</v>
      </c>
      <c r="F303" s="210">
        <v>0</v>
      </c>
      <c r="G303" s="211">
        <v>729735267</v>
      </c>
    </row>
    <row r="304" spans="2:7" x14ac:dyDescent="0.2">
      <c r="B304" s="209" t="s">
        <v>638</v>
      </c>
      <c r="C304" s="209" t="s">
        <v>506</v>
      </c>
      <c r="D304" s="210">
        <v>66706100</v>
      </c>
      <c r="E304" s="210">
        <v>21730700</v>
      </c>
      <c r="F304" s="210">
        <v>0</v>
      </c>
      <c r="G304" s="211">
        <v>88436800</v>
      </c>
    </row>
    <row r="305" spans="2:7" x14ac:dyDescent="0.2">
      <c r="B305" s="209" t="s">
        <v>639</v>
      </c>
      <c r="C305" s="209" t="s">
        <v>640</v>
      </c>
      <c r="D305" s="210">
        <v>66706100</v>
      </c>
      <c r="E305" s="210">
        <v>21730700</v>
      </c>
      <c r="F305" s="210">
        <v>0</v>
      </c>
      <c r="G305" s="211">
        <v>88436800</v>
      </c>
    </row>
    <row r="306" spans="2:7" x14ac:dyDescent="0.2">
      <c r="B306" s="209" t="s">
        <v>641</v>
      </c>
      <c r="C306" s="209" t="s">
        <v>642</v>
      </c>
      <c r="D306" s="210">
        <v>2230174</v>
      </c>
      <c r="E306" s="210">
        <v>820204</v>
      </c>
      <c r="F306" s="210">
        <v>0</v>
      </c>
      <c r="G306" s="211">
        <v>3050378</v>
      </c>
    </row>
    <row r="307" spans="2:7" x14ac:dyDescent="0.2">
      <c r="B307" s="209" t="s">
        <v>643</v>
      </c>
      <c r="C307" s="209" t="s">
        <v>644</v>
      </c>
      <c r="D307" s="210">
        <v>1290916</v>
      </c>
      <c r="E307" s="210">
        <v>602983</v>
      </c>
      <c r="F307" s="210">
        <v>0</v>
      </c>
      <c r="G307" s="211">
        <v>1893899</v>
      </c>
    </row>
    <row r="308" spans="2:7" x14ac:dyDescent="0.2">
      <c r="B308" s="209" t="s">
        <v>645</v>
      </c>
      <c r="C308" s="209" t="s">
        <v>646</v>
      </c>
      <c r="D308" s="210">
        <v>2884397</v>
      </c>
      <c r="E308" s="210">
        <v>574105</v>
      </c>
      <c r="F308" s="210">
        <v>0</v>
      </c>
      <c r="G308" s="213">
        <v>3458502</v>
      </c>
    </row>
    <row r="309" spans="2:7" x14ac:dyDescent="0.2">
      <c r="B309" s="209" t="s">
        <v>647</v>
      </c>
      <c r="C309" s="209" t="s">
        <v>648</v>
      </c>
      <c r="D309" s="210">
        <v>2884397</v>
      </c>
      <c r="E309" s="210">
        <v>574105</v>
      </c>
      <c r="F309" s="210">
        <v>0</v>
      </c>
      <c r="G309" s="211">
        <v>3458502</v>
      </c>
    </row>
    <row r="310" spans="2:7" x14ac:dyDescent="0.2">
      <c r="B310" s="209" t="s">
        <v>649</v>
      </c>
      <c r="C310" s="209" t="s">
        <v>31</v>
      </c>
      <c r="D310" s="210">
        <v>575407573</v>
      </c>
      <c r="E310" s="210">
        <v>213678570</v>
      </c>
      <c r="F310" s="210">
        <v>0</v>
      </c>
      <c r="G310" s="213">
        <v>789086143</v>
      </c>
    </row>
    <row r="311" spans="2:7" x14ac:dyDescent="0.2">
      <c r="B311" s="209" t="s">
        <v>650</v>
      </c>
      <c r="C311" s="209" t="s">
        <v>528</v>
      </c>
      <c r="D311" s="210">
        <v>90766800</v>
      </c>
      <c r="E311" s="210">
        <v>36642000</v>
      </c>
      <c r="F311" s="210">
        <v>0</v>
      </c>
      <c r="G311" s="211">
        <v>127408800</v>
      </c>
    </row>
    <row r="312" spans="2:7" x14ac:dyDescent="0.2">
      <c r="B312" s="209" t="s">
        <v>651</v>
      </c>
      <c r="C312" s="209" t="s">
        <v>652</v>
      </c>
      <c r="D312" s="210">
        <v>194219507</v>
      </c>
      <c r="E312" s="210">
        <v>70651785</v>
      </c>
      <c r="F312" s="210">
        <v>0</v>
      </c>
      <c r="G312" s="211">
        <v>264871292</v>
      </c>
    </row>
    <row r="313" spans="2:7" x14ac:dyDescent="0.2">
      <c r="B313" s="209" t="s">
        <v>653</v>
      </c>
      <c r="C313" s="209" t="s">
        <v>654</v>
      </c>
      <c r="D313" s="210">
        <v>16691500</v>
      </c>
      <c r="E313" s="210">
        <v>6446900</v>
      </c>
      <c r="F313" s="210">
        <v>0</v>
      </c>
      <c r="G313" s="211">
        <v>23138400</v>
      </c>
    </row>
    <row r="314" spans="2:7" x14ac:dyDescent="0.2">
      <c r="B314" s="209" t="s">
        <v>655</v>
      </c>
      <c r="C314" s="209" t="s">
        <v>656</v>
      </c>
      <c r="D314" s="210">
        <v>273729766</v>
      </c>
      <c r="E314" s="210">
        <v>99937885</v>
      </c>
      <c r="F314" s="210">
        <v>0</v>
      </c>
      <c r="G314" s="211">
        <v>373667651</v>
      </c>
    </row>
    <row r="315" spans="2:7" x14ac:dyDescent="0.2">
      <c r="B315" s="209" t="s">
        <v>657</v>
      </c>
      <c r="C315" s="209" t="s">
        <v>32</v>
      </c>
      <c r="D315" s="210">
        <v>113502500</v>
      </c>
      <c r="E315" s="210">
        <v>45829900</v>
      </c>
      <c r="F315" s="210">
        <v>0</v>
      </c>
      <c r="G315" s="213">
        <v>159332400</v>
      </c>
    </row>
    <row r="316" spans="2:7" x14ac:dyDescent="0.2">
      <c r="B316" s="209" t="s">
        <v>658</v>
      </c>
      <c r="C316" s="209" t="s">
        <v>659</v>
      </c>
      <c r="D316" s="210">
        <v>68080200</v>
      </c>
      <c r="E316" s="210">
        <v>27485800</v>
      </c>
      <c r="F316" s="210">
        <v>0</v>
      </c>
      <c r="G316" s="211">
        <v>95566000</v>
      </c>
    </row>
    <row r="317" spans="2:7" x14ac:dyDescent="0.2">
      <c r="B317" s="209" t="s">
        <v>660</v>
      </c>
      <c r="C317" s="209" t="s">
        <v>661</v>
      </c>
      <c r="D317" s="210">
        <v>11360200</v>
      </c>
      <c r="E317" s="210">
        <v>4587800</v>
      </c>
      <c r="F317" s="210">
        <v>0</v>
      </c>
      <c r="G317" s="211">
        <v>15948000</v>
      </c>
    </row>
    <row r="318" spans="2:7" x14ac:dyDescent="0.2">
      <c r="B318" s="209" t="s">
        <v>662</v>
      </c>
      <c r="C318" s="209" t="s">
        <v>663</v>
      </c>
      <c r="D318" s="210">
        <v>11360200</v>
      </c>
      <c r="E318" s="210">
        <v>4587800</v>
      </c>
      <c r="F318" s="210">
        <v>0</v>
      </c>
      <c r="G318" s="211">
        <v>15948000</v>
      </c>
    </row>
    <row r="319" spans="2:7" x14ac:dyDescent="0.2">
      <c r="B319" s="209" t="s">
        <v>664</v>
      </c>
      <c r="C319" s="209" t="s">
        <v>665</v>
      </c>
      <c r="D319" s="210">
        <v>22701900</v>
      </c>
      <c r="E319" s="210">
        <v>9168500</v>
      </c>
      <c r="F319" s="210">
        <v>0</v>
      </c>
      <c r="G319" s="211">
        <v>31870400</v>
      </c>
    </row>
    <row r="320" spans="2:7" x14ac:dyDescent="0.2">
      <c r="B320" s="209" t="s">
        <v>666</v>
      </c>
      <c r="C320" s="209" t="s">
        <v>667</v>
      </c>
      <c r="D320" s="210">
        <v>1179664914.55</v>
      </c>
      <c r="E320" s="210">
        <v>471156348</v>
      </c>
      <c r="F320" s="210">
        <v>0</v>
      </c>
      <c r="G320" s="213">
        <v>1650821262.55</v>
      </c>
    </row>
    <row r="321" spans="2:7" x14ac:dyDescent="0.2">
      <c r="B321" s="209" t="s">
        <v>668</v>
      </c>
      <c r="C321" s="209" t="s">
        <v>498</v>
      </c>
      <c r="D321" s="210">
        <v>116483800</v>
      </c>
      <c r="E321" s="210">
        <v>41111098</v>
      </c>
      <c r="F321" s="210">
        <v>0</v>
      </c>
      <c r="G321" s="211">
        <v>157594898</v>
      </c>
    </row>
    <row r="322" spans="2:7" x14ac:dyDescent="0.2">
      <c r="B322" s="209" t="s">
        <v>669</v>
      </c>
      <c r="C322" s="209" t="s">
        <v>494</v>
      </c>
      <c r="D322" s="210">
        <v>198570283</v>
      </c>
      <c r="E322" s="210">
        <v>126135215</v>
      </c>
      <c r="F322" s="210">
        <v>0</v>
      </c>
      <c r="G322" s="211">
        <v>324705498</v>
      </c>
    </row>
    <row r="323" spans="2:7" x14ac:dyDescent="0.2">
      <c r="B323" s="209" t="s">
        <v>670</v>
      </c>
      <c r="C323" s="209" t="s">
        <v>671</v>
      </c>
      <c r="D323" s="210">
        <v>18390829.550000001</v>
      </c>
      <c r="E323" s="210">
        <v>6356200</v>
      </c>
      <c r="F323" s="210">
        <v>0</v>
      </c>
      <c r="G323" s="211">
        <v>24747029.550000001</v>
      </c>
    </row>
    <row r="324" spans="2:7" x14ac:dyDescent="0.2">
      <c r="B324" s="209" t="s">
        <v>672</v>
      </c>
      <c r="C324" s="209" t="s">
        <v>500</v>
      </c>
      <c r="D324" s="210">
        <v>89896857</v>
      </c>
      <c r="E324" s="210">
        <v>31013890</v>
      </c>
      <c r="F324" s="210">
        <v>0</v>
      </c>
      <c r="G324" s="211">
        <v>120910747</v>
      </c>
    </row>
    <row r="325" spans="2:7" x14ac:dyDescent="0.2">
      <c r="B325" s="209" t="s">
        <v>673</v>
      </c>
      <c r="C325" s="209" t="s">
        <v>504</v>
      </c>
      <c r="D325" s="210">
        <v>176670782</v>
      </c>
      <c r="E325" s="210">
        <v>61765600</v>
      </c>
      <c r="F325" s="210">
        <v>0</v>
      </c>
      <c r="G325" s="211">
        <v>238436382</v>
      </c>
    </row>
    <row r="326" spans="2:7" x14ac:dyDescent="0.2">
      <c r="B326" s="209" t="s">
        <v>674</v>
      </c>
      <c r="C326" s="209" t="s">
        <v>502</v>
      </c>
      <c r="D326" s="210">
        <v>434914700</v>
      </c>
      <c r="E326" s="210">
        <v>152450000</v>
      </c>
      <c r="F326" s="210">
        <v>0</v>
      </c>
      <c r="G326" s="211">
        <v>587364700</v>
      </c>
    </row>
    <row r="327" spans="2:7" x14ac:dyDescent="0.2">
      <c r="B327" s="209" t="s">
        <v>675</v>
      </c>
      <c r="C327" s="209" t="s">
        <v>676</v>
      </c>
      <c r="D327" s="210">
        <v>13115628</v>
      </c>
      <c r="E327" s="210">
        <v>7995030</v>
      </c>
      <c r="F327" s="210">
        <v>0</v>
      </c>
      <c r="G327" s="211">
        <v>21110658</v>
      </c>
    </row>
    <row r="328" spans="2:7" x14ac:dyDescent="0.2">
      <c r="B328" s="209" t="s">
        <v>677</v>
      </c>
      <c r="C328" s="209" t="s">
        <v>508</v>
      </c>
      <c r="D328" s="210">
        <v>131622035</v>
      </c>
      <c r="E328" s="210">
        <v>44329315</v>
      </c>
      <c r="F328" s="210">
        <v>0</v>
      </c>
      <c r="G328" s="211">
        <v>175951350</v>
      </c>
    </row>
    <row r="329" spans="2:7" x14ac:dyDescent="0.2">
      <c r="B329" s="209" t="s">
        <v>678</v>
      </c>
      <c r="C329" s="209" t="s">
        <v>679</v>
      </c>
      <c r="D329" s="210">
        <v>16305892</v>
      </c>
      <c r="E329" s="210">
        <v>6079634</v>
      </c>
      <c r="F329" s="210">
        <v>0</v>
      </c>
      <c r="G329" s="211">
        <v>22385526</v>
      </c>
    </row>
    <row r="330" spans="2:7" x14ac:dyDescent="0.2">
      <c r="B330" s="209" t="s">
        <v>680</v>
      </c>
      <c r="C330" s="209" t="s">
        <v>681</v>
      </c>
      <c r="D330" s="210">
        <v>132243</v>
      </c>
      <c r="E330" s="210">
        <v>44081</v>
      </c>
      <c r="F330" s="210">
        <v>0</v>
      </c>
      <c r="G330" s="211">
        <v>176324</v>
      </c>
    </row>
    <row r="331" spans="2:7" x14ac:dyDescent="0.2">
      <c r="B331" s="209" t="s">
        <v>682</v>
      </c>
      <c r="C331" s="209" t="s">
        <v>683</v>
      </c>
      <c r="D331" s="210">
        <v>115183900</v>
      </c>
      <c r="E331" s="210">
        <v>38205600</v>
      </c>
      <c r="F331" s="210">
        <v>0</v>
      </c>
      <c r="G331" s="211">
        <v>153389500</v>
      </c>
    </row>
    <row r="332" spans="2:7" x14ac:dyDescent="0.2">
      <c r="B332" s="209" t="s">
        <v>684</v>
      </c>
      <c r="C332" s="209" t="s">
        <v>33</v>
      </c>
      <c r="D332" s="210">
        <v>1581348119</v>
      </c>
      <c r="E332" s="210">
        <v>1396559165</v>
      </c>
      <c r="F332" s="210">
        <v>7478001</v>
      </c>
      <c r="G332" s="213">
        <v>2970429283</v>
      </c>
    </row>
    <row r="333" spans="2:7" x14ac:dyDescent="0.2">
      <c r="B333" s="209" t="s">
        <v>685</v>
      </c>
      <c r="C333" s="209" t="s">
        <v>686</v>
      </c>
      <c r="D333" s="210">
        <v>21206607</v>
      </c>
      <c r="E333" s="210">
        <v>10603304</v>
      </c>
      <c r="F333" s="210">
        <v>0</v>
      </c>
      <c r="G333" s="211">
        <v>31809911</v>
      </c>
    </row>
    <row r="334" spans="2:7" x14ac:dyDescent="0.2">
      <c r="B334" s="209" t="s">
        <v>687</v>
      </c>
      <c r="C334" s="209" t="s">
        <v>688</v>
      </c>
      <c r="D334" s="210">
        <v>11616321</v>
      </c>
      <c r="E334" s="210">
        <v>3999352</v>
      </c>
      <c r="F334" s="210">
        <v>0</v>
      </c>
      <c r="G334" s="211">
        <v>15615673</v>
      </c>
    </row>
    <row r="335" spans="2:7" x14ac:dyDescent="0.2">
      <c r="B335" s="209" t="s">
        <v>689</v>
      </c>
      <c r="C335" s="209" t="s">
        <v>475</v>
      </c>
      <c r="D335" s="210">
        <v>107321465</v>
      </c>
      <c r="E335" s="210">
        <v>31172541</v>
      </c>
      <c r="F335" s="210">
        <v>7478000</v>
      </c>
      <c r="G335" s="211">
        <v>131016006</v>
      </c>
    </row>
    <row r="336" spans="2:7" x14ac:dyDescent="0.2">
      <c r="B336" s="209" t="s">
        <v>690</v>
      </c>
      <c r="C336" s="209" t="s">
        <v>477</v>
      </c>
      <c r="D336" s="210">
        <v>53104896</v>
      </c>
      <c r="E336" s="210">
        <v>16711958</v>
      </c>
      <c r="F336" s="210">
        <v>7478000</v>
      </c>
      <c r="G336" s="211">
        <v>62338854</v>
      </c>
    </row>
    <row r="337" spans="2:7" x14ac:dyDescent="0.2">
      <c r="B337" s="209" t="s">
        <v>691</v>
      </c>
      <c r="C337" s="209" t="s">
        <v>692</v>
      </c>
      <c r="D337" s="210">
        <v>2947262</v>
      </c>
      <c r="E337" s="210">
        <v>747172</v>
      </c>
      <c r="F337" s="210">
        <v>0</v>
      </c>
      <c r="G337" s="211">
        <v>3694434</v>
      </c>
    </row>
    <row r="338" spans="2:7" x14ac:dyDescent="0.2">
      <c r="B338" s="209" t="s">
        <v>693</v>
      </c>
      <c r="C338" s="209" t="s">
        <v>694</v>
      </c>
      <c r="D338" s="210">
        <v>3245850</v>
      </c>
      <c r="E338" s="210">
        <v>793840</v>
      </c>
      <c r="F338" s="210">
        <v>0</v>
      </c>
      <c r="G338" s="211">
        <v>4039690</v>
      </c>
    </row>
    <row r="339" spans="2:7" x14ac:dyDescent="0.2">
      <c r="B339" s="209" t="s">
        <v>695</v>
      </c>
      <c r="C339" s="209" t="s">
        <v>480</v>
      </c>
      <c r="D339" s="210">
        <v>8610160</v>
      </c>
      <c r="E339" s="210">
        <v>0</v>
      </c>
      <c r="F339" s="210">
        <v>0</v>
      </c>
      <c r="G339" s="211">
        <v>8610160</v>
      </c>
    </row>
    <row r="340" spans="2:7" x14ac:dyDescent="0.2">
      <c r="B340" s="209" t="s">
        <v>696</v>
      </c>
      <c r="C340" s="209" t="s">
        <v>697</v>
      </c>
      <c r="D340" s="210">
        <v>3576444</v>
      </c>
      <c r="E340" s="210">
        <v>1193191</v>
      </c>
      <c r="F340" s="210">
        <v>0</v>
      </c>
      <c r="G340" s="211">
        <v>4769635</v>
      </c>
    </row>
    <row r="341" spans="2:7" x14ac:dyDescent="0.2">
      <c r="B341" s="209" t="s">
        <v>698</v>
      </c>
      <c r="C341" s="209" t="s">
        <v>484</v>
      </c>
      <c r="D341" s="210">
        <v>35836853</v>
      </c>
      <c r="E341" s="210">
        <v>11726380</v>
      </c>
      <c r="F341" s="210">
        <v>0</v>
      </c>
      <c r="G341" s="211">
        <v>47563233</v>
      </c>
    </row>
    <row r="342" spans="2:7" x14ac:dyDescent="0.2">
      <c r="B342" s="209" t="s">
        <v>699</v>
      </c>
      <c r="C342" s="209" t="s">
        <v>486</v>
      </c>
      <c r="D342" s="210">
        <v>616063888</v>
      </c>
      <c r="E342" s="210">
        <v>211121296</v>
      </c>
      <c r="F342" s="210">
        <v>0</v>
      </c>
      <c r="G342" s="211">
        <v>827185184</v>
      </c>
    </row>
    <row r="343" spans="2:7" x14ac:dyDescent="0.2">
      <c r="B343" s="209" t="s">
        <v>700</v>
      </c>
      <c r="C343" s="209" t="s">
        <v>701</v>
      </c>
      <c r="D343" s="210">
        <v>168396585</v>
      </c>
      <c r="E343" s="210">
        <v>56800298</v>
      </c>
      <c r="F343" s="210">
        <v>0</v>
      </c>
      <c r="G343" s="211">
        <v>225196883</v>
      </c>
    </row>
    <row r="344" spans="2:7" x14ac:dyDescent="0.2">
      <c r="B344" s="209" t="s">
        <v>702</v>
      </c>
      <c r="C344" s="209" t="s">
        <v>703</v>
      </c>
      <c r="D344" s="210">
        <v>168396585</v>
      </c>
      <c r="E344" s="210">
        <v>56800298</v>
      </c>
      <c r="F344" s="210">
        <v>0</v>
      </c>
      <c r="G344" s="211">
        <v>225196883</v>
      </c>
    </row>
    <row r="345" spans="2:7" x14ac:dyDescent="0.2">
      <c r="B345" s="209" t="s">
        <v>704</v>
      </c>
      <c r="C345" s="209" t="s">
        <v>705</v>
      </c>
      <c r="D345" s="210">
        <v>89485806</v>
      </c>
      <c r="E345" s="210">
        <v>70003860</v>
      </c>
      <c r="F345" s="210">
        <v>0</v>
      </c>
      <c r="G345" s="211">
        <v>159489666</v>
      </c>
    </row>
    <row r="346" spans="2:7" x14ac:dyDescent="0.2">
      <c r="B346" s="209" t="s">
        <v>706</v>
      </c>
      <c r="C346" s="209" t="s">
        <v>707</v>
      </c>
      <c r="D346" s="210">
        <v>213750400</v>
      </c>
      <c r="E346" s="210">
        <v>65530000</v>
      </c>
      <c r="F346" s="210">
        <v>0</v>
      </c>
      <c r="G346" s="211">
        <v>279280400</v>
      </c>
    </row>
    <row r="347" spans="2:7" x14ac:dyDescent="0.2">
      <c r="B347" s="209" t="s">
        <v>708</v>
      </c>
      <c r="C347" s="209" t="s">
        <v>709</v>
      </c>
      <c r="D347" s="210">
        <v>204120000</v>
      </c>
      <c r="E347" s="210">
        <v>68040000</v>
      </c>
      <c r="F347" s="210">
        <v>0</v>
      </c>
      <c r="G347" s="211">
        <v>272160000</v>
      </c>
    </row>
    <row r="348" spans="2:7" x14ac:dyDescent="0.2">
      <c r="B348" s="209" t="s">
        <v>710</v>
      </c>
      <c r="C348" s="209" t="s">
        <v>711</v>
      </c>
      <c r="D348" s="210">
        <v>11482457</v>
      </c>
      <c r="E348" s="210">
        <v>2083628</v>
      </c>
      <c r="F348" s="210">
        <v>0</v>
      </c>
      <c r="G348" s="211">
        <v>13566085</v>
      </c>
    </row>
    <row r="349" spans="2:7" x14ac:dyDescent="0.2">
      <c r="B349" s="209" t="s">
        <v>712</v>
      </c>
      <c r="C349" s="209" t="s">
        <v>713</v>
      </c>
      <c r="D349" s="210">
        <v>109481974</v>
      </c>
      <c r="E349" s="210">
        <v>56704227</v>
      </c>
      <c r="F349" s="210">
        <v>0</v>
      </c>
      <c r="G349" s="211">
        <v>166186201</v>
      </c>
    </row>
    <row r="350" spans="2:7" x14ac:dyDescent="0.2">
      <c r="B350" s="209" t="s">
        <v>951</v>
      </c>
      <c r="C350" s="209" t="s">
        <v>952</v>
      </c>
      <c r="D350" s="210">
        <v>601997</v>
      </c>
      <c r="E350" s="210">
        <v>0</v>
      </c>
      <c r="F350" s="210">
        <v>0</v>
      </c>
      <c r="G350" s="211">
        <v>601997</v>
      </c>
    </row>
    <row r="351" spans="2:7" x14ac:dyDescent="0.2">
      <c r="B351" s="209" t="s">
        <v>953</v>
      </c>
      <c r="C351" s="209" t="s">
        <v>542</v>
      </c>
      <c r="D351" s="210">
        <v>601997</v>
      </c>
      <c r="E351" s="210">
        <v>0</v>
      </c>
      <c r="F351" s="210">
        <v>0</v>
      </c>
      <c r="G351" s="211">
        <v>601997</v>
      </c>
    </row>
    <row r="352" spans="2:7" x14ac:dyDescent="0.2">
      <c r="B352" s="209" t="s">
        <v>714</v>
      </c>
      <c r="C352" s="209" t="s">
        <v>715</v>
      </c>
      <c r="D352" s="210">
        <v>27820619</v>
      </c>
      <c r="E352" s="210">
        <v>820500659</v>
      </c>
      <c r="F352" s="210">
        <v>1</v>
      </c>
      <c r="G352" s="211">
        <v>848321277</v>
      </c>
    </row>
    <row r="353" spans="2:7" x14ac:dyDescent="0.2">
      <c r="B353" s="209" t="s">
        <v>716</v>
      </c>
      <c r="C353" s="209" t="s">
        <v>717</v>
      </c>
      <c r="D353" s="210">
        <v>27820619</v>
      </c>
      <c r="E353" s="210">
        <v>820500659</v>
      </c>
      <c r="F353" s="210">
        <v>1</v>
      </c>
      <c r="G353" s="211">
        <v>848321277</v>
      </c>
    </row>
    <row r="354" spans="2:7" x14ac:dyDescent="0.2">
      <c r="B354" s="209" t="s">
        <v>718</v>
      </c>
      <c r="C354" s="209" t="s">
        <v>719</v>
      </c>
      <c r="D354" s="210">
        <v>323761915.63</v>
      </c>
      <c r="E354" s="210">
        <v>3810053422.3099999</v>
      </c>
      <c r="F354" s="210">
        <v>8620997.0299999993</v>
      </c>
      <c r="G354" s="213">
        <v>4125194340.9099998</v>
      </c>
    </row>
    <row r="355" spans="2:7" x14ac:dyDescent="0.2">
      <c r="B355" s="209" t="s">
        <v>980</v>
      </c>
      <c r="C355" s="209" t="s">
        <v>981</v>
      </c>
      <c r="D355" s="210">
        <v>0</v>
      </c>
      <c r="E355" s="210">
        <v>3725912584.6100001</v>
      </c>
      <c r="F355" s="210">
        <v>0</v>
      </c>
      <c r="G355" s="213">
        <v>3725912584.6100001</v>
      </c>
    </row>
    <row r="356" spans="2:7" x14ac:dyDescent="0.2">
      <c r="B356" s="209" t="s">
        <v>982</v>
      </c>
      <c r="C356" s="209" t="s">
        <v>147</v>
      </c>
      <c r="D356" s="210">
        <v>0</v>
      </c>
      <c r="E356" s="210">
        <v>2452461570.29</v>
      </c>
      <c r="F356" s="210">
        <v>0</v>
      </c>
      <c r="G356" s="211">
        <v>2452461570.29</v>
      </c>
    </row>
    <row r="357" spans="2:7" x14ac:dyDescent="0.2">
      <c r="B357" s="209" t="s">
        <v>983</v>
      </c>
      <c r="C357" s="209" t="s">
        <v>138</v>
      </c>
      <c r="D357" s="210">
        <v>0</v>
      </c>
      <c r="E357" s="210">
        <v>1273451014.3199999</v>
      </c>
      <c r="F357" s="210">
        <v>0</v>
      </c>
      <c r="G357" s="211">
        <v>1273451014.3199999</v>
      </c>
    </row>
    <row r="358" spans="2:7" x14ac:dyDescent="0.2">
      <c r="B358" s="209" t="s">
        <v>984</v>
      </c>
      <c r="C358" s="209" t="s">
        <v>965</v>
      </c>
      <c r="D358" s="210">
        <v>0</v>
      </c>
      <c r="E358" s="210">
        <v>1273451014.3199999</v>
      </c>
      <c r="F358" s="210">
        <v>0</v>
      </c>
      <c r="G358" s="211">
        <v>1273451014.3199999</v>
      </c>
    </row>
    <row r="359" spans="2:7" x14ac:dyDescent="0.2">
      <c r="B359" s="209" t="s">
        <v>720</v>
      </c>
      <c r="C359" s="209" t="s">
        <v>721</v>
      </c>
      <c r="D359" s="210">
        <v>235267332.19</v>
      </c>
      <c r="E359" s="210">
        <v>80634059.599999994</v>
      </c>
      <c r="F359" s="210">
        <v>6981825.54</v>
      </c>
      <c r="G359" s="211">
        <v>308919566.25</v>
      </c>
    </row>
    <row r="360" spans="2:7" x14ac:dyDescent="0.2">
      <c r="B360" s="209" t="s">
        <v>722</v>
      </c>
      <c r="C360" s="209" t="s">
        <v>43</v>
      </c>
      <c r="D360" s="210">
        <v>9910194.9299999997</v>
      </c>
      <c r="E360" s="210">
        <v>3303398.31</v>
      </c>
      <c r="F360" s="210">
        <v>0</v>
      </c>
      <c r="G360" s="211">
        <v>13213593.24</v>
      </c>
    </row>
    <row r="361" spans="2:7" x14ac:dyDescent="0.2">
      <c r="B361" s="209" t="s">
        <v>723</v>
      </c>
      <c r="C361" s="209" t="s">
        <v>43</v>
      </c>
      <c r="D361" s="210">
        <v>9910194.9299999997</v>
      </c>
      <c r="E361" s="210">
        <v>3303398.31</v>
      </c>
      <c r="F361" s="210">
        <v>0</v>
      </c>
      <c r="G361" s="211">
        <v>13213593.24</v>
      </c>
    </row>
    <row r="362" spans="2:7" x14ac:dyDescent="0.2">
      <c r="B362" s="209" t="s">
        <v>724</v>
      </c>
      <c r="C362" s="209" t="s">
        <v>725</v>
      </c>
      <c r="D362" s="210">
        <v>22362015.690000001</v>
      </c>
      <c r="E362" s="210">
        <v>7811302.8399999999</v>
      </c>
      <c r="F362" s="210">
        <v>6981825.54</v>
      </c>
      <c r="G362" s="211">
        <v>23191492.989999998</v>
      </c>
    </row>
    <row r="363" spans="2:7" x14ac:dyDescent="0.2">
      <c r="B363" s="209" t="s">
        <v>726</v>
      </c>
      <c r="C363" s="209" t="s">
        <v>727</v>
      </c>
      <c r="D363" s="210">
        <v>102628.65</v>
      </c>
      <c r="E363" s="210">
        <v>34209.550000000003</v>
      </c>
      <c r="F363" s="210">
        <v>0</v>
      </c>
      <c r="G363" s="211">
        <v>136838.20000000001</v>
      </c>
    </row>
    <row r="364" spans="2:7" x14ac:dyDescent="0.2">
      <c r="B364" s="209" t="s">
        <v>728</v>
      </c>
      <c r="C364" s="209" t="s">
        <v>170</v>
      </c>
      <c r="D364" s="210">
        <v>6981825.54</v>
      </c>
      <c r="E364" s="210">
        <v>2327275.1800000002</v>
      </c>
      <c r="F364" s="210">
        <v>6981825.54</v>
      </c>
      <c r="G364" s="211">
        <v>2327275.1800000002</v>
      </c>
    </row>
    <row r="365" spans="2:7" x14ac:dyDescent="0.2">
      <c r="B365" s="209" t="s">
        <v>729</v>
      </c>
      <c r="C365" s="209" t="s">
        <v>172</v>
      </c>
      <c r="D365" s="210">
        <v>98829.51</v>
      </c>
      <c r="E365" s="210">
        <v>32943.17</v>
      </c>
      <c r="F365" s="210">
        <v>0</v>
      </c>
      <c r="G365" s="211">
        <v>131772.68</v>
      </c>
    </row>
    <row r="366" spans="2:7" x14ac:dyDescent="0.2">
      <c r="B366" s="209" t="s">
        <v>730</v>
      </c>
      <c r="C366" s="209" t="s">
        <v>176</v>
      </c>
      <c r="D366" s="210">
        <v>15178731.99</v>
      </c>
      <c r="E366" s="210">
        <v>5416874.9400000004</v>
      </c>
      <c r="F366" s="210">
        <v>0</v>
      </c>
      <c r="G366" s="211">
        <v>20595606.93</v>
      </c>
    </row>
    <row r="367" spans="2:7" x14ac:dyDescent="0.2">
      <c r="B367" s="209" t="s">
        <v>731</v>
      </c>
      <c r="C367" s="209" t="s">
        <v>732</v>
      </c>
      <c r="D367" s="210">
        <v>13995062.949999999</v>
      </c>
      <c r="E367" s="210">
        <v>5250780.07</v>
      </c>
      <c r="F367" s="210">
        <v>0</v>
      </c>
      <c r="G367" s="211">
        <v>19245843.02</v>
      </c>
    </row>
    <row r="368" spans="2:7" x14ac:dyDescent="0.2">
      <c r="B368" s="209" t="s">
        <v>733</v>
      </c>
      <c r="C368" s="209" t="s">
        <v>181</v>
      </c>
      <c r="D368" s="210">
        <v>13941618.82</v>
      </c>
      <c r="E368" s="210">
        <v>5232965.3600000003</v>
      </c>
      <c r="F368" s="210">
        <v>0</v>
      </c>
      <c r="G368" s="211">
        <v>19174584.18</v>
      </c>
    </row>
    <row r="369" spans="2:7" x14ac:dyDescent="0.2">
      <c r="B369" s="209" t="s">
        <v>734</v>
      </c>
      <c r="C369" s="209" t="s">
        <v>186</v>
      </c>
      <c r="D369" s="210">
        <v>53444.13</v>
      </c>
      <c r="E369" s="210">
        <v>17814.71</v>
      </c>
      <c r="F369" s="210">
        <v>0</v>
      </c>
      <c r="G369" s="211">
        <v>71258.84</v>
      </c>
    </row>
    <row r="370" spans="2:7" x14ac:dyDescent="0.2">
      <c r="B370" s="209" t="s">
        <v>735</v>
      </c>
      <c r="C370" s="209" t="s">
        <v>736</v>
      </c>
      <c r="D370" s="210">
        <v>175864505.13</v>
      </c>
      <c r="E370" s="210">
        <v>58920098.189999998</v>
      </c>
      <c r="F370" s="210">
        <v>0</v>
      </c>
      <c r="G370" s="211">
        <v>234784603.31999999</v>
      </c>
    </row>
    <row r="371" spans="2:7" x14ac:dyDescent="0.2">
      <c r="B371" s="209" t="s">
        <v>737</v>
      </c>
      <c r="C371" s="209" t="s">
        <v>738</v>
      </c>
      <c r="D371" s="210">
        <v>17578921.59</v>
      </c>
      <c r="E371" s="210">
        <v>5859640.5300000003</v>
      </c>
      <c r="F371" s="210">
        <v>0</v>
      </c>
      <c r="G371" s="211">
        <v>23438562.120000001</v>
      </c>
    </row>
    <row r="372" spans="2:7" x14ac:dyDescent="0.2">
      <c r="B372" s="209" t="s">
        <v>739</v>
      </c>
      <c r="C372" s="209" t="s">
        <v>156</v>
      </c>
      <c r="D372" s="210">
        <v>158285583.53999999</v>
      </c>
      <c r="E372" s="210">
        <v>53060457.659999996</v>
      </c>
      <c r="F372" s="210">
        <v>0</v>
      </c>
      <c r="G372" s="211">
        <v>211346041.19999999</v>
      </c>
    </row>
    <row r="373" spans="2:7" x14ac:dyDescent="0.2">
      <c r="B373" s="209" t="s">
        <v>740</v>
      </c>
      <c r="C373" s="209" t="s">
        <v>741</v>
      </c>
      <c r="D373" s="210">
        <v>13135553.49</v>
      </c>
      <c r="E373" s="210">
        <v>5348480.1900000004</v>
      </c>
      <c r="F373" s="210">
        <v>0</v>
      </c>
      <c r="G373" s="211">
        <v>18484033.68</v>
      </c>
    </row>
    <row r="374" spans="2:7" x14ac:dyDescent="0.2">
      <c r="B374" s="209" t="s">
        <v>742</v>
      </c>
      <c r="C374" s="209" t="s">
        <v>743</v>
      </c>
      <c r="D374" s="210">
        <v>13135553.49</v>
      </c>
      <c r="E374" s="210">
        <v>5348480.1900000004</v>
      </c>
      <c r="F374" s="210">
        <v>0</v>
      </c>
      <c r="G374" s="211">
        <v>18484033.68</v>
      </c>
    </row>
    <row r="375" spans="2:7" x14ac:dyDescent="0.2">
      <c r="B375" s="209" t="s">
        <v>744</v>
      </c>
      <c r="C375" s="209" t="s">
        <v>745</v>
      </c>
      <c r="D375" s="210">
        <v>10245004.439999999</v>
      </c>
      <c r="E375" s="210">
        <v>3506778.1</v>
      </c>
      <c r="F375" s="210">
        <v>1639171.49</v>
      </c>
      <c r="G375" s="211">
        <v>12112611.050000001</v>
      </c>
    </row>
    <row r="376" spans="2:7" x14ac:dyDescent="0.2">
      <c r="B376" s="209" t="s">
        <v>746</v>
      </c>
      <c r="C376" s="209" t="s">
        <v>747</v>
      </c>
      <c r="D376" s="210">
        <v>10245004.439999999</v>
      </c>
      <c r="E376" s="210">
        <v>3506778.1</v>
      </c>
      <c r="F376" s="210">
        <v>1639171.49</v>
      </c>
      <c r="G376" s="211">
        <v>12112611.050000001</v>
      </c>
    </row>
    <row r="377" spans="2:7" x14ac:dyDescent="0.2">
      <c r="B377" s="209" t="s">
        <v>748</v>
      </c>
      <c r="C377" s="209" t="s">
        <v>747</v>
      </c>
      <c r="D377" s="210">
        <v>10245004.439999999</v>
      </c>
      <c r="E377" s="210">
        <v>3506778.1</v>
      </c>
      <c r="F377" s="210">
        <v>1639171.49</v>
      </c>
      <c r="G377" s="211">
        <v>12112611.050000001</v>
      </c>
    </row>
    <row r="378" spans="2:7" x14ac:dyDescent="0.2">
      <c r="B378" s="209" t="s">
        <v>954</v>
      </c>
      <c r="C378" s="209" t="s">
        <v>955</v>
      </c>
      <c r="D378" s="210">
        <v>78249579</v>
      </c>
      <c r="E378" s="210">
        <v>0</v>
      </c>
      <c r="F378" s="210">
        <v>0</v>
      </c>
      <c r="G378" s="211">
        <v>78249579</v>
      </c>
    </row>
    <row r="379" spans="2:7" x14ac:dyDescent="0.2">
      <c r="B379" s="209" t="s">
        <v>956</v>
      </c>
      <c r="C379" s="209" t="s">
        <v>542</v>
      </c>
      <c r="D379" s="210">
        <v>78249579</v>
      </c>
      <c r="E379" s="210">
        <v>0</v>
      </c>
      <c r="F379" s="210">
        <v>0</v>
      </c>
      <c r="G379" s="211">
        <v>78249579</v>
      </c>
    </row>
    <row r="380" spans="2:7" x14ac:dyDescent="0.2">
      <c r="B380" s="209" t="s">
        <v>749</v>
      </c>
      <c r="C380" s="209" t="s">
        <v>750</v>
      </c>
      <c r="D380" s="210">
        <v>34076017553</v>
      </c>
      <c r="E380" s="210">
        <v>13162095464</v>
      </c>
      <c r="F380" s="210">
        <v>198989587</v>
      </c>
      <c r="G380" s="213">
        <v>47039123430</v>
      </c>
    </row>
    <row r="381" spans="2:7" x14ac:dyDescent="0.2">
      <c r="B381" s="209" t="s">
        <v>751</v>
      </c>
      <c r="C381" s="209" t="s">
        <v>108</v>
      </c>
      <c r="D381" s="210">
        <v>306908239</v>
      </c>
      <c r="E381" s="210">
        <v>14796889</v>
      </c>
      <c r="F381" s="210">
        <v>0</v>
      </c>
      <c r="G381" s="213">
        <v>321705128</v>
      </c>
    </row>
    <row r="382" spans="2:7" x14ac:dyDescent="0.2">
      <c r="B382" s="209" t="s">
        <v>752</v>
      </c>
      <c r="C382" s="209" t="s">
        <v>33</v>
      </c>
      <c r="D382" s="210">
        <v>306908239</v>
      </c>
      <c r="E382" s="210">
        <v>14796889</v>
      </c>
      <c r="F382" s="210">
        <v>0</v>
      </c>
      <c r="G382" s="211">
        <v>321705128</v>
      </c>
    </row>
    <row r="383" spans="2:7" x14ac:dyDescent="0.2">
      <c r="B383" s="209" t="s">
        <v>753</v>
      </c>
      <c r="C383" s="209" t="s">
        <v>754</v>
      </c>
      <c r="D383" s="210">
        <v>306908239</v>
      </c>
      <c r="E383" s="210">
        <v>14796889</v>
      </c>
      <c r="F383" s="210">
        <v>0</v>
      </c>
      <c r="G383" s="211">
        <v>321705128</v>
      </c>
    </row>
    <row r="384" spans="2:7" x14ac:dyDescent="0.2">
      <c r="B384" s="209" t="s">
        <v>755</v>
      </c>
      <c r="C384" s="209" t="s">
        <v>756</v>
      </c>
      <c r="D384" s="210">
        <v>306908239</v>
      </c>
      <c r="E384" s="210">
        <v>14796889</v>
      </c>
      <c r="F384" s="210">
        <v>0</v>
      </c>
      <c r="G384" s="211">
        <v>321705128</v>
      </c>
    </row>
    <row r="385" spans="2:7" x14ac:dyDescent="0.2">
      <c r="B385" s="209" t="s">
        <v>757</v>
      </c>
      <c r="C385" s="209" t="s">
        <v>36</v>
      </c>
      <c r="D385" s="210">
        <v>16320898679</v>
      </c>
      <c r="E385" s="210">
        <v>11621112153</v>
      </c>
      <c r="F385" s="210">
        <v>198989587</v>
      </c>
      <c r="G385" s="213">
        <v>27743021245</v>
      </c>
    </row>
    <row r="386" spans="2:7" x14ac:dyDescent="0.2">
      <c r="B386" s="209" t="s">
        <v>758</v>
      </c>
      <c r="C386" s="209" t="s">
        <v>759</v>
      </c>
      <c r="D386" s="210">
        <v>16320898679</v>
      </c>
      <c r="E386" s="210">
        <v>11621112153</v>
      </c>
      <c r="F386" s="210">
        <v>198989587</v>
      </c>
      <c r="G386" s="211">
        <v>27743021245</v>
      </c>
    </row>
    <row r="387" spans="2:7" x14ac:dyDescent="0.2">
      <c r="B387" s="209" t="s">
        <v>760</v>
      </c>
      <c r="C387" s="209" t="s">
        <v>761</v>
      </c>
      <c r="D387" s="210">
        <v>137356565</v>
      </c>
      <c r="E387" s="210">
        <v>82306507</v>
      </c>
      <c r="F387" s="210">
        <v>0</v>
      </c>
      <c r="G387" s="211">
        <v>219663072</v>
      </c>
    </row>
    <row r="388" spans="2:7" x14ac:dyDescent="0.2">
      <c r="B388" s="209" t="s">
        <v>762</v>
      </c>
      <c r="C388" s="209" t="s">
        <v>763</v>
      </c>
      <c r="D388" s="210">
        <v>466125631</v>
      </c>
      <c r="E388" s="210">
        <v>703680588</v>
      </c>
      <c r="F388" s="210">
        <v>0</v>
      </c>
      <c r="G388" s="211">
        <v>1169806219</v>
      </c>
    </row>
    <row r="389" spans="2:7" x14ac:dyDescent="0.2">
      <c r="B389" s="209" t="s">
        <v>764</v>
      </c>
      <c r="C389" s="209" t="s">
        <v>765</v>
      </c>
      <c r="D389" s="210">
        <v>269752863</v>
      </c>
      <c r="E389" s="210">
        <v>195251470</v>
      </c>
      <c r="F389" s="210">
        <v>3786667</v>
      </c>
      <c r="G389" s="211">
        <v>461217666</v>
      </c>
    </row>
    <row r="390" spans="2:7" x14ac:dyDescent="0.2">
      <c r="B390" s="209" t="s">
        <v>766</v>
      </c>
      <c r="C390" s="209" t="s">
        <v>767</v>
      </c>
      <c r="D390" s="210">
        <v>113115165</v>
      </c>
      <c r="E390" s="210">
        <v>79689916</v>
      </c>
      <c r="F390" s="210">
        <v>0</v>
      </c>
      <c r="G390" s="211">
        <v>192805081</v>
      </c>
    </row>
    <row r="391" spans="2:7" x14ac:dyDescent="0.2">
      <c r="B391" s="209" t="s">
        <v>768</v>
      </c>
      <c r="C391" s="209" t="s">
        <v>769</v>
      </c>
      <c r="D391" s="210">
        <v>484732095</v>
      </c>
      <c r="E391" s="210">
        <v>280943014</v>
      </c>
      <c r="F391" s="210">
        <v>0</v>
      </c>
      <c r="G391" s="211">
        <v>765675109</v>
      </c>
    </row>
    <row r="392" spans="2:7" x14ac:dyDescent="0.2">
      <c r="B392" s="209" t="s">
        <v>770</v>
      </c>
      <c r="C392" s="209" t="s">
        <v>771</v>
      </c>
      <c r="D392" s="210">
        <v>263828647</v>
      </c>
      <c r="E392" s="210">
        <v>133252555</v>
      </c>
      <c r="F392" s="210">
        <v>0</v>
      </c>
      <c r="G392" s="211">
        <v>397081202</v>
      </c>
    </row>
    <row r="393" spans="2:7" x14ac:dyDescent="0.2">
      <c r="B393" s="209" t="s">
        <v>772</v>
      </c>
      <c r="C393" s="209" t="s">
        <v>773</v>
      </c>
      <c r="D393" s="210">
        <v>113495154</v>
      </c>
      <c r="E393" s="210">
        <v>42888000</v>
      </c>
      <c r="F393" s="210">
        <v>0</v>
      </c>
      <c r="G393" s="211">
        <v>156383154</v>
      </c>
    </row>
    <row r="394" spans="2:7" x14ac:dyDescent="0.2">
      <c r="B394" s="209" t="s">
        <v>774</v>
      </c>
      <c r="C394" s="209" t="s">
        <v>775</v>
      </c>
      <c r="D394" s="210">
        <v>795687427</v>
      </c>
      <c r="E394" s="210">
        <v>210147353</v>
      </c>
      <c r="F394" s="210">
        <v>0</v>
      </c>
      <c r="G394" s="211">
        <v>1005834780</v>
      </c>
    </row>
    <row r="395" spans="2:7" x14ac:dyDescent="0.2">
      <c r="B395" s="209" t="s">
        <v>776</v>
      </c>
      <c r="C395" s="209" t="s">
        <v>777</v>
      </c>
      <c r="D395" s="210">
        <v>65590400</v>
      </c>
      <c r="E395" s="210">
        <v>24720000</v>
      </c>
      <c r="F395" s="210">
        <v>0</v>
      </c>
      <c r="G395" s="211">
        <v>90310400</v>
      </c>
    </row>
    <row r="396" spans="2:7" x14ac:dyDescent="0.2">
      <c r="B396" s="209" t="s">
        <v>778</v>
      </c>
      <c r="C396" s="209" t="s">
        <v>779</v>
      </c>
      <c r="D396" s="210">
        <v>245266266</v>
      </c>
      <c r="E396" s="210">
        <v>223549000</v>
      </c>
      <c r="F396" s="210">
        <v>0</v>
      </c>
      <c r="G396" s="211">
        <v>468815266</v>
      </c>
    </row>
    <row r="397" spans="2:7" x14ac:dyDescent="0.2">
      <c r="B397" s="209" t="s">
        <v>780</v>
      </c>
      <c r="C397" s="209" t="s">
        <v>781</v>
      </c>
      <c r="D397" s="210">
        <v>103358966</v>
      </c>
      <c r="E397" s="210">
        <v>159029307</v>
      </c>
      <c r="F397" s="210">
        <v>0</v>
      </c>
      <c r="G397" s="211">
        <v>262388273</v>
      </c>
    </row>
    <row r="398" spans="2:7" x14ac:dyDescent="0.2">
      <c r="B398" s="209" t="s">
        <v>782</v>
      </c>
      <c r="C398" s="209" t="s">
        <v>783</v>
      </c>
      <c r="D398" s="210">
        <v>32043300</v>
      </c>
      <c r="E398" s="210">
        <v>21012000</v>
      </c>
      <c r="F398" s="210">
        <v>0</v>
      </c>
      <c r="G398" s="211">
        <v>53055300</v>
      </c>
    </row>
    <row r="399" spans="2:7" x14ac:dyDescent="0.2">
      <c r="B399" s="209" t="s">
        <v>784</v>
      </c>
      <c r="C399" s="209" t="s">
        <v>785</v>
      </c>
      <c r="D399" s="210">
        <v>905196692</v>
      </c>
      <c r="E399" s="210">
        <v>244835000</v>
      </c>
      <c r="F399" s="210">
        <v>195202920</v>
      </c>
      <c r="G399" s="211">
        <v>954828772</v>
      </c>
    </row>
    <row r="400" spans="2:7" x14ac:dyDescent="0.2">
      <c r="B400" s="209" t="s">
        <v>786</v>
      </c>
      <c r="C400" s="209" t="s">
        <v>787</v>
      </c>
      <c r="D400" s="210">
        <v>4560795288</v>
      </c>
      <c r="E400" s="210">
        <v>4283059737</v>
      </c>
      <c r="F400" s="210">
        <v>0</v>
      </c>
      <c r="G400" s="211">
        <v>8843855025</v>
      </c>
    </row>
    <row r="401" spans="2:7" x14ac:dyDescent="0.2">
      <c r="B401" s="209" t="s">
        <v>788</v>
      </c>
      <c r="C401" s="209" t="s">
        <v>789</v>
      </c>
      <c r="D401" s="210">
        <v>371228506</v>
      </c>
      <c r="E401" s="210">
        <v>291491710</v>
      </c>
      <c r="F401" s="210">
        <v>0</v>
      </c>
      <c r="G401" s="211">
        <v>662720216</v>
      </c>
    </row>
    <row r="402" spans="2:7" x14ac:dyDescent="0.2">
      <c r="B402" s="209" t="s">
        <v>790</v>
      </c>
      <c r="C402" s="209" t="s">
        <v>791</v>
      </c>
      <c r="D402" s="210">
        <v>81161537</v>
      </c>
      <c r="E402" s="210">
        <v>51861043</v>
      </c>
      <c r="F402" s="210">
        <v>0</v>
      </c>
      <c r="G402" s="211">
        <v>133022580</v>
      </c>
    </row>
    <row r="403" spans="2:7" x14ac:dyDescent="0.2">
      <c r="B403" s="209" t="s">
        <v>792</v>
      </c>
      <c r="C403" s="209" t="s">
        <v>793</v>
      </c>
      <c r="D403" s="210">
        <v>311156296</v>
      </c>
      <c r="E403" s="210">
        <v>222465287</v>
      </c>
      <c r="F403" s="210">
        <v>0</v>
      </c>
      <c r="G403" s="211">
        <v>533621583</v>
      </c>
    </row>
    <row r="404" spans="2:7" x14ac:dyDescent="0.2">
      <c r="B404" s="209" t="s">
        <v>794</v>
      </c>
      <c r="C404" s="209" t="s">
        <v>795</v>
      </c>
      <c r="D404" s="210">
        <v>1968359793</v>
      </c>
      <c r="E404" s="210">
        <v>1194870987</v>
      </c>
      <c r="F404" s="210">
        <v>0</v>
      </c>
      <c r="G404" s="211">
        <v>3163230780</v>
      </c>
    </row>
    <row r="405" spans="2:7" x14ac:dyDescent="0.2">
      <c r="B405" s="209" t="s">
        <v>796</v>
      </c>
      <c r="C405" s="209" t="s">
        <v>797</v>
      </c>
      <c r="D405" s="210">
        <v>671146331</v>
      </c>
      <c r="E405" s="210">
        <v>415152779</v>
      </c>
      <c r="F405" s="210">
        <v>0</v>
      </c>
      <c r="G405" s="211">
        <v>1086299110</v>
      </c>
    </row>
    <row r="406" spans="2:7" x14ac:dyDescent="0.2">
      <c r="B406" s="209" t="s">
        <v>798</v>
      </c>
      <c r="C406" s="209" t="s">
        <v>799</v>
      </c>
      <c r="D406" s="210">
        <v>112768933</v>
      </c>
      <c r="E406" s="210">
        <v>65615953</v>
      </c>
      <c r="F406" s="210">
        <v>0</v>
      </c>
      <c r="G406" s="211">
        <v>178384886</v>
      </c>
    </row>
    <row r="407" spans="2:7" x14ac:dyDescent="0.2">
      <c r="B407" s="209" t="s">
        <v>800</v>
      </c>
      <c r="C407" s="209" t="s">
        <v>801</v>
      </c>
      <c r="D407" s="210">
        <v>260810533</v>
      </c>
      <c r="E407" s="210">
        <v>187561000</v>
      </c>
      <c r="F407" s="210">
        <v>0</v>
      </c>
      <c r="G407" s="211">
        <v>448371533</v>
      </c>
    </row>
    <row r="408" spans="2:7" x14ac:dyDescent="0.2">
      <c r="B408" s="209" t="s">
        <v>802</v>
      </c>
      <c r="C408" s="209" t="s">
        <v>803</v>
      </c>
      <c r="D408" s="210">
        <v>1333588089</v>
      </c>
      <c r="E408" s="210">
        <v>829915862</v>
      </c>
      <c r="F408" s="210">
        <v>0</v>
      </c>
      <c r="G408" s="211">
        <v>2163503951</v>
      </c>
    </row>
    <row r="409" spans="2:7" x14ac:dyDescent="0.2">
      <c r="B409" s="209" t="s">
        <v>804</v>
      </c>
      <c r="C409" s="209" t="s">
        <v>805</v>
      </c>
      <c r="D409" s="210">
        <v>271425355</v>
      </c>
      <c r="E409" s="210">
        <v>183424616</v>
      </c>
      <c r="F409" s="210">
        <v>0</v>
      </c>
      <c r="G409" s="211">
        <v>454849971</v>
      </c>
    </row>
    <row r="410" spans="2:7" x14ac:dyDescent="0.2">
      <c r="B410" s="209" t="s">
        <v>806</v>
      </c>
      <c r="C410" s="209" t="s">
        <v>807</v>
      </c>
      <c r="D410" s="210">
        <v>1802101745</v>
      </c>
      <c r="E410" s="210">
        <v>1107609522</v>
      </c>
      <c r="F410" s="210">
        <v>0</v>
      </c>
      <c r="G410" s="211">
        <v>2909711267</v>
      </c>
    </row>
    <row r="411" spans="2:7" x14ac:dyDescent="0.2">
      <c r="B411" s="209" t="s">
        <v>808</v>
      </c>
      <c r="C411" s="209" t="s">
        <v>809</v>
      </c>
      <c r="D411" s="210">
        <v>349116621</v>
      </c>
      <c r="E411" s="210">
        <v>223956580</v>
      </c>
      <c r="F411" s="210">
        <v>0</v>
      </c>
      <c r="G411" s="211">
        <v>573073201</v>
      </c>
    </row>
    <row r="412" spans="2:7" x14ac:dyDescent="0.2">
      <c r="B412" s="209" t="s">
        <v>810</v>
      </c>
      <c r="C412" s="209" t="s">
        <v>811</v>
      </c>
      <c r="D412" s="210">
        <v>231630191</v>
      </c>
      <c r="E412" s="210">
        <v>162822367</v>
      </c>
      <c r="F412" s="210">
        <v>0</v>
      </c>
      <c r="G412" s="211">
        <v>394452558</v>
      </c>
    </row>
    <row r="413" spans="2:7" x14ac:dyDescent="0.2">
      <c r="B413" s="209" t="s">
        <v>812</v>
      </c>
      <c r="C413" s="209" t="s">
        <v>813</v>
      </c>
      <c r="D413" s="210">
        <v>60290</v>
      </c>
      <c r="E413" s="210">
        <v>0</v>
      </c>
      <c r="F413" s="210">
        <v>0</v>
      </c>
      <c r="G413" s="211">
        <v>60290</v>
      </c>
    </row>
    <row r="414" spans="2:7" x14ac:dyDescent="0.2">
      <c r="B414" s="209" t="s">
        <v>814</v>
      </c>
      <c r="C414" s="209" t="s">
        <v>105</v>
      </c>
      <c r="D414" s="210">
        <v>17448210635</v>
      </c>
      <c r="E414" s="210">
        <v>1526186422</v>
      </c>
      <c r="F414" s="210">
        <v>0</v>
      </c>
      <c r="G414" s="213">
        <v>18974397057</v>
      </c>
    </row>
    <row r="415" spans="2:7" x14ac:dyDescent="0.2">
      <c r="B415" s="209" t="s">
        <v>815</v>
      </c>
      <c r="C415" s="209" t="s">
        <v>816</v>
      </c>
      <c r="D415" s="210">
        <v>3543546660</v>
      </c>
      <c r="E415" s="210">
        <v>1453976260</v>
      </c>
      <c r="F415" s="210">
        <v>0</v>
      </c>
      <c r="G415" s="211">
        <v>4997522920</v>
      </c>
    </row>
    <row r="416" spans="2:7" x14ac:dyDescent="0.2">
      <c r="B416" s="209" t="s">
        <v>817</v>
      </c>
      <c r="C416" s="209" t="s">
        <v>818</v>
      </c>
      <c r="D416" s="210">
        <v>2947356660</v>
      </c>
      <c r="E416" s="210">
        <v>964912260</v>
      </c>
      <c r="F416" s="210">
        <v>0</v>
      </c>
      <c r="G416" s="211">
        <v>3912268920</v>
      </c>
    </row>
    <row r="417" spans="2:7" x14ac:dyDescent="0.2">
      <c r="B417" s="209" t="s">
        <v>819</v>
      </c>
      <c r="C417" s="209" t="s">
        <v>820</v>
      </c>
      <c r="D417" s="210">
        <v>371790000</v>
      </c>
      <c r="E417" s="210">
        <v>59130000</v>
      </c>
      <c r="F417" s="210">
        <v>0</v>
      </c>
      <c r="G417" s="211">
        <v>430920000</v>
      </c>
    </row>
    <row r="418" spans="2:7" x14ac:dyDescent="0.2">
      <c r="B418" s="209" t="s">
        <v>957</v>
      </c>
      <c r="C418" s="209" t="s">
        <v>301</v>
      </c>
      <c r="D418" s="210">
        <v>224400000</v>
      </c>
      <c r="E418" s="210">
        <v>429934000</v>
      </c>
      <c r="F418" s="210">
        <v>0</v>
      </c>
      <c r="G418" s="211">
        <v>654334000</v>
      </c>
    </row>
    <row r="419" spans="2:7" x14ac:dyDescent="0.2">
      <c r="B419" s="209" t="s">
        <v>821</v>
      </c>
      <c r="C419" s="209" t="s">
        <v>822</v>
      </c>
      <c r="D419" s="210">
        <v>2462541542</v>
      </c>
      <c r="E419" s="210">
        <v>72210162</v>
      </c>
      <c r="F419" s="210">
        <v>0</v>
      </c>
      <c r="G419" s="211">
        <v>2534751704</v>
      </c>
    </row>
    <row r="420" spans="2:7" x14ac:dyDescent="0.2">
      <c r="B420" s="209" t="s">
        <v>823</v>
      </c>
      <c r="C420" s="209" t="s">
        <v>824</v>
      </c>
      <c r="D420" s="210">
        <v>2462541542</v>
      </c>
      <c r="E420" s="210">
        <v>72210162</v>
      </c>
      <c r="F420" s="210">
        <v>0</v>
      </c>
      <c r="G420" s="211">
        <v>2534751704</v>
      </c>
    </row>
    <row r="421" spans="2:7" x14ac:dyDescent="0.2">
      <c r="B421" s="209" t="s">
        <v>825</v>
      </c>
      <c r="C421" s="209" t="s">
        <v>826</v>
      </c>
      <c r="D421" s="210">
        <v>11442122433</v>
      </c>
      <c r="E421" s="210">
        <v>0</v>
      </c>
      <c r="F421" s="210">
        <v>0</v>
      </c>
      <c r="G421" s="211">
        <v>11442122433</v>
      </c>
    </row>
    <row r="422" spans="2:7" x14ac:dyDescent="0.2">
      <c r="B422" s="209" t="s">
        <v>827</v>
      </c>
      <c r="C422" s="209" t="s">
        <v>826</v>
      </c>
      <c r="D422" s="210">
        <v>11442122433</v>
      </c>
      <c r="E422" s="210">
        <v>0</v>
      </c>
      <c r="F422" s="210">
        <v>0</v>
      </c>
      <c r="G422" s="211">
        <v>11442122433</v>
      </c>
    </row>
    <row r="423" spans="2:7" x14ac:dyDescent="0.2">
      <c r="B423" s="209" t="s">
        <v>828</v>
      </c>
      <c r="C423" s="209" t="s">
        <v>589</v>
      </c>
      <c r="D423" s="210">
        <v>3189434756.98</v>
      </c>
      <c r="E423" s="210">
        <v>311993346</v>
      </c>
      <c r="F423" s="210">
        <v>0</v>
      </c>
      <c r="G423" s="211">
        <v>3501428102.98</v>
      </c>
    </row>
    <row r="424" spans="2:7" x14ac:dyDescent="0.2">
      <c r="B424" s="209" t="s">
        <v>829</v>
      </c>
      <c r="C424" s="209" t="s">
        <v>830</v>
      </c>
      <c r="D424" s="210">
        <v>3189434756.98</v>
      </c>
      <c r="E424" s="210">
        <v>311993346</v>
      </c>
      <c r="F424" s="210">
        <v>0</v>
      </c>
      <c r="G424" s="213">
        <v>3501428102.98</v>
      </c>
    </row>
    <row r="425" spans="2:7" x14ac:dyDescent="0.2">
      <c r="B425" s="209" t="s">
        <v>831</v>
      </c>
      <c r="C425" s="209" t="s">
        <v>832</v>
      </c>
      <c r="D425" s="210">
        <v>2597174683.98</v>
      </c>
      <c r="E425" s="210">
        <v>306659423</v>
      </c>
      <c r="F425" s="210">
        <v>0</v>
      </c>
      <c r="G425" s="211">
        <v>2903834106.98</v>
      </c>
    </row>
    <row r="426" spans="2:7" x14ac:dyDescent="0.2">
      <c r="B426" s="209" t="s">
        <v>833</v>
      </c>
      <c r="C426" s="209" t="s">
        <v>834</v>
      </c>
      <c r="D426" s="210">
        <v>986523602</v>
      </c>
      <c r="E426" s="210">
        <v>227210539</v>
      </c>
      <c r="F426" s="210">
        <v>0</v>
      </c>
      <c r="G426" s="211">
        <v>1213734141</v>
      </c>
    </row>
    <row r="427" spans="2:7" x14ac:dyDescent="0.2">
      <c r="B427" s="209" t="s">
        <v>835</v>
      </c>
      <c r="C427" s="209" t="s">
        <v>836</v>
      </c>
      <c r="D427" s="210">
        <v>5512310</v>
      </c>
      <c r="E427" s="210">
        <v>711480</v>
      </c>
      <c r="F427" s="210">
        <v>0</v>
      </c>
      <c r="G427" s="211">
        <v>6223790</v>
      </c>
    </row>
    <row r="428" spans="2:7" x14ac:dyDescent="0.2">
      <c r="B428" s="209" t="s">
        <v>837</v>
      </c>
      <c r="C428" s="209" t="s">
        <v>838</v>
      </c>
      <c r="D428" s="210">
        <v>26005</v>
      </c>
      <c r="E428" s="210">
        <v>5681924</v>
      </c>
      <c r="F428" s="210">
        <v>0</v>
      </c>
      <c r="G428" s="211">
        <v>5707929</v>
      </c>
    </row>
    <row r="429" spans="2:7" x14ac:dyDescent="0.2">
      <c r="B429" s="209" t="s">
        <v>839</v>
      </c>
      <c r="C429" s="209" t="s">
        <v>840</v>
      </c>
      <c r="D429" s="210">
        <v>8621898</v>
      </c>
      <c r="E429" s="210">
        <v>5724428</v>
      </c>
      <c r="F429" s="210">
        <v>0</v>
      </c>
      <c r="G429" s="211">
        <v>14346326</v>
      </c>
    </row>
    <row r="430" spans="2:7" x14ac:dyDescent="0.2">
      <c r="B430" s="209" t="s">
        <v>841</v>
      </c>
      <c r="C430" s="209" t="s">
        <v>842</v>
      </c>
      <c r="D430" s="210">
        <v>3146133</v>
      </c>
      <c r="E430" s="210">
        <v>211641</v>
      </c>
      <c r="F430" s="210">
        <v>0</v>
      </c>
      <c r="G430" s="211">
        <v>3357774</v>
      </c>
    </row>
    <row r="431" spans="2:7" x14ac:dyDescent="0.2">
      <c r="B431" s="209" t="s">
        <v>843</v>
      </c>
      <c r="C431" s="209" t="s">
        <v>844</v>
      </c>
      <c r="D431" s="210">
        <v>1433045827</v>
      </c>
      <c r="E431" s="210">
        <v>9040555</v>
      </c>
      <c r="F431" s="210">
        <v>0</v>
      </c>
      <c r="G431" s="211">
        <v>1442086382</v>
      </c>
    </row>
    <row r="432" spans="2:7" x14ac:dyDescent="0.2">
      <c r="B432" s="209" t="s">
        <v>845</v>
      </c>
      <c r="C432" s="209" t="s">
        <v>846</v>
      </c>
      <c r="D432" s="210">
        <v>160298908.97999999</v>
      </c>
      <c r="E432" s="210">
        <v>58078856</v>
      </c>
      <c r="F432" s="210">
        <v>0</v>
      </c>
      <c r="G432" s="211">
        <v>218377764.97999999</v>
      </c>
    </row>
    <row r="433" spans="2:7" x14ac:dyDescent="0.2">
      <c r="B433" s="209" t="s">
        <v>847</v>
      </c>
      <c r="C433" s="209" t="s">
        <v>848</v>
      </c>
      <c r="D433" s="210">
        <v>592260073</v>
      </c>
      <c r="E433" s="210">
        <v>5333923</v>
      </c>
      <c r="F433" s="210">
        <v>0</v>
      </c>
      <c r="G433" s="211">
        <v>597593996</v>
      </c>
    </row>
    <row r="434" spans="2:7" x14ac:dyDescent="0.2">
      <c r="B434" s="209" t="s">
        <v>849</v>
      </c>
      <c r="C434" s="209" t="s">
        <v>37</v>
      </c>
      <c r="D434" s="210">
        <v>192469596</v>
      </c>
      <c r="E434" s="210">
        <v>817047967.70000005</v>
      </c>
      <c r="F434" s="210">
        <v>0</v>
      </c>
      <c r="G434" s="211">
        <v>1009517563.7</v>
      </c>
    </row>
    <row r="435" spans="2:7" x14ac:dyDescent="0.2">
      <c r="B435" s="209" t="s">
        <v>850</v>
      </c>
      <c r="C435" s="209" t="s">
        <v>96</v>
      </c>
      <c r="D435" s="210">
        <v>136979759</v>
      </c>
      <c r="E435" s="210">
        <v>817047967.70000005</v>
      </c>
      <c r="F435" s="210">
        <v>0</v>
      </c>
      <c r="G435" s="211">
        <v>954027726.70000005</v>
      </c>
    </row>
    <row r="436" spans="2:7" x14ac:dyDescent="0.2">
      <c r="B436" s="209" t="s">
        <v>958</v>
      </c>
      <c r="C436" s="209" t="s">
        <v>959</v>
      </c>
      <c r="D436" s="210">
        <v>30345957</v>
      </c>
      <c r="E436" s="210">
        <v>0</v>
      </c>
      <c r="F436" s="210">
        <v>0</v>
      </c>
      <c r="G436" s="211">
        <v>30345957</v>
      </c>
    </row>
    <row r="437" spans="2:7" x14ac:dyDescent="0.2">
      <c r="B437" s="209" t="s">
        <v>851</v>
      </c>
      <c r="C437" s="209" t="s">
        <v>852</v>
      </c>
      <c r="D437" s="210">
        <v>105671260</v>
      </c>
      <c r="E437" s="210">
        <v>816986187.70000005</v>
      </c>
      <c r="F437" s="210">
        <v>0</v>
      </c>
      <c r="G437" s="211">
        <v>922657447.70000005</v>
      </c>
    </row>
    <row r="438" spans="2:7" x14ac:dyDescent="0.2">
      <c r="B438" s="209" t="s">
        <v>960</v>
      </c>
      <c r="C438" s="209" t="s">
        <v>961</v>
      </c>
      <c r="D438" s="210">
        <v>962542</v>
      </c>
      <c r="E438" s="210">
        <v>61780</v>
      </c>
      <c r="F438" s="210">
        <v>0</v>
      </c>
      <c r="G438" s="211">
        <v>1024322</v>
      </c>
    </row>
    <row r="439" spans="2:7" x14ac:dyDescent="0.2">
      <c r="B439" s="209" t="s">
        <v>853</v>
      </c>
      <c r="C439" s="209" t="s">
        <v>854</v>
      </c>
      <c r="D439" s="210">
        <v>55489837</v>
      </c>
      <c r="E439" s="210">
        <v>0</v>
      </c>
      <c r="F439" s="210">
        <v>0</v>
      </c>
      <c r="G439" s="211">
        <v>55489837</v>
      </c>
    </row>
    <row r="440" spans="2:7" x14ac:dyDescent="0.2">
      <c r="B440" s="209" t="s">
        <v>855</v>
      </c>
      <c r="C440" s="209" t="s">
        <v>856</v>
      </c>
      <c r="D440" s="210">
        <v>55489837</v>
      </c>
      <c r="E440" s="210">
        <v>0</v>
      </c>
      <c r="F440" s="210">
        <v>0</v>
      </c>
      <c r="G440" s="211">
        <v>55489837</v>
      </c>
    </row>
    <row r="441" spans="2:7" x14ac:dyDescent="0.2">
      <c r="B441" s="209" t="s">
        <v>857</v>
      </c>
      <c r="C441" s="209" t="s">
        <v>858</v>
      </c>
      <c r="D441" s="210">
        <v>55489837</v>
      </c>
      <c r="E441" s="210">
        <v>0</v>
      </c>
      <c r="F441" s="210">
        <v>0</v>
      </c>
      <c r="G441" s="211">
        <v>55489837</v>
      </c>
    </row>
    <row r="442" spans="2:7" x14ac:dyDescent="0.2">
      <c r="B442" s="209" t="s">
        <v>859</v>
      </c>
      <c r="C442" s="209" t="s">
        <v>860</v>
      </c>
      <c r="D442" s="210">
        <v>43424447425.160004</v>
      </c>
      <c r="E442" s="210">
        <v>20965140803.009998</v>
      </c>
      <c r="F442" s="210">
        <v>215088585.03</v>
      </c>
      <c r="G442" s="211">
        <v>64174499643.139999</v>
      </c>
    </row>
    <row r="443" spans="2:7" x14ac:dyDescent="0.2">
      <c r="B443" s="209" t="s">
        <v>861</v>
      </c>
      <c r="C443" s="209" t="s">
        <v>862</v>
      </c>
      <c r="D443" s="210">
        <v>10219457071.5</v>
      </c>
      <c r="E443" s="210">
        <v>724927307</v>
      </c>
      <c r="F443" s="210">
        <v>492543036</v>
      </c>
      <c r="G443" s="211">
        <v>10451841342.5</v>
      </c>
    </row>
    <row r="444" spans="2:7" x14ac:dyDescent="0.2">
      <c r="B444" s="209" t="s">
        <v>863</v>
      </c>
      <c r="C444" s="209" t="s">
        <v>864</v>
      </c>
      <c r="D444" s="210">
        <v>4246874797</v>
      </c>
      <c r="E444" s="210">
        <v>0</v>
      </c>
      <c r="F444" s="210">
        <v>0</v>
      </c>
      <c r="G444" s="211">
        <v>4246874797</v>
      </c>
    </row>
    <row r="445" spans="2:7" x14ac:dyDescent="0.2">
      <c r="B445" s="209" t="s">
        <v>865</v>
      </c>
      <c r="C445" s="209" t="s">
        <v>866</v>
      </c>
      <c r="D445" s="210">
        <v>2073818512</v>
      </c>
      <c r="E445" s="210">
        <v>0</v>
      </c>
      <c r="F445" s="210">
        <v>0</v>
      </c>
      <c r="G445" s="211">
        <v>2073818512</v>
      </c>
    </row>
    <row r="446" spans="2:7" x14ac:dyDescent="0.2">
      <c r="B446" s="209" t="s">
        <v>867</v>
      </c>
      <c r="C446" s="209" t="s">
        <v>542</v>
      </c>
      <c r="D446" s="210">
        <v>2073818512</v>
      </c>
      <c r="E446" s="210">
        <v>0</v>
      </c>
      <c r="F446" s="210">
        <v>0</v>
      </c>
      <c r="G446" s="211">
        <v>2073818512</v>
      </c>
    </row>
    <row r="447" spans="2:7" x14ac:dyDescent="0.2">
      <c r="B447" s="209" t="s">
        <v>868</v>
      </c>
      <c r="C447" s="209" t="s">
        <v>869</v>
      </c>
      <c r="D447" s="210">
        <v>2173056285</v>
      </c>
      <c r="E447" s="210">
        <v>0</v>
      </c>
      <c r="F447" s="210">
        <v>0</v>
      </c>
      <c r="G447" s="211">
        <v>2173056285</v>
      </c>
    </row>
    <row r="448" spans="2:7" x14ac:dyDescent="0.2">
      <c r="B448" s="209" t="s">
        <v>870</v>
      </c>
      <c r="C448" s="209" t="s">
        <v>871</v>
      </c>
      <c r="D448" s="210">
        <v>5972582274.5</v>
      </c>
      <c r="E448" s="210">
        <v>724927307</v>
      </c>
      <c r="F448" s="210">
        <v>492543036</v>
      </c>
      <c r="G448" s="211">
        <v>6204966545.5</v>
      </c>
    </row>
    <row r="449" spans="2:7" x14ac:dyDescent="0.2">
      <c r="B449" s="209" t="s">
        <v>872</v>
      </c>
      <c r="C449" s="209" t="s">
        <v>873</v>
      </c>
      <c r="D449" s="210">
        <v>43645928</v>
      </c>
      <c r="E449" s="210">
        <v>129304500</v>
      </c>
      <c r="F449" s="210">
        <v>43645928</v>
      </c>
      <c r="G449" s="211">
        <v>129304500</v>
      </c>
    </row>
    <row r="450" spans="2:7" x14ac:dyDescent="0.2">
      <c r="B450" s="209" t="s">
        <v>874</v>
      </c>
      <c r="C450" s="209" t="s">
        <v>131</v>
      </c>
      <c r="D450" s="210">
        <v>43611348</v>
      </c>
      <c r="E450" s="210">
        <v>129304500</v>
      </c>
      <c r="F450" s="210">
        <v>43611348</v>
      </c>
      <c r="G450" s="211">
        <v>129304500</v>
      </c>
    </row>
    <row r="451" spans="2:7" x14ac:dyDescent="0.2">
      <c r="B451" s="209" t="s">
        <v>875</v>
      </c>
      <c r="C451" s="209" t="s">
        <v>876</v>
      </c>
      <c r="D451" s="210">
        <v>34580</v>
      </c>
      <c r="E451" s="210">
        <v>0</v>
      </c>
      <c r="F451" s="210">
        <v>34580</v>
      </c>
      <c r="G451" s="211">
        <v>0</v>
      </c>
    </row>
    <row r="452" spans="2:7" x14ac:dyDescent="0.2">
      <c r="B452" s="209" t="s">
        <v>877</v>
      </c>
      <c r="C452" s="209" t="s">
        <v>878</v>
      </c>
      <c r="D452" s="210">
        <v>5928936346.5</v>
      </c>
      <c r="E452" s="210">
        <v>595622807</v>
      </c>
      <c r="F452" s="210">
        <v>448897108</v>
      </c>
      <c r="G452" s="211">
        <v>6075662045.5</v>
      </c>
    </row>
    <row r="453" spans="2:7" x14ac:dyDescent="0.2">
      <c r="B453" s="209" t="s">
        <v>879</v>
      </c>
      <c r="C453" s="209" t="s">
        <v>22</v>
      </c>
      <c r="D453" s="210">
        <v>566297019</v>
      </c>
      <c r="E453" s="210">
        <v>0</v>
      </c>
      <c r="F453" s="210">
        <v>0</v>
      </c>
      <c r="G453" s="211">
        <v>566297019</v>
      </c>
    </row>
    <row r="454" spans="2:7" x14ac:dyDescent="0.2">
      <c r="B454" s="209" t="s">
        <v>880</v>
      </c>
      <c r="C454" s="209" t="s">
        <v>881</v>
      </c>
      <c r="D454" s="210">
        <v>333328987</v>
      </c>
      <c r="E454" s="210">
        <v>0</v>
      </c>
      <c r="F454" s="210">
        <v>0</v>
      </c>
      <c r="G454" s="211">
        <v>333328987</v>
      </c>
    </row>
    <row r="455" spans="2:7" x14ac:dyDescent="0.2">
      <c r="B455" s="209" t="s">
        <v>882</v>
      </c>
      <c r="C455" s="209" t="s">
        <v>883</v>
      </c>
      <c r="D455" s="210">
        <v>333328987</v>
      </c>
      <c r="E455" s="210">
        <v>0</v>
      </c>
      <c r="F455" s="210">
        <v>0</v>
      </c>
      <c r="G455" s="211">
        <v>333328987</v>
      </c>
    </row>
    <row r="456" spans="2:7" x14ac:dyDescent="0.2">
      <c r="B456" s="209" t="s">
        <v>884</v>
      </c>
      <c r="C456" s="209" t="s">
        <v>176</v>
      </c>
      <c r="D456" s="210">
        <v>333328987</v>
      </c>
      <c r="E456" s="210">
        <v>0</v>
      </c>
      <c r="F456" s="210">
        <v>0</v>
      </c>
      <c r="G456" s="211">
        <v>333328987</v>
      </c>
    </row>
    <row r="457" spans="2:7" x14ac:dyDescent="0.2">
      <c r="B457" s="209" t="s">
        <v>885</v>
      </c>
      <c r="C457" s="209" t="s">
        <v>886</v>
      </c>
      <c r="D457" s="210">
        <v>232968032</v>
      </c>
      <c r="E457" s="210">
        <v>0</v>
      </c>
      <c r="F457" s="210">
        <v>0</v>
      </c>
      <c r="G457" s="211">
        <v>232968032</v>
      </c>
    </row>
    <row r="458" spans="2:7" x14ac:dyDescent="0.2">
      <c r="B458" s="209" t="s">
        <v>887</v>
      </c>
      <c r="C458" s="209" t="s">
        <v>888</v>
      </c>
      <c r="D458" s="210">
        <v>232968032</v>
      </c>
      <c r="E458" s="210">
        <v>0</v>
      </c>
      <c r="F458" s="210">
        <v>0</v>
      </c>
      <c r="G458" s="211">
        <v>232968032</v>
      </c>
    </row>
    <row r="459" spans="2:7" x14ac:dyDescent="0.2">
      <c r="B459" s="209" t="s">
        <v>889</v>
      </c>
      <c r="C459" s="209" t="s">
        <v>24</v>
      </c>
      <c r="D459" s="210">
        <v>-10785754090.5</v>
      </c>
      <c r="E459" s="210">
        <v>492543036</v>
      </c>
      <c r="F459" s="210">
        <v>724927307</v>
      </c>
      <c r="G459" s="211">
        <v>-11018138361.5</v>
      </c>
    </row>
    <row r="460" spans="2:7" x14ac:dyDescent="0.2">
      <c r="B460" s="209" t="s">
        <v>890</v>
      </c>
      <c r="C460" s="209" t="s">
        <v>891</v>
      </c>
      <c r="D460" s="210">
        <v>-10219457071.5</v>
      </c>
      <c r="E460" s="210">
        <v>492543036</v>
      </c>
      <c r="F460" s="210">
        <v>724927307</v>
      </c>
      <c r="G460" s="211">
        <v>-10451841342.5</v>
      </c>
    </row>
    <row r="461" spans="2:7" x14ac:dyDescent="0.2">
      <c r="B461" s="209" t="s">
        <v>892</v>
      </c>
      <c r="C461" s="209" t="s">
        <v>893</v>
      </c>
      <c r="D461" s="210">
        <v>-4246874797</v>
      </c>
      <c r="E461" s="210">
        <v>0</v>
      </c>
      <c r="F461" s="210">
        <v>0</v>
      </c>
      <c r="G461" s="211">
        <v>-4246874797</v>
      </c>
    </row>
    <row r="462" spans="2:7" x14ac:dyDescent="0.2">
      <c r="B462" s="209" t="s">
        <v>894</v>
      </c>
      <c r="C462" s="209" t="s">
        <v>542</v>
      </c>
      <c r="D462" s="210">
        <v>-2073818512</v>
      </c>
      <c r="E462" s="210">
        <v>0</v>
      </c>
      <c r="F462" s="210">
        <v>0</v>
      </c>
      <c r="G462" s="211">
        <v>-2073818512</v>
      </c>
    </row>
    <row r="463" spans="2:7" x14ac:dyDescent="0.2">
      <c r="B463" s="209" t="s">
        <v>895</v>
      </c>
      <c r="C463" s="209" t="s">
        <v>869</v>
      </c>
      <c r="D463" s="210">
        <v>-2173056285</v>
      </c>
      <c r="E463" s="210">
        <v>0</v>
      </c>
      <c r="F463" s="210">
        <v>0</v>
      </c>
      <c r="G463" s="211">
        <v>-2173056285</v>
      </c>
    </row>
    <row r="464" spans="2:7" x14ac:dyDescent="0.2">
      <c r="B464" s="209" t="s">
        <v>896</v>
      </c>
      <c r="C464" s="209" t="s">
        <v>897</v>
      </c>
      <c r="D464" s="210">
        <v>-5972582274.5</v>
      </c>
      <c r="E464" s="210">
        <v>492543036</v>
      </c>
      <c r="F464" s="210">
        <v>724927307</v>
      </c>
      <c r="G464" s="211">
        <v>-6204966545.5</v>
      </c>
    </row>
    <row r="465" spans="2:7" x14ac:dyDescent="0.2">
      <c r="B465" s="209" t="s">
        <v>898</v>
      </c>
      <c r="C465" s="209" t="s">
        <v>899</v>
      </c>
      <c r="D465" s="210">
        <v>-566297019</v>
      </c>
      <c r="E465" s="210">
        <v>0</v>
      </c>
      <c r="F465" s="210">
        <v>0</v>
      </c>
      <c r="G465" s="211">
        <v>-566297019</v>
      </c>
    </row>
    <row r="466" spans="2:7" x14ac:dyDescent="0.2">
      <c r="B466" s="209" t="s">
        <v>900</v>
      </c>
      <c r="C466" s="209" t="s">
        <v>901</v>
      </c>
      <c r="D466" s="210">
        <v>-333328987</v>
      </c>
      <c r="E466" s="210">
        <v>0</v>
      </c>
      <c r="F466" s="210">
        <v>0</v>
      </c>
      <c r="G466" s="211">
        <v>-333328987</v>
      </c>
    </row>
    <row r="467" spans="2:7" x14ac:dyDescent="0.2">
      <c r="B467" s="209" t="s">
        <v>902</v>
      </c>
      <c r="C467" s="209" t="s">
        <v>176</v>
      </c>
      <c r="D467" s="210">
        <v>-333328987</v>
      </c>
      <c r="E467" s="210">
        <v>0</v>
      </c>
      <c r="F467" s="210">
        <v>0</v>
      </c>
      <c r="G467" s="211">
        <v>-333328987</v>
      </c>
    </row>
    <row r="468" spans="2:7" x14ac:dyDescent="0.2">
      <c r="B468" s="209" t="s">
        <v>903</v>
      </c>
      <c r="C468" s="209" t="s">
        <v>904</v>
      </c>
      <c r="D468" s="210">
        <v>-232968032</v>
      </c>
      <c r="E468" s="210">
        <v>0</v>
      </c>
      <c r="F468" s="210">
        <v>0</v>
      </c>
      <c r="G468" s="211">
        <v>-232968032</v>
      </c>
    </row>
    <row r="469" spans="2:7" x14ac:dyDescent="0.2">
      <c r="B469" s="209" t="s">
        <v>905</v>
      </c>
      <c r="C469" s="209" t="s">
        <v>906</v>
      </c>
      <c r="D469" s="210">
        <v>0</v>
      </c>
      <c r="E469" s="210">
        <v>1217470343</v>
      </c>
      <c r="F469" s="210">
        <v>1217470343</v>
      </c>
      <c r="G469" s="211">
        <v>0</v>
      </c>
    </row>
    <row r="470" spans="2:7" x14ac:dyDescent="0.2">
      <c r="B470" s="209" t="s">
        <v>907</v>
      </c>
      <c r="C470" s="209" t="s">
        <v>908</v>
      </c>
      <c r="D470" s="210">
        <v>-132880301797</v>
      </c>
      <c r="E470" s="210">
        <v>0</v>
      </c>
      <c r="F470" s="210">
        <v>0</v>
      </c>
      <c r="G470" s="211">
        <v>-132880301797</v>
      </c>
    </row>
    <row r="471" spans="2:7" x14ac:dyDescent="0.2">
      <c r="B471" s="209" t="s">
        <v>909</v>
      </c>
      <c r="C471" s="209" t="s">
        <v>910</v>
      </c>
      <c r="D471" s="210">
        <v>-124148593932</v>
      </c>
      <c r="E471" s="210">
        <v>0</v>
      </c>
      <c r="F471" s="210">
        <v>0</v>
      </c>
      <c r="G471" s="211">
        <v>-124148593932</v>
      </c>
    </row>
    <row r="472" spans="2:7" x14ac:dyDescent="0.2">
      <c r="B472" s="209" t="s">
        <v>911</v>
      </c>
      <c r="C472" s="209" t="s">
        <v>912</v>
      </c>
      <c r="D472" s="210">
        <v>-111907526</v>
      </c>
      <c r="E472" s="210">
        <v>0</v>
      </c>
      <c r="F472" s="210">
        <v>0</v>
      </c>
      <c r="G472" s="211">
        <v>-111907526</v>
      </c>
    </row>
    <row r="473" spans="2:7" x14ac:dyDescent="0.2">
      <c r="B473" s="209" t="s">
        <v>913</v>
      </c>
      <c r="C473" s="209" t="s">
        <v>914</v>
      </c>
      <c r="D473" s="210">
        <v>-353362971</v>
      </c>
      <c r="E473" s="210">
        <v>0</v>
      </c>
      <c r="F473" s="210">
        <v>0</v>
      </c>
      <c r="G473" s="211">
        <v>-353362971</v>
      </c>
    </row>
    <row r="474" spans="2:7" x14ac:dyDescent="0.2">
      <c r="B474" s="209" t="s">
        <v>915</v>
      </c>
      <c r="C474" s="209" t="s">
        <v>916</v>
      </c>
      <c r="D474" s="210">
        <v>-23270658199</v>
      </c>
      <c r="E474" s="210">
        <v>0</v>
      </c>
      <c r="F474" s="210">
        <v>0</v>
      </c>
      <c r="G474" s="211">
        <v>-23270658199</v>
      </c>
    </row>
    <row r="475" spans="2:7" x14ac:dyDescent="0.2">
      <c r="B475" s="209" t="s">
        <v>917</v>
      </c>
      <c r="C475" s="209" t="s">
        <v>918</v>
      </c>
      <c r="D475" s="210">
        <v>-100412665236</v>
      </c>
      <c r="E475" s="210">
        <v>0</v>
      </c>
      <c r="F475" s="210">
        <v>0</v>
      </c>
      <c r="G475" s="211">
        <v>-100412665236</v>
      </c>
    </row>
    <row r="476" spans="2:7" x14ac:dyDescent="0.2">
      <c r="B476" s="209" t="s">
        <v>919</v>
      </c>
      <c r="C476" s="209" t="s">
        <v>920</v>
      </c>
      <c r="D476" s="210">
        <v>-8731707863.8600006</v>
      </c>
      <c r="E476" s="210">
        <v>0</v>
      </c>
      <c r="F476" s="210">
        <v>0</v>
      </c>
      <c r="G476" s="211">
        <v>-8731707863.8600006</v>
      </c>
    </row>
    <row r="477" spans="2:7" x14ac:dyDescent="0.2">
      <c r="B477" s="209" t="s">
        <v>921</v>
      </c>
      <c r="C477" s="209" t="s">
        <v>922</v>
      </c>
      <c r="D477" s="210">
        <v>-8731707863.8600006</v>
      </c>
      <c r="E477" s="210">
        <v>0</v>
      </c>
      <c r="F477" s="210">
        <v>0</v>
      </c>
      <c r="G477" s="211">
        <v>-8731707863.8600006</v>
      </c>
    </row>
    <row r="478" spans="2:7" x14ac:dyDescent="0.2">
      <c r="B478" s="209" t="s">
        <v>923</v>
      </c>
      <c r="C478" s="209" t="s">
        <v>23</v>
      </c>
      <c r="D478" s="210">
        <v>-127132642.47</v>
      </c>
      <c r="E478" s="210">
        <v>0</v>
      </c>
      <c r="F478" s="210">
        <v>0</v>
      </c>
      <c r="G478" s="211">
        <v>-127132642.47</v>
      </c>
    </row>
    <row r="479" spans="2:7" x14ac:dyDescent="0.2">
      <c r="B479" s="209" t="s">
        <v>924</v>
      </c>
      <c r="C479" s="209" t="s">
        <v>925</v>
      </c>
      <c r="D479" s="210">
        <v>-127132642.47</v>
      </c>
      <c r="E479" s="210">
        <v>0</v>
      </c>
      <c r="F479" s="210">
        <v>0</v>
      </c>
      <c r="G479" s="211">
        <v>-127132642.47</v>
      </c>
    </row>
    <row r="480" spans="2:7" x14ac:dyDescent="0.2">
      <c r="B480" s="209" t="s">
        <v>926</v>
      </c>
      <c r="C480" s="209" t="s">
        <v>262</v>
      </c>
      <c r="D480" s="210">
        <v>-127132642.47</v>
      </c>
      <c r="E480" s="210">
        <v>0</v>
      </c>
      <c r="F480" s="210">
        <v>0</v>
      </c>
      <c r="G480" s="211">
        <v>-127132642.47</v>
      </c>
    </row>
    <row r="481" spans="2:7" x14ac:dyDescent="0.2">
      <c r="B481" s="209" t="s">
        <v>927</v>
      </c>
      <c r="C481" s="209" t="s">
        <v>25</v>
      </c>
      <c r="D481" s="210">
        <v>133007434439.47</v>
      </c>
      <c r="E481" s="210">
        <v>301465220</v>
      </c>
      <c r="F481" s="210">
        <v>301465220</v>
      </c>
      <c r="G481" s="211">
        <v>133007434439.47</v>
      </c>
    </row>
    <row r="482" spans="2:7" x14ac:dyDescent="0.2">
      <c r="B482" s="209" t="s">
        <v>928</v>
      </c>
      <c r="C482" s="209" t="s">
        <v>929</v>
      </c>
      <c r="D482" s="210">
        <v>132880301796.28</v>
      </c>
      <c r="E482" s="210">
        <v>301465220</v>
      </c>
      <c r="F482" s="210">
        <v>301465220</v>
      </c>
      <c r="G482" s="211">
        <v>132880301796.28</v>
      </c>
    </row>
    <row r="483" spans="2:7" x14ac:dyDescent="0.2">
      <c r="B483" s="209" t="s">
        <v>930</v>
      </c>
      <c r="C483" s="209" t="s">
        <v>931</v>
      </c>
      <c r="D483" s="210">
        <v>124148593932</v>
      </c>
      <c r="E483" s="210">
        <v>0</v>
      </c>
      <c r="F483" s="210">
        <v>0</v>
      </c>
      <c r="G483" s="211">
        <v>124148593932</v>
      </c>
    </row>
    <row r="484" spans="2:7" x14ac:dyDescent="0.2">
      <c r="B484" s="209" t="s">
        <v>932</v>
      </c>
      <c r="C484" s="209" t="s">
        <v>933</v>
      </c>
      <c r="D484" s="210">
        <v>8731707864</v>
      </c>
      <c r="E484" s="210">
        <v>301465220</v>
      </c>
      <c r="F484" s="210">
        <v>301465220</v>
      </c>
      <c r="G484" s="211">
        <v>8731707864</v>
      </c>
    </row>
    <row r="485" spans="2:7" x14ac:dyDescent="0.2">
      <c r="B485" s="209" t="s">
        <v>934</v>
      </c>
      <c r="C485" s="209" t="s">
        <v>935</v>
      </c>
      <c r="D485" s="210">
        <v>127132642.47</v>
      </c>
      <c r="E485" s="210">
        <v>0</v>
      </c>
      <c r="F485" s="210">
        <v>0</v>
      </c>
      <c r="G485" s="211">
        <v>127132642.47</v>
      </c>
    </row>
    <row r="486" spans="2:7" x14ac:dyDescent="0.2">
      <c r="B486" s="209" t="s">
        <v>936</v>
      </c>
      <c r="C486" s="209" t="s">
        <v>925</v>
      </c>
      <c r="D486" s="210">
        <v>127132642.47</v>
      </c>
      <c r="E486" s="210">
        <v>0</v>
      </c>
      <c r="F486" s="210">
        <v>0</v>
      </c>
      <c r="G486" s="211">
        <v>127132642.47</v>
      </c>
    </row>
    <row r="487" spans="2:7" x14ac:dyDescent="0.2">
      <c r="B487" s="209" t="s">
        <v>937</v>
      </c>
      <c r="C487" s="209" t="s">
        <v>906</v>
      </c>
      <c r="D487" s="210">
        <v>0</v>
      </c>
      <c r="E487" s="210">
        <v>301465220</v>
      </c>
      <c r="F487" s="210">
        <v>301465220</v>
      </c>
      <c r="G487" s="211">
        <v>0</v>
      </c>
    </row>
    <row r="488" spans="2:7" x14ac:dyDescent="0.2">
      <c r="D488" s="210">
        <v>-0.14000000000000001</v>
      </c>
      <c r="E488" s="210">
        <v>56051234154</v>
      </c>
      <c r="F488" s="210">
        <v>56051234154</v>
      </c>
      <c r="G488" s="211">
        <v>-0.14000000000000001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G68"/>
  <sheetViews>
    <sheetView tabSelected="1" view="pageBreakPreview" topLeftCell="A10" zoomScaleNormal="100" zoomScaleSheetLayoutView="100" workbookViewId="0">
      <selection activeCell="G43" sqref="G43"/>
    </sheetView>
  </sheetViews>
  <sheetFormatPr baseColWidth="10" defaultRowHeight="12.75" x14ac:dyDescent="0.25"/>
  <cols>
    <col min="1" max="1" width="7.5703125" style="106" customWidth="1"/>
    <col min="2" max="2" width="49.85546875" style="107" customWidth="1"/>
    <col min="3" max="3" width="27.28515625" style="108" customWidth="1"/>
    <col min="4" max="4" width="8.7109375" style="109" customWidth="1"/>
    <col min="5" max="5" width="6.42578125" style="99" customWidth="1"/>
    <col min="6" max="6" width="44.28515625" style="99" customWidth="1"/>
    <col min="7" max="7" width="42.140625" style="111" customWidth="1"/>
    <col min="8" max="220" width="11.42578125" style="99"/>
    <col min="221" max="221" width="5" style="99" customWidth="1"/>
    <col min="222" max="222" width="6.5703125" style="99" customWidth="1"/>
    <col min="223" max="223" width="45.7109375" style="99" customWidth="1"/>
    <col min="224" max="224" width="15.42578125" style="99" customWidth="1"/>
    <col min="225" max="225" width="6.5703125" style="99" customWidth="1"/>
    <col min="226" max="226" width="15.42578125" style="99" customWidth="1"/>
    <col min="227" max="227" width="5.140625" style="99" customWidth="1"/>
    <col min="228" max="228" width="6.42578125" style="99" customWidth="1"/>
    <col min="229" max="229" width="45.7109375" style="99" customWidth="1"/>
    <col min="230" max="230" width="15.42578125" style="99" customWidth="1"/>
    <col min="231" max="231" width="6.42578125" style="99" customWidth="1"/>
    <col min="232" max="232" width="15.42578125" style="99" customWidth="1"/>
    <col min="233" max="233" width="5.140625" style="99" customWidth="1"/>
    <col min="234" max="476" width="11.42578125" style="99"/>
    <col min="477" max="477" width="5" style="99" customWidth="1"/>
    <col min="478" max="478" width="6.5703125" style="99" customWidth="1"/>
    <col min="479" max="479" width="45.7109375" style="99" customWidth="1"/>
    <col min="480" max="480" width="15.42578125" style="99" customWidth="1"/>
    <col min="481" max="481" width="6.5703125" style="99" customWidth="1"/>
    <col min="482" max="482" width="15.42578125" style="99" customWidth="1"/>
    <col min="483" max="483" width="5.140625" style="99" customWidth="1"/>
    <col min="484" max="484" width="6.42578125" style="99" customWidth="1"/>
    <col min="485" max="485" width="45.7109375" style="99" customWidth="1"/>
    <col min="486" max="486" width="15.42578125" style="99" customWidth="1"/>
    <col min="487" max="487" width="6.42578125" style="99" customWidth="1"/>
    <col min="488" max="488" width="15.42578125" style="99" customWidth="1"/>
    <col min="489" max="489" width="5.140625" style="99" customWidth="1"/>
    <col min="490" max="732" width="11.42578125" style="99"/>
    <col min="733" max="733" width="5" style="99" customWidth="1"/>
    <col min="734" max="734" width="6.5703125" style="99" customWidth="1"/>
    <col min="735" max="735" width="45.7109375" style="99" customWidth="1"/>
    <col min="736" max="736" width="15.42578125" style="99" customWidth="1"/>
    <col min="737" max="737" width="6.5703125" style="99" customWidth="1"/>
    <col min="738" max="738" width="15.42578125" style="99" customWidth="1"/>
    <col min="739" max="739" width="5.140625" style="99" customWidth="1"/>
    <col min="740" max="740" width="6.42578125" style="99" customWidth="1"/>
    <col min="741" max="741" width="45.7109375" style="99" customWidth="1"/>
    <col min="742" max="742" width="15.42578125" style="99" customWidth="1"/>
    <col min="743" max="743" width="6.42578125" style="99" customWidth="1"/>
    <col min="744" max="744" width="15.42578125" style="99" customWidth="1"/>
    <col min="745" max="745" width="5.140625" style="99" customWidth="1"/>
    <col min="746" max="988" width="11.42578125" style="99"/>
    <col min="989" max="989" width="5" style="99" customWidth="1"/>
    <col min="990" max="990" width="6.5703125" style="99" customWidth="1"/>
    <col min="991" max="991" width="45.7109375" style="99" customWidth="1"/>
    <col min="992" max="992" width="15.42578125" style="99" customWidth="1"/>
    <col min="993" max="993" width="6.5703125" style="99" customWidth="1"/>
    <col min="994" max="994" width="15.42578125" style="99" customWidth="1"/>
    <col min="995" max="995" width="5.140625" style="99" customWidth="1"/>
    <col min="996" max="996" width="6.42578125" style="99" customWidth="1"/>
    <col min="997" max="997" width="45.7109375" style="99" customWidth="1"/>
    <col min="998" max="998" width="15.42578125" style="99" customWidth="1"/>
    <col min="999" max="999" width="6.42578125" style="99" customWidth="1"/>
    <col min="1000" max="1000" width="15.42578125" style="99" customWidth="1"/>
    <col min="1001" max="1001" width="5.140625" style="99" customWidth="1"/>
    <col min="1002" max="1244" width="11.42578125" style="99"/>
    <col min="1245" max="1245" width="5" style="99" customWidth="1"/>
    <col min="1246" max="1246" width="6.5703125" style="99" customWidth="1"/>
    <col min="1247" max="1247" width="45.7109375" style="99" customWidth="1"/>
    <col min="1248" max="1248" width="15.42578125" style="99" customWidth="1"/>
    <col min="1249" max="1249" width="6.5703125" style="99" customWidth="1"/>
    <col min="1250" max="1250" width="15.42578125" style="99" customWidth="1"/>
    <col min="1251" max="1251" width="5.140625" style="99" customWidth="1"/>
    <col min="1252" max="1252" width="6.42578125" style="99" customWidth="1"/>
    <col min="1253" max="1253" width="45.7109375" style="99" customWidth="1"/>
    <col min="1254" max="1254" width="15.42578125" style="99" customWidth="1"/>
    <col min="1255" max="1255" width="6.42578125" style="99" customWidth="1"/>
    <col min="1256" max="1256" width="15.42578125" style="99" customWidth="1"/>
    <col min="1257" max="1257" width="5.140625" style="99" customWidth="1"/>
    <col min="1258" max="1500" width="11.42578125" style="99"/>
    <col min="1501" max="1501" width="5" style="99" customWidth="1"/>
    <col min="1502" max="1502" width="6.5703125" style="99" customWidth="1"/>
    <col min="1503" max="1503" width="45.7109375" style="99" customWidth="1"/>
    <col min="1504" max="1504" width="15.42578125" style="99" customWidth="1"/>
    <col min="1505" max="1505" width="6.5703125" style="99" customWidth="1"/>
    <col min="1506" max="1506" width="15.42578125" style="99" customWidth="1"/>
    <col min="1507" max="1507" width="5.140625" style="99" customWidth="1"/>
    <col min="1508" max="1508" width="6.42578125" style="99" customWidth="1"/>
    <col min="1509" max="1509" width="45.7109375" style="99" customWidth="1"/>
    <col min="1510" max="1510" width="15.42578125" style="99" customWidth="1"/>
    <col min="1511" max="1511" width="6.42578125" style="99" customWidth="1"/>
    <col min="1512" max="1512" width="15.42578125" style="99" customWidth="1"/>
    <col min="1513" max="1513" width="5.140625" style="99" customWidth="1"/>
    <col min="1514" max="1756" width="11.42578125" style="99"/>
    <col min="1757" max="1757" width="5" style="99" customWidth="1"/>
    <col min="1758" max="1758" width="6.5703125" style="99" customWidth="1"/>
    <col min="1759" max="1759" width="45.7109375" style="99" customWidth="1"/>
    <col min="1760" max="1760" width="15.42578125" style="99" customWidth="1"/>
    <col min="1761" max="1761" width="6.5703125" style="99" customWidth="1"/>
    <col min="1762" max="1762" width="15.42578125" style="99" customWidth="1"/>
    <col min="1763" max="1763" width="5.140625" style="99" customWidth="1"/>
    <col min="1764" max="1764" width="6.42578125" style="99" customWidth="1"/>
    <col min="1765" max="1765" width="45.7109375" style="99" customWidth="1"/>
    <col min="1766" max="1766" width="15.42578125" style="99" customWidth="1"/>
    <col min="1767" max="1767" width="6.42578125" style="99" customWidth="1"/>
    <col min="1768" max="1768" width="15.42578125" style="99" customWidth="1"/>
    <col min="1769" max="1769" width="5.140625" style="99" customWidth="1"/>
    <col min="1770" max="2012" width="11.42578125" style="99"/>
    <col min="2013" max="2013" width="5" style="99" customWidth="1"/>
    <col min="2014" max="2014" width="6.5703125" style="99" customWidth="1"/>
    <col min="2015" max="2015" width="45.7109375" style="99" customWidth="1"/>
    <col min="2016" max="2016" width="15.42578125" style="99" customWidth="1"/>
    <col min="2017" max="2017" width="6.5703125" style="99" customWidth="1"/>
    <col min="2018" max="2018" width="15.42578125" style="99" customWidth="1"/>
    <col min="2019" max="2019" width="5.140625" style="99" customWidth="1"/>
    <col min="2020" max="2020" width="6.42578125" style="99" customWidth="1"/>
    <col min="2021" max="2021" width="45.7109375" style="99" customWidth="1"/>
    <col min="2022" max="2022" width="15.42578125" style="99" customWidth="1"/>
    <col min="2023" max="2023" width="6.42578125" style="99" customWidth="1"/>
    <col min="2024" max="2024" width="15.42578125" style="99" customWidth="1"/>
    <col min="2025" max="2025" width="5.140625" style="99" customWidth="1"/>
    <col min="2026" max="2268" width="11.42578125" style="99"/>
    <col min="2269" max="2269" width="5" style="99" customWidth="1"/>
    <col min="2270" max="2270" width="6.5703125" style="99" customWidth="1"/>
    <col min="2271" max="2271" width="45.7109375" style="99" customWidth="1"/>
    <col min="2272" max="2272" width="15.42578125" style="99" customWidth="1"/>
    <col min="2273" max="2273" width="6.5703125" style="99" customWidth="1"/>
    <col min="2274" max="2274" width="15.42578125" style="99" customWidth="1"/>
    <col min="2275" max="2275" width="5.140625" style="99" customWidth="1"/>
    <col min="2276" max="2276" width="6.42578125" style="99" customWidth="1"/>
    <col min="2277" max="2277" width="45.7109375" style="99" customWidth="1"/>
    <col min="2278" max="2278" width="15.42578125" style="99" customWidth="1"/>
    <col min="2279" max="2279" width="6.42578125" style="99" customWidth="1"/>
    <col min="2280" max="2280" width="15.42578125" style="99" customWidth="1"/>
    <col min="2281" max="2281" width="5.140625" style="99" customWidth="1"/>
    <col min="2282" max="2524" width="11.42578125" style="99"/>
    <col min="2525" max="2525" width="5" style="99" customWidth="1"/>
    <col min="2526" max="2526" width="6.5703125" style="99" customWidth="1"/>
    <col min="2527" max="2527" width="45.7109375" style="99" customWidth="1"/>
    <col min="2528" max="2528" width="15.42578125" style="99" customWidth="1"/>
    <col min="2529" max="2529" width="6.5703125" style="99" customWidth="1"/>
    <col min="2530" max="2530" width="15.42578125" style="99" customWidth="1"/>
    <col min="2531" max="2531" width="5.140625" style="99" customWidth="1"/>
    <col min="2532" max="2532" width="6.42578125" style="99" customWidth="1"/>
    <col min="2533" max="2533" width="45.7109375" style="99" customWidth="1"/>
    <col min="2534" max="2534" width="15.42578125" style="99" customWidth="1"/>
    <col min="2535" max="2535" width="6.42578125" style="99" customWidth="1"/>
    <col min="2536" max="2536" width="15.42578125" style="99" customWidth="1"/>
    <col min="2537" max="2537" width="5.140625" style="99" customWidth="1"/>
    <col min="2538" max="2780" width="11.42578125" style="99"/>
    <col min="2781" max="2781" width="5" style="99" customWidth="1"/>
    <col min="2782" max="2782" width="6.5703125" style="99" customWidth="1"/>
    <col min="2783" max="2783" width="45.7109375" style="99" customWidth="1"/>
    <col min="2784" max="2784" width="15.42578125" style="99" customWidth="1"/>
    <col min="2785" max="2785" width="6.5703125" style="99" customWidth="1"/>
    <col min="2786" max="2786" width="15.42578125" style="99" customWidth="1"/>
    <col min="2787" max="2787" width="5.140625" style="99" customWidth="1"/>
    <col min="2788" max="2788" width="6.42578125" style="99" customWidth="1"/>
    <col min="2789" max="2789" width="45.7109375" style="99" customWidth="1"/>
    <col min="2790" max="2790" width="15.42578125" style="99" customWidth="1"/>
    <col min="2791" max="2791" width="6.42578125" style="99" customWidth="1"/>
    <col min="2792" max="2792" width="15.42578125" style="99" customWidth="1"/>
    <col min="2793" max="2793" width="5.140625" style="99" customWidth="1"/>
    <col min="2794" max="3036" width="11.42578125" style="99"/>
    <col min="3037" max="3037" width="5" style="99" customWidth="1"/>
    <col min="3038" max="3038" width="6.5703125" style="99" customWidth="1"/>
    <col min="3039" max="3039" width="45.7109375" style="99" customWidth="1"/>
    <col min="3040" max="3040" width="15.42578125" style="99" customWidth="1"/>
    <col min="3041" max="3041" width="6.5703125" style="99" customWidth="1"/>
    <col min="3042" max="3042" width="15.42578125" style="99" customWidth="1"/>
    <col min="3043" max="3043" width="5.140625" style="99" customWidth="1"/>
    <col min="3044" max="3044" width="6.42578125" style="99" customWidth="1"/>
    <col min="3045" max="3045" width="45.7109375" style="99" customWidth="1"/>
    <col min="3046" max="3046" width="15.42578125" style="99" customWidth="1"/>
    <col min="3047" max="3047" width="6.42578125" style="99" customWidth="1"/>
    <col min="3048" max="3048" width="15.42578125" style="99" customWidth="1"/>
    <col min="3049" max="3049" width="5.140625" style="99" customWidth="1"/>
    <col min="3050" max="3292" width="11.42578125" style="99"/>
    <col min="3293" max="3293" width="5" style="99" customWidth="1"/>
    <col min="3294" max="3294" width="6.5703125" style="99" customWidth="1"/>
    <col min="3295" max="3295" width="45.7109375" style="99" customWidth="1"/>
    <col min="3296" max="3296" width="15.42578125" style="99" customWidth="1"/>
    <col min="3297" max="3297" width="6.5703125" style="99" customWidth="1"/>
    <col min="3298" max="3298" width="15.42578125" style="99" customWidth="1"/>
    <col min="3299" max="3299" width="5.140625" style="99" customWidth="1"/>
    <col min="3300" max="3300" width="6.42578125" style="99" customWidth="1"/>
    <col min="3301" max="3301" width="45.7109375" style="99" customWidth="1"/>
    <col min="3302" max="3302" width="15.42578125" style="99" customWidth="1"/>
    <col min="3303" max="3303" width="6.42578125" style="99" customWidth="1"/>
    <col min="3304" max="3304" width="15.42578125" style="99" customWidth="1"/>
    <col min="3305" max="3305" width="5.140625" style="99" customWidth="1"/>
    <col min="3306" max="3548" width="11.42578125" style="99"/>
    <col min="3549" max="3549" width="5" style="99" customWidth="1"/>
    <col min="3550" max="3550" width="6.5703125" style="99" customWidth="1"/>
    <col min="3551" max="3551" width="45.7109375" style="99" customWidth="1"/>
    <col min="3552" max="3552" width="15.42578125" style="99" customWidth="1"/>
    <col min="3553" max="3553" width="6.5703125" style="99" customWidth="1"/>
    <col min="3554" max="3554" width="15.42578125" style="99" customWidth="1"/>
    <col min="3555" max="3555" width="5.140625" style="99" customWidth="1"/>
    <col min="3556" max="3556" width="6.42578125" style="99" customWidth="1"/>
    <col min="3557" max="3557" width="45.7109375" style="99" customWidth="1"/>
    <col min="3558" max="3558" width="15.42578125" style="99" customWidth="1"/>
    <col min="3559" max="3559" width="6.42578125" style="99" customWidth="1"/>
    <col min="3560" max="3560" width="15.42578125" style="99" customWidth="1"/>
    <col min="3561" max="3561" width="5.140625" style="99" customWidth="1"/>
    <col min="3562" max="3804" width="11.42578125" style="99"/>
    <col min="3805" max="3805" width="5" style="99" customWidth="1"/>
    <col min="3806" max="3806" width="6.5703125" style="99" customWidth="1"/>
    <col min="3807" max="3807" width="45.7109375" style="99" customWidth="1"/>
    <col min="3808" max="3808" width="15.42578125" style="99" customWidth="1"/>
    <col min="3809" max="3809" width="6.5703125" style="99" customWidth="1"/>
    <col min="3810" max="3810" width="15.42578125" style="99" customWidth="1"/>
    <col min="3811" max="3811" width="5.140625" style="99" customWidth="1"/>
    <col min="3812" max="3812" width="6.42578125" style="99" customWidth="1"/>
    <col min="3813" max="3813" width="45.7109375" style="99" customWidth="1"/>
    <col min="3814" max="3814" width="15.42578125" style="99" customWidth="1"/>
    <col min="3815" max="3815" width="6.42578125" style="99" customWidth="1"/>
    <col min="3816" max="3816" width="15.42578125" style="99" customWidth="1"/>
    <col min="3817" max="3817" width="5.140625" style="99" customWidth="1"/>
    <col min="3818" max="4060" width="11.42578125" style="99"/>
    <col min="4061" max="4061" width="5" style="99" customWidth="1"/>
    <col min="4062" max="4062" width="6.5703125" style="99" customWidth="1"/>
    <col min="4063" max="4063" width="45.7109375" style="99" customWidth="1"/>
    <col min="4064" max="4064" width="15.42578125" style="99" customWidth="1"/>
    <col min="4065" max="4065" width="6.5703125" style="99" customWidth="1"/>
    <col min="4066" max="4066" width="15.42578125" style="99" customWidth="1"/>
    <col min="4067" max="4067" width="5.140625" style="99" customWidth="1"/>
    <col min="4068" max="4068" width="6.42578125" style="99" customWidth="1"/>
    <col min="4069" max="4069" width="45.7109375" style="99" customWidth="1"/>
    <col min="4070" max="4070" width="15.42578125" style="99" customWidth="1"/>
    <col min="4071" max="4071" width="6.42578125" style="99" customWidth="1"/>
    <col min="4072" max="4072" width="15.42578125" style="99" customWidth="1"/>
    <col min="4073" max="4073" width="5.140625" style="99" customWidth="1"/>
    <col min="4074" max="4316" width="11.42578125" style="99"/>
    <col min="4317" max="4317" width="5" style="99" customWidth="1"/>
    <col min="4318" max="4318" width="6.5703125" style="99" customWidth="1"/>
    <col min="4319" max="4319" width="45.7109375" style="99" customWidth="1"/>
    <col min="4320" max="4320" width="15.42578125" style="99" customWidth="1"/>
    <col min="4321" max="4321" width="6.5703125" style="99" customWidth="1"/>
    <col min="4322" max="4322" width="15.42578125" style="99" customWidth="1"/>
    <col min="4323" max="4323" width="5.140625" style="99" customWidth="1"/>
    <col min="4324" max="4324" width="6.42578125" style="99" customWidth="1"/>
    <col min="4325" max="4325" width="45.7109375" style="99" customWidth="1"/>
    <col min="4326" max="4326" width="15.42578125" style="99" customWidth="1"/>
    <col min="4327" max="4327" width="6.42578125" style="99" customWidth="1"/>
    <col min="4328" max="4328" width="15.42578125" style="99" customWidth="1"/>
    <col min="4329" max="4329" width="5.140625" style="99" customWidth="1"/>
    <col min="4330" max="4572" width="11.42578125" style="99"/>
    <col min="4573" max="4573" width="5" style="99" customWidth="1"/>
    <col min="4574" max="4574" width="6.5703125" style="99" customWidth="1"/>
    <col min="4575" max="4575" width="45.7109375" style="99" customWidth="1"/>
    <col min="4576" max="4576" width="15.42578125" style="99" customWidth="1"/>
    <col min="4577" max="4577" width="6.5703125" style="99" customWidth="1"/>
    <col min="4578" max="4578" width="15.42578125" style="99" customWidth="1"/>
    <col min="4579" max="4579" width="5.140625" style="99" customWidth="1"/>
    <col min="4580" max="4580" width="6.42578125" style="99" customWidth="1"/>
    <col min="4581" max="4581" width="45.7109375" style="99" customWidth="1"/>
    <col min="4582" max="4582" width="15.42578125" style="99" customWidth="1"/>
    <col min="4583" max="4583" width="6.42578125" style="99" customWidth="1"/>
    <col min="4584" max="4584" width="15.42578125" style="99" customWidth="1"/>
    <col min="4585" max="4585" width="5.140625" style="99" customWidth="1"/>
    <col min="4586" max="4828" width="11.42578125" style="99"/>
    <col min="4829" max="4829" width="5" style="99" customWidth="1"/>
    <col min="4830" max="4830" width="6.5703125" style="99" customWidth="1"/>
    <col min="4831" max="4831" width="45.7109375" style="99" customWidth="1"/>
    <col min="4832" max="4832" width="15.42578125" style="99" customWidth="1"/>
    <col min="4833" max="4833" width="6.5703125" style="99" customWidth="1"/>
    <col min="4834" max="4834" width="15.42578125" style="99" customWidth="1"/>
    <col min="4835" max="4835" width="5.140625" style="99" customWidth="1"/>
    <col min="4836" max="4836" width="6.42578125" style="99" customWidth="1"/>
    <col min="4837" max="4837" width="45.7109375" style="99" customWidth="1"/>
    <col min="4838" max="4838" width="15.42578125" style="99" customWidth="1"/>
    <col min="4839" max="4839" width="6.42578125" style="99" customWidth="1"/>
    <col min="4840" max="4840" width="15.42578125" style="99" customWidth="1"/>
    <col min="4841" max="4841" width="5.140625" style="99" customWidth="1"/>
    <col min="4842" max="5084" width="11.42578125" style="99"/>
    <col min="5085" max="5085" width="5" style="99" customWidth="1"/>
    <col min="5086" max="5086" width="6.5703125" style="99" customWidth="1"/>
    <col min="5087" max="5087" width="45.7109375" style="99" customWidth="1"/>
    <col min="5088" max="5088" width="15.42578125" style="99" customWidth="1"/>
    <col min="5089" max="5089" width="6.5703125" style="99" customWidth="1"/>
    <col min="5090" max="5090" width="15.42578125" style="99" customWidth="1"/>
    <col min="5091" max="5091" width="5.140625" style="99" customWidth="1"/>
    <col min="5092" max="5092" width="6.42578125" style="99" customWidth="1"/>
    <col min="5093" max="5093" width="45.7109375" style="99" customWidth="1"/>
    <col min="5094" max="5094" width="15.42578125" style="99" customWidth="1"/>
    <col min="5095" max="5095" width="6.42578125" style="99" customWidth="1"/>
    <col min="5096" max="5096" width="15.42578125" style="99" customWidth="1"/>
    <col min="5097" max="5097" width="5.140625" style="99" customWidth="1"/>
    <col min="5098" max="5340" width="11.42578125" style="99"/>
    <col min="5341" max="5341" width="5" style="99" customWidth="1"/>
    <col min="5342" max="5342" width="6.5703125" style="99" customWidth="1"/>
    <col min="5343" max="5343" width="45.7109375" style="99" customWidth="1"/>
    <col min="5344" max="5344" width="15.42578125" style="99" customWidth="1"/>
    <col min="5345" max="5345" width="6.5703125" style="99" customWidth="1"/>
    <col min="5346" max="5346" width="15.42578125" style="99" customWidth="1"/>
    <col min="5347" max="5347" width="5.140625" style="99" customWidth="1"/>
    <col min="5348" max="5348" width="6.42578125" style="99" customWidth="1"/>
    <col min="5349" max="5349" width="45.7109375" style="99" customWidth="1"/>
    <col min="5350" max="5350" width="15.42578125" style="99" customWidth="1"/>
    <col min="5351" max="5351" width="6.42578125" style="99" customWidth="1"/>
    <col min="5352" max="5352" width="15.42578125" style="99" customWidth="1"/>
    <col min="5353" max="5353" width="5.140625" style="99" customWidth="1"/>
    <col min="5354" max="5596" width="11.42578125" style="99"/>
    <col min="5597" max="5597" width="5" style="99" customWidth="1"/>
    <col min="5598" max="5598" width="6.5703125" style="99" customWidth="1"/>
    <col min="5599" max="5599" width="45.7109375" style="99" customWidth="1"/>
    <col min="5600" max="5600" width="15.42578125" style="99" customWidth="1"/>
    <col min="5601" max="5601" width="6.5703125" style="99" customWidth="1"/>
    <col min="5602" max="5602" width="15.42578125" style="99" customWidth="1"/>
    <col min="5603" max="5603" width="5.140625" style="99" customWidth="1"/>
    <col min="5604" max="5604" width="6.42578125" style="99" customWidth="1"/>
    <col min="5605" max="5605" width="45.7109375" style="99" customWidth="1"/>
    <col min="5606" max="5606" width="15.42578125" style="99" customWidth="1"/>
    <col min="5607" max="5607" width="6.42578125" style="99" customWidth="1"/>
    <col min="5608" max="5608" width="15.42578125" style="99" customWidth="1"/>
    <col min="5609" max="5609" width="5.140625" style="99" customWidth="1"/>
    <col min="5610" max="5852" width="11.42578125" style="99"/>
    <col min="5853" max="5853" width="5" style="99" customWidth="1"/>
    <col min="5854" max="5854" width="6.5703125" style="99" customWidth="1"/>
    <col min="5855" max="5855" width="45.7109375" style="99" customWidth="1"/>
    <col min="5856" max="5856" width="15.42578125" style="99" customWidth="1"/>
    <col min="5857" max="5857" width="6.5703125" style="99" customWidth="1"/>
    <col min="5858" max="5858" width="15.42578125" style="99" customWidth="1"/>
    <col min="5859" max="5859" width="5.140625" style="99" customWidth="1"/>
    <col min="5860" max="5860" width="6.42578125" style="99" customWidth="1"/>
    <col min="5861" max="5861" width="45.7109375" style="99" customWidth="1"/>
    <col min="5862" max="5862" width="15.42578125" style="99" customWidth="1"/>
    <col min="5863" max="5863" width="6.42578125" style="99" customWidth="1"/>
    <col min="5864" max="5864" width="15.42578125" style="99" customWidth="1"/>
    <col min="5865" max="5865" width="5.140625" style="99" customWidth="1"/>
    <col min="5866" max="6108" width="11.42578125" style="99"/>
    <col min="6109" max="6109" width="5" style="99" customWidth="1"/>
    <col min="6110" max="6110" width="6.5703125" style="99" customWidth="1"/>
    <col min="6111" max="6111" width="45.7109375" style="99" customWidth="1"/>
    <col min="6112" max="6112" width="15.42578125" style="99" customWidth="1"/>
    <col min="6113" max="6113" width="6.5703125" style="99" customWidth="1"/>
    <col min="6114" max="6114" width="15.42578125" style="99" customWidth="1"/>
    <col min="6115" max="6115" width="5.140625" style="99" customWidth="1"/>
    <col min="6116" max="6116" width="6.42578125" style="99" customWidth="1"/>
    <col min="6117" max="6117" width="45.7109375" style="99" customWidth="1"/>
    <col min="6118" max="6118" width="15.42578125" style="99" customWidth="1"/>
    <col min="6119" max="6119" width="6.42578125" style="99" customWidth="1"/>
    <col min="6120" max="6120" width="15.42578125" style="99" customWidth="1"/>
    <col min="6121" max="6121" width="5.140625" style="99" customWidth="1"/>
    <col min="6122" max="6364" width="11.42578125" style="99"/>
    <col min="6365" max="6365" width="5" style="99" customWidth="1"/>
    <col min="6366" max="6366" width="6.5703125" style="99" customWidth="1"/>
    <col min="6367" max="6367" width="45.7109375" style="99" customWidth="1"/>
    <col min="6368" max="6368" width="15.42578125" style="99" customWidth="1"/>
    <col min="6369" max="6369" width="6.5703125" style="99" customWidth="1"/>
    <col min="6370" max="6370" width="15.42578125" style="99" customWidth="1"/>
    <col min="6371" max="6371" width="5.140625" style="99" customWidth="1"/>
    <col min="6372" max="6372" width="6.42578125" style="99" customWidth="1"/>
    <col min="6373" max="6373" width="45.7109375" style="99" customWidth="1"/>
    <col min="6374" max="6374" width="15.42578125" style="99" customWidth="1"/>
    <col min="6375" max="6375" width="6.42578125" style="99" customWidth="1"/>
    <col min="6376" max="6376" width="15.42578125" style="99" customWidth="1"/>
    <col min="6377" max="6377" width="5.140625" style="99" customWidth="1"/>
    <col min="6378" max="6620" width="11.42578125" style="99"/>
    <col min="6621" max="6621" width="5" style="99" customWidth="1"/>
    <col min="6622" max="6622" width="6.5703125" style="99" customWidth="1"/>
    <col min="6623" max="6623" width="45.7109375" style="99" customWidth="1"/>
    <col min="6624" max="6624" width="15.42578125" style="99" customWidth="1"/>
    <col min="6625" max="6625" width="6.5703125" style="99" customWidth="1"/>
    <col min="6626" max="6626" width="15.42578125" style="99" customWidth="1"/>
    <col min="6627" max="6627" width="5.140625" style="99" customWidth="1"/>
    <col min="6628" max="6628" width="6.42578125" style="99" customWidth="1"/>
    <col min="6629" max="6629" width="45.7109375" style="99" customWidth="1"/>
    <col min="6630" max="6630" width="15.42578125" style="99" customWidth="1"/>
    <col min="6631" max="6631" width="6.42578125" style="99" customWidth="1"/>
    <col min="6632" max="6632" width="15.42578125" style="99" customWidth="1"/>
    <col min="6633" max="6633" width="5.140625" style="99" customWidth="1"/>
    <col min="6634" max="6876" width="11.42578125" style="99"/>
    <col min="6877" max="6877" width="5" style="99" customWidth="1"/>
    <col min="6878" max="6878" width="6.5703125" style="99" customWidth="1"/>
    <col min="6879" max="6879" width="45.7109375" style="99" customWidth="1"/>
    <col min="6880" max="6880" width="15.42578125" style="99" customWidth="1"/>
    <col min="6881" max="6881" width="6.5703125" style="99" customWidth="1"/>
    <col min="6882" max="6882" width="15.42578125" style="99" customWidth="1"/>
    <col min="6883" max="6883" width="5.140625" style="99" customWidth="1"/>
    <col min="6884" max="6884" width="6.42578125" style="99" customWidth="1"/>
    <col min="6885" max="6885" width="45.7109375" style="99" customWidth="1"/>
    <col min="6886" max="6886" width="15.42578125" style="99" customWidth="1"/>
    <col min="6887" max="6887" width="6.42578125" style="99" customWidth="1"/>
    <col min="6888" max="6888" width="15.42578125" style="99" customWidth="1"/>
    <col min="6889" max="6889" width="5.140625" style="99" customWidth="1"/>
    <col min="6890" max="7132" width="11.42578125" style="99"/>
    <col min="7133" max="7133" width="5" style="99" customWidth="1"/>
    <col min="7134" max="7134" width="6.5703125" style="99" customWidth="1"/>
    <col min="7135" max="7135" width="45.7109375" style="99" customWidth="1"/>
    <col min="7136" max="7136" width="15.42578125" style="99" customWidth="1"/>
    <col min="7137" max="7137" width="6.5703125" style="99" customWidth="1"/>
    <col min="7138" max="7138" width="15.42578125" style="99" customWidth="1"/>
    <col min="7139" max="7139" width="5.140625" style="99" customWidth="1"/>
    <col min="7140" max="7140" width="6.42578125" style="99" customWidth="1"/>
    <col min="7141" max="7141" width="45.7109375" style="99" customWidth="1"/>
    <col min="7142" max="7142" width="15.42578125" style="99" customWidth="1"/>
    <col min="7143" max="7143" width="6.42578125" style="99" customWidth="1"/>
    <col min="7144" max="7144" width="15.42578125" style="99" customWidth="1"/>
    <col min="7145" max="7145" width="5.140625" style="99" customWidth="1"/>
    <col min="7146" max="7388" width="11.42578125" style="99"/>
    <col min="7389" max="7389" width="5" style="99" customWidth="1"/>
    <col min="7390" max="7390" width="6.5703125" style="99" customWidth="1"/>
    <col min="7391" max="7391" width="45.7109375" style="99" customWidth="1"/>
    <col min="7392" max="7392" width="15.42578125" style="99" customWidth="1"/>
    <col min="7393" max="7393" width="6.5703125" style="99" customWidth="1"/>
    <col min="7394" max="7394" width="15.42578125" style="99" customWidth="1"/>
    <col min="7395" max="7395" width="5.140625" style="99" customWidth="1"/>
    <col min="7396" max="7396" width="6.42578125" style="99" customWidth="1"/>
    <col min="7397" max="7397" width="45.7109375" style="99" customWidth="1"/>
    <col min="7398" max="7398" width="15.42578125" style="99" customWidth="1"/>
    <col min="7399" max="7399" width="6.42578125" style="99" customWidth="1"/>
    <col min="7400" max="7400" width="15.42578125" style="99" customWidth="1"/>
    <col min="7401" max="7401" width="5.140625" style="99" customWidth="1"/>
    <col min="7402" max="7644" width="11.42578125" style="99"/>
    <col min="7645" max="7645" width="5" style="99" customWidth="1"/>
    <col min="7646" max="7646" width="6.5703125" style="99" customWidth="1"/>
    <col min="7647" max="7647" width="45.7109375" style="99" customWidth="1"/>
    <col min="7648" max="7648" width="15.42578125" style="99" customWidth="1"/>
    <col min="7649" max="7649" width="6.5703125" style="99" customWidth="1"/>
    <col min="7650" max="7650" width="15.42578125" style="99" customWidth="1"/>
    <col min="7651" max="7651" width="5.140625" style="99" customWidth="1"/>
    <col min="7652" max="7652" width="6.42578125" style="99" customWidth="1"/>
    <col min="7653" max="7653" width="45.7109375" style="99" customWidth="1"/>
    <col min="7654" max="7654" width="15.42578125" style="99" customWidth="1"/>
    <col min="7655" max="7655" width="6.42578125" style="99" customWidth="1"/>
    <col min="7656" max="7656" width="15.42578125" style="99" customWidth="1"/>
    <col min="7657" max="7657" width="5.140625" style="99" customWidth="1"/>
    <col min="7658" max="7900" width="11.42578125" style="99"/>
    <col min="7901" max="7901" width="5" style="99" customWidth="1"/>
    <col min="7902" max="7902" width="6.5703125" style="99" customWidth="1"/>
    <col min="7903" max="7903" width="45.7109375" style="99" customWidth="1"/>
    <col min="7904" max="7904" width="15.42578125" style="99" customWidth="1"/>
    <col min="7905" max="7905" width="6.5703125" style="99" customWidth="1"/>
    <col min="7906" max="7906" width="15.42578125" style="99" customWidth="1"/>
    <col min="7907" max="7907" width="5.140625" style="99" customWidth="1"/>
    <col min="7908" max="7908" width="6.42578125" style="99" customWidth="1"/>
    <col min="7909" max="7909" width="45.7109375" style="99" customWidth="1"/>
    <col min="7910" max="7910" width="15.42578125" style="99" customWidth="1"/>
    <col min="7911" max="7911" width="6.42578125" style="99" customWidth="1"/>
    <col min="7912" max="7912" width="15.42578125" style="99" customWidth="1"/>
    <col min="7913" max="7913" width="5.140625" style="99" customWidth="1"/>
    <col min="7914" max="8156" width="11.42578125" style="99"/>
    <col min="8157" max="8157" width="5" style="99" customWidth="1"/>
    <col min="8158" max="8158" width="6.5703125" style="99" customWidth="1"/>
    <col min="8159" max="8159" width="45.7109375" style="99" customWidth="1"/>
    <col min="8160" max="8160" width="15.42578125" style="99" customWidth="1"/>
    <col min="8161" max="8161" width="6.5703125" style="99" customWidth="1"/>
    <col min="8162" max="8162" width="15.42578125" style="99" customWidth="1"/>
    <col min="8163" max="8163" width="5.140625" style="99" customWidth="1"/>
    <col min="8164" max="8164" width="6.42578125" style="99" customWidth="1"/>
    <col min="8165" max="8165" width="45.7109375" style="99" customWidth="1"/>
    <col min="8166" max="8166" width="15.42578125" style="99" customWidth="1"/>
    <col min="8167" max="8167" width="6.42578125" style="99" customWidth="1"/>
    <col min="8168" max="8168" width="15.42578125" style="99" customWidth="1"/>
    <col min="8169" max="8169" width="5.140625" style="99" customWidth="1"/>
    <col min="8170" max="8412" width="11.42578125" style="99"/>
    <col min="8413" max="8413" width="5" style="99" customWidth="1"/>
    <col min="8414" max="8414" width="6.5703125" style="99" customWidth="1"/>
    <col min="8415" max="8415" width="45.7109375" style="99" customWidth="1"/>
    <col min="8416" max="8416" width="15.42578125" style="99" customWidth="1"/>
    <col min="8417" max="8417" width="6.5703125" style="99" customWidth="1"/>
    <col min="8418" max="8418" width="15.42578125" style="99" customWidth="1"/>
    <col min="8419" max="8419" width="5.140625" style="99" customWidth="1"/>
    <col min="8420" max="8420" width="6.42578125" style="99" customWidth="1"/>
    <col min="8421" max="8421" width="45.7109375" style="99" customWidth="1"/>
    <col min="8422" max="8422" width="15.42578125" style="99" customWidth="1"/>
    <col min="8423" max="8423" width="6.42578125" style="99" customWidth="1"/>
    <col min="8424" max="8424" width="15.42578125" style="99" customWidth="1"/>
    <col min="8425" max="8425" width="5.140625" style="99" customWidth="1"/>
    <col min="8426" max="8668" width="11.42578125" style="99"/>
    <col min="8669" max="8669" width="5" style="99" customWidth="1"/>
    <col min="8670" max="8670" width="6.5703125" style="99" customWidth="1"/>
    <col min="8671" max="8671" width="45.7109375" style="99" customWidth="1"/>
    <col min="8672" max="8672" width="15.42578125" style="99" customWidth="1"/>
    <col min="8673" max="8673" width="6.5703125" style="99" customWidth="1"/>
    <col min="8674" max="8674" width="15.42578125" style="99" customWidth="1"/>
    <col min="8675" max="8675" width="5.140625" style="99" customWidth="1"/>
    <col min="8676" max="8676" width="6.42578125" style="99" customWidth="1"/>
    <col min="8677" max="8677" width="45.7109375" style="99" customWidth="1"/>
    <col min="8678" max="8678" width="15.42578125" style="99" customWidth="1"/>
    <col min="8679" max="8679" width="6.42578125" style="99" customWidth="1"/>
    <col min="8680" max="8680" width="15.42578125" style="99" customWidth="1"/>
    <col min="8681" max="8681" width="5.140625" style="99" customWidth="1"/>
    <col min="8682" max="8924" width="11.42578125" style="99"/>
    <col min="8925" max="8925" width="5" style="99" customWidth="1"/>
    <col min="8926" max="8926" width="6.5703125" style="99" customWidth="1"/>
    <col min="8927" max="8927" width="45.7109375" style="99" customWidth="1"/>
    <col min="8928" max="8928" width="15.42578125" style="99" customWidth="1"/>
    <col min="8929" max="8929" width="6.5703125" style="99" customWidth="1"/>
    <col min="8930" max="8930" width="15.42578125" style="99" customWidth="1"/>
    <col min="8931" max="8931" width="5.140625" style="99" customWidth="1"/>
    <col min="8932" max="8932" width="6.42578125" style="99" customWidth="1"/>
    <col min="8933" max="8933" width="45.7109375" style="99" customWidth="1"/>
    <col min="8934" max="8934" width="15.42578125" style="99" customWidth="1"/>
    <col min="8935" max="8935" width="6.42578125" style="99" customWidth="1"/>
    <col min="8936" max="8936" width="15.42578125" style="99" customWidth="1"/>
    <col min="8937" max="8937" width="5.140625" style="99" customWidth="1"/>
    <col min="8938" max="9180" width="11.42578125" style="99"/>
    <col min="9181" max="9181" width="5" style="99" customWidth="1"/>
    <col min="9182" max="9182" width="6.5703125" style="99" customWidth="1"/>
    <col min="9183" max="9183" width="45.7109375" style="99" customWidth="1"/>
    <col min="9184" max="9184" width="15.42578125" style="99" customWidth="1"/>
    <col min="9185" max="9185" width="6.5703125" style="99" customWidth="1"/>
    <col min="9186" max="9186" width="15.42578125" style="99" customWidth="1"/>
    <col min="9187" max="9187" width="5.140625" style="99" customWidth="1"/>
    <col min="9188" max="9188" width="6.42578125" style="99" customWidth="1"/>
    <col min="9189" max="9189" width="45.7109375" style="99" customWidth="1"/>
    <col min="9190" max="9190" width="15.42578125" style="99" customWidth="1"/>
    <col min="9191" max="9191" width="6.42578125" style="99" customWidth="1"/>
    <col min="9192" max="9192" width="15.42578125" style="99" customWidth="1"/>
    <col min="9193" max="9193" width="5.140625" style="99" customWidth="1"/>
    <col min="9194" max="9436" width="11.42578125" style="99"/>
    <col min="9437" max="9437" width="5" style="99" customWidth="1"/>
    <col min="9438" max="9438" width="6.5703125" style="99" customWidth="1"/>
    <col min="9439" max="9439" width="45.7109375" style="99" customWidth="1"/>
    <col min="9440" max="9440" width="15.42578125" style="99" customWidth="1"/>
    <col min="9441" max="9441" width="6.5703125" style="99" customWidth="1"/>
    <col min="9442" max="9442" width="15.42578125" style="99" customWidth="1"/>
    <col min="9443" max="9443" width="5.140625" style="99" customWidth="1"/>
    <col min="9444" max="9444" width="6.42578125" style="99" customWidth="1"/>
    <col min="9445" max="9445" width="45.7109375" style="99" customWidth="1"/>
    <col min="9446" max="9446" width="15.42578125" style="99" customWidth="1"/>
    <col min="9447" max="9447" width="6.42578125" style="99" customWidth="1"/>
    <col min="9448" max="9448" width="15.42578125" style="99" customWidth="1"/>
    <col min="9449" max="9449" width="5.140625" style="99" customWidth="1"/>
    <col min="9450" max="9692" width="11.42578125" style="99"/>
    <col min="9693" max="9693" width="5" style="99" customWidth="1"/>
    <col min="9694" max="9694" width="6.5703125" style="99" customWidth="1"/>
    <col min="9695" max="9695" width="45.7109375" style="99" customWidth="1"/>
    <col min="9696" max="9696" width="15.42578125" style="99" customWidth="1"/>
    <col min="9697" max="9697" width="6.5703125" style="99" customWidth="1"/>
    <col min="9698" max="9698" width="15.42578125" style="99" customWidth="1"/>
    <col min="9699" max="9699" width="5.140625" style="99" customWidth="1"/>
    <col min="9700" max="9700" width="6.42578125" style="99" customWidth="1"/>
    <col min="9701" max="9701" width="45.7109375" style="99" customWidth="1"/>
    <col min="9702" max="9702" width="15.42578125" style="99" customWidth="1"/>
    <col min="9703" max="9703" width="6.42578125" style="99" customWidth="1"/>
    <col min="9704" max="9704" width="15.42578125" style="99" customWidth="1"/>
    <col min="9705" max="9705" width="5.140625" style="99" customWidth="1"/>
    <col min="9706" max="9948" width="11.42578125" style="99"/>
    <col min="9949" max="9949" width="5" style="99" customWidth="1"/>
    <col min="9950" max="9950" width="6.5703125" style="99" customWidth="1"/>
    <col min="9951" max="9951" width="45.7109375" style="99" customWidth="1"/>
    <col min="9952" max="9952" width="15.42578125" style="99" customWidth="1"/>
    <col min="9953" max="9953" width="6.5703125" style="99" customWidth="1"/>
    <col min="9954" max="9954" width="15.42578125" style="99" customWidth="1"/>
    <col min="9955" max="9955" width="5.140625" style="99" customWidth="1"/>
    <col min="9956" max="9956" width="6.42578125" style="99" customWidth="1"/>
    <col min="9957" max="9957" width="45.7109375" style="99" customWidth="1"/>
    <col min="9958" max="9958" width="15.42578125" style="99" customWidth="1"/>
    <col min="9959" max="9959" width="6.42578125" style="99" customWidth="1"/>
    <col min="9960" max="9960" width="15.42578125" style="99" customWidth="1"/>
    <col min="9961" max="9961" width="5.140625" style="99" customWidth="1"/>
    <col min="9962" max="10204" width="11.42578125" style="99"/>
    <col min="10205" max="10205" width="5" style="99" customWidth="1"/>
    <col min="10206" max="10206" width="6.5703125" style="99" customWidth="1"/>
    <col min="10207" max="10207" width="45.7109375" style="99" customWidth="1"/>
    <col min="10208" max="10208" width="15.42578125" style="99" customWidth="1"/>
    <col min="10209" max="10209" width="6.5703125" style="99" customWidth="1"/>
    <col min="10210" max="10210" width="15.42578125" style="99" customWidth="1"/>
    <col min="10211" max="10211" width="5.140625" style="99" customWidth="1"/>
    <col min="10212" max="10212" width="6.42578125" style="99" customWidth="1"/>
    <col min="10213" max="10213" width="45.7109375" style="99" customWidth="1"/>
    <col min="10214" max="10214" width="15.42578125" style="99" customWidth="1"/>
    <col min="10215" max="10215" width="6.42578125" style="99" customWidth="1"/>
    <col min="10216" max="10216" width="15.42578125" style="99" customWidth="1"/>
    <col min="10217" max="10217" width="5.140625" style="99" customWidth="1"/>
    <col min="10218" max="10460" width="11.42578125" style="99"/>
    <col min="10461" max="10461" width="5" style="99" customWidth="1"/>
    <col min="10462" max="10462" width="6.5703125" style="99" customWidth="1"/>
    <col min="10463" max="10463" width="45.7109375" style="99" customWidth="1"/>
    <col min="10464" max="10464" width="15.42578125" style="99" customWidth="1"/>
    <col min="10465" max="10465" width="6.5703125" style="99" customWidth="1"/>
    <col min="10466" max="10466" width="15.42578125" style="99" customWidth="1"/>
    <col min="10467" max="10467" width="5.140625" style="99" customWidth="1"/>
    <col min="10468" max="10468" width="6.42578125" style="99" customWidth="1"/>
    <col min="10469" max="10469" width="45.7109375" style="99" customWidth="1"/>
    <col min="10470" max="10470" width="15.42578125" style="99" customWidth="1"/>
    <col min="10471" max="10471" width="6.42578125" style="99" customWidth="1"/>
    <col min="10472" max="10472" width="15.42578125" style="99" customWidth="1"/>
    <col min="10473" max="10473" width="5.140625" style="99" customWidth="1"/>
    <col min="10474" max="10716" width="11.42578125" style="99"/>
    <col min="10717" max="10717" width="5" style="99" customWidth="1"/>
    <col min="10718" max="10718" width="6.5703125" style="99" customWidth="1"/>
    <col min="10719" max="10719" width="45.7109375" style="99" customWidth="1"/>
    <col min="10720" max="10720" width="15.42578125" style="99" customWidth="1"/>
    <col min="10721" max="10721" width="6.5703125" style="99" customWidth="1"/>
    <col min="10722" max="10722" width="15.42578125" style="99" customWidth="1"/>
    <col min="10723" max="10723" width="5.140625" style="99" customWidth="1"/>
    <col min="10724" max="10724" width="6.42578125" style="99" customWidth="1"/>
    <col min="10725" max="10725" width="45.7109375" style="99" customWidth="1"/>
    <col min="10726" max="10726" width="15.42578125" style="99" customWidth="1"/>
    <col min="10727" max="10727" width="6.42578125" style="99" customWidth="1"/>
    <col min="10728" max="10728" width="15.42578125" style="99" customWidth="1"/>
    <col min="10729" max="10729" width="5.140625" style="99" customWidth="1"/>
    <col min="10730" max="10972" width="11.42578125" style="99"/>
    <col min="10973" max="10973" width="5" style="99" customWidth="1"/>
    <col min="10974" max="10974" width="6.5703125" style="99" customWidth="1"/>
    <col min="10975" max="10975" width="45.7109375" style="99" customWidth="1"/>
    <col min="10976" max="10976" width="15.42578125" style="99" customWidth="1"/>
    <col min="10977" max="10977" width="6.5703125" style="99" customWidth="1"/>
    <col min="10978" max="10978" width="15.42578125" style="99" customWidth="1"/>
    <col min="10979" max="10979" width="5.140625" style="99" customWidth="1"/>
    <col min="10980" max="10980" width="6.42578125" style="99" customWidth="1"/>
    <col min="10981" max="10981" width="45.7109375" style="99" customWidth="1"/>
    <col min="10982" max="10982" width="15.42578125" style="99" customWidth="1"/>
    <col min="10983" max="10983" width="6.42578125" style="99" customWidth="1"/>
    <col min="10984" max="10984" width="15.42578125" style="99" customWidth="1"/>
    <col min="10985" max="10985" width="5.140625" style="99" customWidth="1"/>
    <col min="10986" max="11228" width="11.42578125" style="99"/>
    <col min="11229" max="11229" width="5" style="99" customWidth="1"/>
    <col min="11230" max="11230" width="6.5703125" style="99" customWidth="1"/>
    <col min="11231" max="11231" width="45.7109375" style="99" customWidth="1"/>
    <col min="11232" max="11232" width="15.42578125" style="99" customWidth="1"/>
    <col min="11233" max="11233" width="6.5703125" style="99" customWidth="1"/>
    <col min="11234" max="11234" width="15.42578125" style="99" customWidth="1"/>
    <col min="11235" max="11235" width="5.140625" style="99" customWidth="1"/>
    <col min="11236" max="11236" width="6.42578125" style="99" customWidth="1"/>
    <col min="11237" max="11237" width="45.7109375" style="99" customWidth="1"/>
    <col min="11238" max="11238" width="15.42578125" style="99" customWidth="1"/>
    <col min="11239" max="11239" width="6.42578125" style="99" customWidth="1"/>
    <col min="11240" max="11240" width="15.42578125" style="99" customWidth="1"/>
    <col min="11241" max="11241" width="5.140625" style="99" customWidth="1"/>
    <col min="11242" max="11484" width="11.42578125" style="99"/>
    <col min="11485" max="11485" width="5" style="99" customWidth="1"/>
    <col min="11486" max="11486" width="6.5703125" style="99" customWidth="1"/>
    <col min="11487" max="11487" width="45.7109375" style="99" customWidth="1"/>
    <col min="11488" max="11488" width="15.42578125" style="99" customWidth="1"/>
    <col min="11489" max="11489" width="6.5703125" style="99" customWidth="1"/>
    <col min="11490" max="11490" width="15.42578125" style="99" customWidth="1"/>
    <col min="11491" max="11491" width="5.140625" style="99" customWidth="1"/>
    <col min="11492" max="11492" width="6.42578125" style="99" customWidth="1"/>
    <col min="11493" max="11493" width="45.7109375" style="99" customWidth="1"/>
    <col min="11494" max="11494" width="15.42578125" style="99" customWidth="1"/>
    <col min="11495" max="11495" width="6.42578125" style="99" customWidth="1"/>
    <col min="11496" max="11496" width="15.42578125" style="99" customWidth="1"/>
    <col min="11497" max="11497" width="5.140625" style="99" customWidth="1"/>
    <col min="11498" max="11740" width="11.42578125" style="99"/>
    <col min="11741" max="11741" width="5" style="99" customWidth="1"/>
    <col min="11742" max="11742" width="6.5703125" style="99" customWidth="1"/>
    <col min="11743" max="11743" width="45.7109375" style="99" customWidth="1"/>
    <col min="11744" max="11744" width="15.42578125" style="99" customWidth="1"/>
    <col min="11745" max="11745" width="6.5703125" style="99" customWidth="1"/>
    <col min="11746" max="11746" width="15.42578125" style="99" customWidth="1"/>
    <col min="11747" max="11747" width="5.140625" style="99" customWidth="1"/>
    <col min="11748" max="11748" width="6.42578125" style="99" customWidth="1"/>
    <col min="11749" max="11749" width="45.7109375" style="99" customWidth="1"/>
    <col min="11750" max="11750" width="15.42578125" style="99" customWidth="1"/>
    <col min="11751" max="11751" width="6.42578125" style="99" customWidth="1"/>
    <col min="11752" max="11752" width="15.42578125" style="99" customWidth="1"/>
    <col min="11753" max="11753" width="5.140625" style="99" customWidth="1"/>
    <col min="11754" max="11996" width="11.42578125" style="99"/>
    <col min="11997" max="11997" width="5" style="99" customWidth="1"/>
    <col min="11998" max="11998" width="6.5703125" style="99" customWidth="1"/>
    <col min="11999" max="11999" width="45.7109375" style="99" customWidth="1"/>
    <col min="12000" max="12000" width="15.42578125" style="99" customWidth="1"/>
    <col min="12001" max="12001" width="6.5703125" style="99" customWidth="1"/>
    <col min="12002" max="12002" width="15.42578125" style="99" customWidth="1"/>
    <col min="12003" max="12003" width="5.140625" style="99" customWidth="1"/>
    <col min="12004" max="12004" width="6.42578125" style="99" customWidth="1"/>
    <col min="12005" max="12005" width="45.7109375" style="99" customWidth="1"/>
    <col min="12006" max="12006" width="15.42578125" style="99" customWidth="1"/>
    <col min="12007" max="12007" width="6.42578125" style="99" customWidth="1"/>
    <col min="12008" max="12008" width="15.42578125" style="99" customWidth="1"/>
    <col min="12009" max="12009" width="5.140625" style="99" customWidth="1"/>
    <col min="12010" max="12252" width="11.42578125" style="99"/>
    <col min="12253" max="12253" width="5" style="99" customWidth="1"/>
    <col min="12254" max="12254" width="6.5703125" style="99" customWidth="1"/>
    <col min="12255" max="12255" width="45.7109375" style="99" customWidth="1"/>
    <col min="12256" max="12256" width="15.42578125" style="99" customWidth="1"/>
    <col min="12257" max="12257" width="6.5703125" style="99" customWidth="1"/>
    <col min="12258" max="12258" width="15.42578125" style="99" customWidth="1"/>
    <col min="12259" max="12259" width="5.140625" style="99" customWidth="1"/>
    <col min="12260" max="12260" width="6.42578125" style="99" customWidth="1"/>
    <col min="12261" max="12261" width="45.7109375" style="99" customWidth="1"/>
    <col min="12262" max="12262" width="15.42578125" style="99" customWidth="1"/>
    <col min="12263" max="12263" width="6.42578125" style="99" customWidth="1"/>
    <col min="12264" max="12264" width="15.42578125" style="99" customWidth="1"/>
    <col min="12265" max="12265" width="5.140625" style="99" customWidth="1"/>
    <col min="12266" max="12508" width="11.42578125" style="99"/>
    <col min="12509" max="12509" width="5" style="99" customWidth="1"/>
    <col min="12510" max="12510" width="6.5703125" style="99" customWidth="1"/>
    <col min="12511" max="12511" width="45.7109375" style="99" customWidth="1"/>
    <col min="12512" max="12512" width="15.42578125" style="99" customWidth="1"/>
    <col min="12513" max="12513" width="6.5703125" style="99" customWidth="1"/>
    <col min="12514" max="12514" width="15.42578125" style="99" customWidth="1"/>
    <col min="12515" max="12515" width="5.140625" style="99" customWidth="1"/>
    <col min="12516" max="12516" width="6.42578125" style="99" customWidth="1"/>
    <col min="12517" max="12517" width="45.7109375" style="99" customWidth="1"/>
    <col min="12518" max="12518" width="15.42578125" style="99" customWidth="1"/>
    <col min="12519" max="12519" width="6.42578125" style="99" customWidth="1"/>
    <col min="12520" max="12520" width="15.42578125" style="99" customWidth="1"/>
    <col min="12521" max="12521" width="5.140625" style="99" customWidth="1"/>
    <col min="12522" max="12764" width="11.42578125" style="99"/>
    <col min="12765" max="12765" width="5" style="99" customWidth="1"/>
    <col min="12766" max="12766" width="6.5703125" style="99" customWidth="1"/>
    <col min="12767" max="12767" width="45.7109375" style="99" customWidth="1"/>
    <col min="12768" max="12768" width="15.42578125" style="99" customWidth="1"/>
    <col min="12769" max="12769" width="6.5703125" style="99" customWidth="1"/>
    <col min="12770" max="12770" width="15.42578125" style="99" customWidth="1"/>
    <col min="12771" max="12771" width="5.140625" style="99" customWidth="1"/>
    <col min="12772" max="12772" width="6.42578125" style="99" customWidth="1"/>
    <col min="12773" max="12773" width="45.7109375" style="99" customWidth="1"/>
    <col min="12774" max="12774" width="15.42578125" style="99" customWidth="1"/>
    <col min="12775" max="12775" width="6.42578125" style="99" customWidth="1"/>
    <col min="12776" max="12776" width="15.42578125" style="99" customWidth="1"/>
    <col min="12777" max="12777" width="5.140625" style="99" customWidth="1"/>
    <col min="12778" max="13020" width="11.42578125" style="99"/>
    <col min="13021" max="13021" width="5" style="99" customWidth="1"/>
    <col min="13022" max="13022" width="6.5703125" style="99" customWidth="1"/>
    <col min="13023" max="13023" width="45.7109375" style="99" customWidth="1"/>
    <col min="13024" max="13024" width="15.42578125" style="99" customWidth="1"/>
    <col min="13025" max="13025" width="6.5703125" style="99" customWidth="1"/>
    <col min="13026" max="13026" width="15.42578125" style="99" customWidth="1"/>
    <col min="13027" max="13027" width="5.140625" style="99" customWidth="1"/>
    <col min="13028" max="13028" width="6.42578125" style="99" customWidth="1"/>
    <col min="13029" max="13029" width="45.7109375" style="99" customWidth="1"/>
    <col min="13030" max="13030" width="15.42578125" style="99" customWidth="1"/>
    <col min="13031" max="13031" width="6.42578125" style="99" customWidth="1"/>
    <col min="13032" max="13032" width="15.42578125" style="99" customWidth="1"/>
    <col min="13033" max="13033" width="5.140625" style="99" customWidth="1"/>
    <col min="13034" max="13276" width="11.42578125" style="99"/>
    <col min="13277" max="13277" width="5" style="99" customWidth="1"/>
    <col min="13278" max="13278" width="6.5703125" style="99" customWidth="1"/>
    <col min="13279" max="13279" width="45.7109375" style="99" customWidth="1"/>
    <col min="13280" max="13280" width="15.42578125" style="99" customWidth="1"/>
    <col min="13281" max="13281" width="6.5703125" style="99" customWidth="1"/>
    <col min="13282" max="13282" width="15.42578125" style="99" customWidth="1"/>
    <col min="13283" max="13283" width="5.140625" style="99" customWidth="1"/>
    <col min="13284" max="13284" width="6.42578125" style="99" customWidth="1"/>
    <col min="13285" max="13285" width="45.7109375" style="99" customWidth="1"/>
    <col min="13286" max="13286" width="15.42578125" style="99" customWidth="1"/>
    <col min="13287" max="13287" width="6.42578125" style="99" customWidth="1"/>
    <col min="13288" max="13288" width="15.42578125" style="99" customWidth="1"/>
    <col min="13289" max="13289" width="5.140625" style="99" customWidth="1"/>
    <col min="13290" max="13532" width="11.42578125" style="99"/>
    <col min="13533" max="13533" width="5" style="99" customWidth="1"/>
    <col min="13534" max="13534" width="6.5703125" style="99" customWidth="1"/>
    <col min="13535" max="13535" width="45.7109375" style="99" customWidth="1"/>
    <col min="13536" max="13536" width="15.42578125" style="99" customWidth="1"/>
    <col min="13537" max="13537" width="6.5703125" style="99" customWidth="1"/>
    <col min="13538" max="13538" width="15.42578125" style="99" customWidth="1"/>
    <col min="13539" max="13539" width="5.140625" style="99" customWidth="1"/>
    <col min="13540" max="13540" width="6.42578125" style="99" customWidth="1"/>
    <col min="13541" max="13541" width="45.7109375" style="99" customWidth="1"/>
    <col min="13542" max="13542" width="15.42578125" style="99" customWidth="1"/>
    <col min="13543" max="13543" width="6.42578125" style="99" customWidth="1"/>
    <col min="13544" max="13544" width="15.42578125" style="99" customWidth="1"/>
    <col min="13545" max="13545" width="5.140625" style="99" customWidth="1"/>
    <col min="13546" max="13788" width="11.42578125" style="99"/>
    <col min="13789" max="13789" width="5" style="99" customWidth="1"/>
    <col min="13790" max="13790" width="6.5703125" style="99" customWidth="1"/>
    <col min="13791" max="13791" width="45.7109375" style="99" customWidth="1"/>
    <col min="13792" max="13792" width="15.42578125" style="99" customWidth="1"/>
    <col min="13793" max="13793" width="6.5703125" style="99" customWidth="1"/>
    <col min="13794" max="13794" width="15.42578125" style="99" customWidth="1"/>
    <col min="13795" max="13795" width="5.140625" style="99" customWidth="1"/>
    <col min="13796" max="13796" width="6.42578125" style="99" customWidth="1"/>
    <col min="13797" max="13797" width="45.7109375" style="99" customWidth="1"/>
    <col min="13798" max="13798" width="15.42578125" style="99" customWidth="1"/>
    <col min="13799" max="13799" width="6.42578125" style="99" customWidth="1"/>
    <col min="13800" max="13800" width="15.42578125" style="99" customWidth="1"/>
    <col min="13801" max="13801" width="5.140625" style="99" customWidth="1"/>
    <col min="13802" max="14044" width="11.42578125" style="99"/>
    <col min="14045" max="14045" width="5" style="99" customWidth="1"/>
    <col min="14046" max="14046" width="6.5703125" style="99" customWidth="1"/>
    <col min="14047" max="14047" width="45.7109375" style="99" customWidth="1"/>
    <col min="14048" max="14048" width="15.42578125" style="99" customWidth="1"/>
    <col min="14049" max="14049" width="6.5703125" style="99" customWidth="1"/>
    <col min="14050" max="14050" width="15.42578125" style="99" customWidth="1"/>
    <col min="14051" max="14051" width="5.140625" style="99" customWidth="1"/>
    <col min="14052" max="14052" width="6.42578125" style="99" customWidth="1"/>
    <col min="14053" max="14053" width="45.7109375" style="99" customWidth="1"/>
    <col min="14054" max="14054" width="15.42578125" style="99" customWidth="1"/>
    <col min="14055" max="14055" width="6.42578125" style="99" customWidth="1"/>
    <col min="14056" max="14056" width="15.42578125" style="99" customWidth="1"/>
    <col min="14057" max="14057" width="5.140625" style="99" customWidth="1"/>
    <col min="14058" max="14300" width="11.42578125" style="99"/>
    <col min="14301" max="14301" width="5" style="99" customWidth="1"/>
    <col min="14302" max="14302" width="6.5703125" style="99" customWidth="1"/>
    <col min="14303" max="14303" width="45.7109375" style="99" customWidth="1"/>
    <col min="14304" max="14304" width="15.42578125" style="99" customWidth="1"/>
    <col min="14305" max="14305" width="6.5703125" style="99" customWidth="1"/>
    <col min="14306" max="14306" width="15.42578125" style="99" customWidth="1"/>
    <col min="14307" max="14307" width="5.140625" style="99" customWidth="1"/>
    <col min="14308" max="14308" width="6.42578125" style="99" customWidth="1"/>
    <col min="14309" max="14309" width="45.7109375" style="99" customWidth="1"/>
    <col min="14310" max="14310" width="15.42578125" style="99" customWidth="1"/>
    <col min="14311" max="14311" width="6.42578125" style="99" customWidth="1"/>
    <col min="14312" max="14312" width="15.42578125" style="99" customWidth="1"/>
    <col min="14313" max="14313" width="5.140625" style="99" customWidth="1"/>
    <col min="14314" max="14556" width="11.42578125" style="99"/>
    <col min="14557" max="14557" width="5" style="99" customWidth="1"/>
    <col min="14558" max="14558" width="6.5703125" style="99" customWidth="1"/>
    <col min="14559" max="14559" width="45.7109375" style="99" customWidth="1"/>
    <col min="14560" max="14560" width="15.42578125" style="99" customWidth="1"/>
    <col min="14561" max="14561" width="6.5703125" style="99" customWidth="1"/>
    <col min="14562" max="14562" width="15.42578125" style="99" customWidth="1"/>
    <col min="14563" max="14563" width="5.140625" style="99" customWidth="1"/>
    <col min="14564" max="14564" width="6.42578125" style="99" customWidth="1"/>
    <col min="14565" max="14565" width="45.7109375" style="99" customWidth="1"/>
    <col min="14566" max="14566" width="15.42578125" style="99" customWidth="1"/>
    <col min="14567" max="14567" width="6.42578125" style="99" customWidth="1"/>
    <col min="14568" max="14568" width="15.42578125" style="99" customWidth="1"/>
    <col min="14569" max="14569" width="5.140625" style="99" customWidth="1"/>
    <col min="14570" max="14812" width="11.42578125" style="99"/>
    <col min="14813" max="14813" width="5" style="99" customWidth="1"/>
    <col min="14814" max="14814" width="6.5703125" style="99" customWidth="1"/>
    <col min="14815" max="14815" width="45.7109375" style="99" customWidth="1"/>
    <col min="14816" max="14816" width="15.42578125" style="99" customWidth="1"/>
    <col min="14817" max="14817" width="6.5703125" style="99" customWidth="1"/>
    <col min="14818" max="14818" width="15.42578125" style="99" customWidth="1"/>
    <col min="14819" max="14819" width="5.140625" style="99" customWidth="1"/>
    <col min="14820" max="14820" width="6.42578125" style="99" customWidth="1"/>
    <col min="14821" max="14821" width="45.7109375" style="99" customWidth="1"/>
    <col min="14822" max="14822" width="15.42578125" style="99" customWidth="1"/>
    <col min="14823" max="14823" width="6.42578125" style="99" customWidth="1"/>
    <col min="14824" max="14824" width="15.42578125" style="99" customWidth="1"/>
    <col min="14825" max="14825" width="5.140625" style="99" customWidth="1"/>
    <col min="14826" max="15068" width="11.42578125" style="99"/>
    <col min="15069" max="15069" width="5" style="99" customWidth="1"/>
    <col min="15070" max="15070" width="6.5703125" style="99" customWidth="1"/>
    <col min="15071" max="15071" width="45.7109375" style="99" customWidth="1"/>
    <col min="15072" max="15072" width="15.42578125" style="99" customWidth="1"/>
    <col min="15073" max="15073" width="6.5703125" style="99" customWidth="1"/>
    <col min="15074" max="15074" width="15.42578125" style="99" customWidth="1"/>
    <col min="15075" max="15075" width="5.140625" style="99" customWidth="1"/>
    <col min="15076" max="15076" width="6.42578125" style="99" customWidth="1"/>
    <col min="15077" max="15077" width="45.7109375" style="99" customWidth="1"/>
    <col min="15078" max="15078" width="15.42578125" style="99" customWidth="1"/>
    <col min="15079" max="15079" width="6.42578125" style="99" customWidth="1"/>
    <col min="15080" max="15080" width="15.42578125" style="99" customWidth="1"/>
    <col min="15081" max="15081" width="5.140625" style="99" customWidth="1"/>
    <col min="15082" max="15324" width="11.42578125" style="99"/>
    <col min="15325" max="15325" width="5" style="99" customWidth="1"/>
    <col min="15326" max="15326" width="6.5703125" style="99" customWidth="1"/>
    <col min="15327" max="15327" width="45.7109375" style="99" customWidth="1"/>
    <col min="15328" max="15328" width="15.42578125" style="99" customWidth="1"/>
    <col min="15329" max="15329" width="6.5703125" style="99" customWidth="1"/>
    <col min="15330" max="15330" width="15.42578125" style="99" customWidth="1"/>
    <col min="15331" max="15331" width="5.140625" style="99" customWidth="1"/>
    <col min="15332" max="15332" width="6.42578125" style="99" customWidth="1"/>
    <col min="15333" max="15333" width="45.7109375" style="99" customWidth="1"/>
    <col min="15334" max="15334" width="15.42578125" style="99" customWidth="1"/>
    <col min="15335" max="15335" width="6.42578125" style="99" customWidth="1"/>
    <col min="15336" max="15336" width="15.42578125" style="99" customWidth="1"/>
    <col min="15337" max="15337" width="5.140625" style="99" customWidth="1"/>
    <col min="15338" max="15580" width="11.42578125" style="99"/>
    <col min="15581" max="15581" width="5" style="99" customWidth="1"/>
    <col min="15582" max="15582" width="6.5703125" style="99" customWidth="1"/>
    <col min="15583" max="15583" width="45.7109375" style="99" customWidth="1"/>
    <col min="15584" max="15584" width="15.42578125" style="99" customWidth="1"/>
    <col min="15585" max="15585" width="6.5703125" style="99" customWidth="1"/>
    <col min="15586" max="15586" width="15.42578125" style="99" customWidth="1"/>
    <col min="15587" max="15587" width="5.140625" style="99" customWidth="1"/>
    <col min="15588" max="15588" width="6.42578125" style="99" customWidth="1"/>
    <col min="15589" max="15589" width="45.7109375" style="99" customWidth="1"/>
    <col min="15590" max="15590" width="15.42578125" style="99" customWidth="1"/>
    <col min="15591" max="15591" width="6.42578125" style="99" customWidth="1"/>
    <col min="15592" max="15592" width="15.42578125" style="99" customWidth="1"/>
    <col min="15593" max="15593" width="5.140625" style="99" customWidth="1"/>
    <col min="15594" max="15836" width="11.42578125" style="99"/>
    <col min="15837" max="15837" width="5" style="99" customWidth="1"/>
    <col min="15838" max="15838" width="6.5703125" style="99" customWidth="1"/>
    <col min="15839" max="15839" width="45.7109375" style="99" customWidth="1"/>
    <col min="15840" max="15840" width="15.42578125" style="99" customWidth="1"/>
    <col min="15841" max="15841" width="6.5703125" style="99" customWidth="1"/>
    <col min="15842" max="15842" width="15.42578125" style="99" customWidth="1"/>
    <col min="15843" max="15843" width="5.140625" style="99" customWidth="1"/>
    <col min="15844" max="15844" width="6.42578125" style="99" customWidth="1"/>
    <col min="15845" max="15845" width="45.7109375" style="99" customWidth="1"/>
    <col min="15846" max="15846" width="15.42578125" style="99" customWidth="1"/>
    <col min="15847" max="15847" width="6.42578125" style="99" customWidth="1"/>
    <col min="15848" max="15848" width="15.42578125" style="99" customWidth="1"/>
    <col min="15849" max="15849" width="5.140625" style="99" customWidth="1"/>
    <col min="15850" max="16092" width="11.42578125" style="99"/>
    <col min="16093" max="16093" width="5" style="99" customWidth="1"/>
    <col min="16094" max="16094" width="6.5703125" style="99" customWidth="1"/>
    <col min="16095" max="16095" width="45.7109375" style="99" customWidth="1"/>
    <col min="16096" max="16096" width="15.42578125" style="99" customWidth="1"/>
    <col min="16097" max="16097" width="6.5703125" style="99" customWidth="1"/>
    <col min="16098" max="16098" width="15.42578125" style="99" customWidth="1"/>
    <col min="16099" max="16099" width="5.140625" style="99" customWidth="1"/>
    <col min="16100" max="16100" width="6.42578125" style="99" customWidth="1"/>
    <col min="16101" max="16101" width="45.7109375" style="99" customWidth="1"/>
    <col min="16102" max="16102" width="15.42578125" style="99" customWidth="1"/>
    <col min="16103" max="16103" width="6.42578125" style="99" customWidth="1"/>
    <col min="16104" max="16104" width="15.42578125" style="99" customWidth="1"/>
    <col min="16105" max="16105" width="5.140625" style="99" customWidth="1"/>
    <col min="16106" max="16384" width="11.42578125" style="99"/>
  </cols>
  <sheetData>
    <row r="1" spans="1:7" s="77" customFormat="1" ht="18" customHeight="1" x14ac:dyDescent="0.3">
      <c r="A1" s="217" t="s">
        <v>94</v>
      </c>
      <c r="B1" s="218"/>
      <c r="C1" s="218"/>
      <c r="D1" s="218"/>
      <c r="E1" s="218"/>
      <c r="F1" s="218"/>
      <c r="G1" s="219"/>
    </row>
    <row r="2" spans="1:7" s="77" customFormat="1" ht="18.75" x14ac:dyDescent="0.25">
      <c r="A2" s="220" t="s">
        <v>95</v>
      </c>
      <c r="B2" s="221"/>
      <c r="C2" s="221"/>
      <c r="D2" s="221"/>
      <c r="E2" s="221"/>
      <c r="F2" s="221"/>
      <c r="G2" s="222"/>
    </row>
    <row r="3" spans="1:7" s="77" customFormat="1" ht="15.75" customHeight="1" thickBot="1" x14ac:dyDescent="0.3">
      <c r="A3" s="223" t="s">
        <v>962</v>
      </c>
      <c r="B3" s="224"/>
      <c r="C3" s="224"/>
      <c r="D3" s="224"/>
      <c r="E3" s="224"/>
      <c r="F3" s="224"/>
      <c r="G3" s="225"/>
    </row>
    <row r="4" spans="1:7" s="83" customFormat="1" ht="3.75" customHeight="1" thickBot="1" x14ac:dyDescent="0.3">
      <c r="A4" s="78"/>
      <c r="B4" s="79"/>
      <c r="C4" s="80"/>
      <c r="D4" s="81"/>
      <c r="E4" s="79"/>
      <c r="F4" s="79"/>
      <c r="G4" s="82"/>
    </row>
    <row r="5" spans="1:7" s="75" customFormat="1" ht="11.25" customHeight="1" x14ac:dyDescent="0.25">
      <c r="A5" s="148"/>
      <c r="B5" s="149"/>
      <c r="C5" s="150">
        <v>2022</v>
      </c>
      <c r="D5" s="150"/>
      <c r="E5" s="149"/>
      <c r="F5" s="149"/>
      <c r="G5" s="151">
        <v>2022</v>
      </c>
    </row>
    <row r="6" spans="1:7" s="85" customFormat="1" ht="12" customHeight="1" x14ac:dyDescent="0.25">
      <c r="A6" s="129">
        <v>1</v>
      </c>
      <c r="B6" s="127" t="s">
        <v>0</v>
      </c>
      <c r="C6" s="128">
        <f>C8+C13+C19+C31</f>
        <v>674376219449.28003</v>
      </c>
      <c r="D6" s="73"/>
      <c r="E6" s="127">
        <v>2</v>
      </c>
      <c r="F6" s="127" t="s">
        <v>1</v>
      </c>
      <c r="G6" s="128">
        <f>G8+G18+G23</f>
        <v>5812632207.0200005</v>
      </c>
    </row>
    <row r="7" spans="1:7" s="89" customFormat="1" ht="4.5" customHeight="1" x14ac:dyDescent="0.25">
      <c r="A7" s="86"/>
      <c r="B7" s="72"/>
      <c r="C7" s="87"/>
      <c r="D7" s="88"/>
      <c r="E7" s="72"/>
      <c r="F7" s="72"/>
      <c r="G7" s="152"/>
    </row>
    <row r="8" spans="1:7" s="90" customFormat="1" ht="15.95" customHeight="1" x14ac:dyDescent="0.25">
      <c r="A8" s="129">
        <v>11</v>
      </c>
      <c r="B8" s="127" t="s">
        <v>39</v>
      </c>
      <c r="C8" s="128">
        <f>SUM(C10)</f>
        <v>600000</v>
      </c>
      <c r="D8" s="73"/>
      <c r="E8" s="127">
        <v>24</v>
      </c>
      <c r="F8" s="127" t="s">
        <v>2</v>
      </c>
      <c r="G8" s="128">
        <f>SUM(G10:G16)</f>
        <v>1028127306.02</v>
      </c>
    </row>
    <row r="9" spans="1:7" s="90" customFormat="1" ht="6" customHeight="1" x14ac:dyDescent="0.25">
      <c r="A9" s="71"/>
      <c r="B9" s="72"/>
      <c r="C9" s="91"/>
      <c r="D9" s="88"/>
      <c r="E9" s="74"/>
      <c r="F9" s="74"/>
      <c r="G9" s="153"/>
    </row>
    <row r="10" spans="1:7" s="89" customFormat="1" ht="12.75" customHeight="1" x14ac:dyDescent="0.25">
      <c r="A10" s="86">
        <v>1105</v>
      </c>
      <c r="B10" s="1" t="s">
        <v>3</v>
      </c>
      <c r="C10" s="113">
        <v>600000</v>
      </c>
      <c r="D10" s="73"/>
      <c r="E10" s="1">
        <v>2401</v>
      </c>
      <c r="F10" s="1" t="s">
        <v>4</v>
      </c>
      <c r="G10" s="154">
        <v>810033155</v>
      </c>
    </row>
    <row r="11" spans="1:7" s="89" customFormat="1" ht="12.75" customHeight="1" x14ac:dyDescent="0.25">
      <c r="A11" s="86"/>
      <c r="B11" s="1"/>
      <c r="C11" s="92"/>
      <c r="D11" s="88"/>
      <c r="E11" s="1">
        <v>2407</v>
      </c>
      <c r="F11" s="93" t="s">
        <v>81</v>
      </c>
      <c r="G11" s="154">
        <v>0</v>
      </c>
    </row>
    <row r="12" spans="1:7" s="89" customFormat="1" ht="12.75" customHeight="1" x14ac:dyDescent="0.25">
      <c r="A12" s="86"/>
      <c r="B12" s="1"/>
      <c r="C12" s="92"/>
      <c r="D12" s="88"/>
      <c r="E12" s="1">
        <v>2424</v>
      </c>
      <c r="F12" s="1" t="s">
        <v>75</v>
      </c>
      <c r="G12" s="154">
        <v>79377068</v>
      </c>
    </row>
    <row r="13" spans="1:7" s="94" customFormat="1" ht="12.75" customHeight="1" x14ac:dyDescent="0.25">
      <c r="A13" s="129">
        <v>13</v>
      </c>
      <c r="B13" s="127" t="s">
        <v>40</v>
      </c>
      <c r="C13" s="128">
        <f>SUM(C15:C17)</f>
        <v>58170909261.279999</v>
      </c>
      <c r="D13" s="73"/>
      <c r="E13" s="1">
        <v>2430</v>
      </c>
      <c r="F13" s="1" t="s">
        <v>105</v>
      </c>
      <c r="G13" s="154">
        <v>0</v>
      </c>
    </row>
    <row r="14" spans="1:7" s="75" customFormat="1" ht="12.75" customHeight="1" x14ac:dyDescent="0.25">
      <c r="A14" s="71"/>
      <c r="B14" s="72"/>
      <c r="C14" s="91"/>
      <c r="D14" s="88"/>
      <c r="E14" s="1">
        <v>2436</v>
      </c>
      <c r="F14" s="1" t="s">
        <v>50</v>
      </c>
      <c r="G14" s="154">
        <v>0</v>
      </c>
    </row>
    <row r="15" spans="1:7" s="75" customFormat="1" ht="14.25" customHeight="1" x14ac:dyDescent="0.25">
      <c r="A15" s="86">
        <v>1311</v>
      </c>
      <c r="B15" s="1" t="s">
        <v>5</v>
      </c>
      <c r="C15" s="113">
        <v>78693910425</v>
      </c>
      <c r="D15" s="73"/>
      <c r="E15" s="1">
        <v>2440</v>
      </c>
      <c r="F15" s="1" t="s">
        <v>106</v>
      </c>
      <c r="G15" s="154">
        <v>0</v>
      </c>
    </row>
    <row r="16" spans="1:7" s="75" customFormat="1" ht="14.25" customHeight="1" x14ac:dyDescent="0.25">
      <c r="A16" s="86">
        <v>1384</v>
      </c>
      <c r="B16" s="1" t="s">
        <v>72</v>
      </c>
      <c r="C16" s="113">
        <v>4423215679</v>
      </c>
      <c r="D16" s="73"/>
      <c r="E16" s="1">
        <v>2490</v>
      </c>
      <c r="F16" s="1" t="s">
        <v>51</v>
      </c>
      <c r="G16" s="154">
        <v>138717083.02000001</v>
      </c>
    </row>
    <row r="17" spans="1:7" s="75" customFormat="1" ht="15" customHeight="1" x14ac:dyDescent="0.25">
      <c r="A17" s="86">
        <v>1386</v>
      </c>
      <c r="B17" s="74" t="s">
        <v>41</v>
      </c>
      <c r="C17" s="113">
        <v>-24946216842.720001</v>
      </c>
      <c r="D17" s="73"/>
      <c r="E17" s="1"/>
      <c r="F17" s="1"/>
      <c r="G17" s="153"/>
    </row>
    <row r="18" spans="1:7" s="75" customFormat="1" ht="12.75" customHeight="1" x14ac:dyDescent="0.25">
      <c r="A18" s="86"/>
      <c r="B18" s="74"/>
      <c r="C18" s="92"/>
      <c r="D18" s="88"/>
      <c r="E18" s="127">
        <v>25</v>
      </c>
      <c r="F18" s="127" t="s">
        <v>6</v>
      </c>
      <c r="G18" s="128">
        <f>SUM(G20:G21)</f>
        <v>3729166155</v>
      </c>
    </row>
    <row r="19" spans="1:7" s="75" customFormat="1" x14ac:dyDescent="0.25">
      <c r="A19" s="129">
        <v>16</v>
      </c>
      <c r="B19" s="127" t="s">
        <v>42</v>
      </c>
      <c r="C19" s="128">
        <f>SUM(C21:C29)</f>
        <v>2894051146</v>
      </c>
      <c r="D19" s="73"/>
      <c r="G19" s="155"/>
    </row>
    <row r="20" spans="1:7" s="75" customFormat="1" ht="13.5" customHeight="1" x14ac:dyDescent="0.25">
      <c r="A20" s="122"/>
      <c r="D20" s="73"/>
      <c r="E20" s="1">
        <v>2511</v>
      </c>
      <c r="F20" s="74" t="s">
        <v>52</v>
      </c>
      <c r="G20" s="154">
        <v>2851143521</v>
      </c>
    </row>
    <row r="21" spans="1:7" s="75" customFormat="1" ht="15" customHeight="1" x14ac:dyDescent="0.25">
      <c r="A21" s="86">
        <v>1620</v>
      </c>
      <c r="B21" s="1" t="s">
        <v>102</v>
      </c>
      <c r="C21" s="113">
        <v>416309599</v>
      </c>
      <c r="D21" s="73"/>
      <c r="E21" s="1">
        <v>2512</v>
      </c>
      <c r="F21" s="74" t="s">
        <v>53</v>
      </c>
      <c r="G21" s="154">
        <v>878022634</v>
      </c>
    </row>
    <row r="22" spans="1:7" s="75" customFormat="1" ht="15.95" customHeight="1" x14ac:dyDescent="0.25">
      <c r="A22" s="86">
        <v>1635</v>
      </c>
      <c r="B22" s="1" t="s">
        <v>103</v>
      </c>
      <c r="C22" s="92">
        <v>135371600</v>
      </c>
      <c r="D22" s="73"/>
      <c r="E22" s="1"/>
      <c r="F22" s="1"/>
      <c r="G22" s="153"/>
    </row>
    <row r="23" spans="1:7" s="75" customFormat="1" x14ac:dyDescent="0.25">
      <c r="A23" s="86">
        <v>1650</v>
      </c>
      <c r="B23" s="74" t="s">
        <v>43</v>
      </c>
      <c r="C23" s="113">
        <v>976132814</v>
      </c>
      <c r="D23" s="73"/>
      <c r="E23" s="127">
        <v>27</v>
      </c>
      <c r="F23" s="127" t="s">
        <v>7</v>
      </c>
      <c r="G23" s="128">
        <f>SUM(G25)</f>
        <v>1055338746</v>
      </c>
    </row>
    <row r="24" spans="1:7" s="75" customFormat="1" x14ac:dyDescent="0.25">
      <c r="A24" s="86">
        <v>1655</v>
      </c>
      <c r="B24" s="1" t="s">
        <v>10</v>
      </c>
      <c r="C24" s="113">
        <v>529090894</v>
      </c>
      <c r="D24" s="73"/>
      <c r="E24" s="72"/>
      <c r="F24" s="72"/>
      <c r="G24" s="156"/>
    </row>
    <row r="25" spans="1:7" s="75" customFormat="1" x14ac:dyDescent="0.25">
      <c r="A25" s="86">
        <v>1665</v>
      </c>
      <c r="B25" s="1" t="s">
        <v>12</v>
      </c>
      <c r="C25" s="113">
        <v>359201451</v>
      </c>
      <c r="D25" s="73"/>
      <c r="E25" s="1">
        <v>2701</v>
      </c>
      <c r="F25" s="1" t="s">
        <v>54</v>
      </c>
      <c r="G25" s="157">
        <v>1055338746</v>
      </c>
    </row>
    <row r="26" spans="1:7" s="75" customFormat="1" x14ac:dyDescent="0.25">
      <c r="A26" s="86">
        <v>1670</v>
      </c>
      <c r="B26" s="1" t="s">
        <v>13</v>
      </c>
      <c r="C26" s="113">
        <v>3691259052</v>
      </c>
      <c r="D26" s="73"/>
      <c r="G26" s="155"/>
    </row>
    <row r="27" spans="1:7" s="75" customFormat="1" ht="13.5" customHeight="1" x14ac:dyDescent="0.25">
      <c r="A27" s="86">
        <v>1675</v>
      </c>
      <c r="B27" s="1" t="s">
        <v>14</v>
      </c>
      <c r="C27" s="113">
        <v>258247290</v>
      </c>
      <c r="D27" s="73"/>
      <c r="E27" s="95"/>
      <c r="F27" s="95"/>
      <c r="G27" s="158"/>
    </row>
    <row r="28" spans="1:7" s="75" customFormat="1" ht="15.95" customHeight="1" x14ac:dyDescent="0.25">
      <c r="A28" s="86">
        <v>1685</v>
      </c>
      <c r="B28" s="1" t="s">
        <v>15</v>
      </c>
      <c r="C28" s="113">
        <v>-3061340161</v>
      </c>
      <c r="D28" s="73"/>
      <c r="E28" s="130"/>
      <c r="F28" s="130" t="s">
        <v>8</v>
      </c>
      <c r="G28" s="170">
        <f>+G6</f>
        <v>5812632207.0200005</v>
      </c>
    </row>
    <row r="29" spans="1:7" s="94" customFormat="1" ht="13.5" customHeight="1" x14ac:dyDescent="0.25">
      <c r="A29" s="86">
        <v>1695</v>
      </c>
      <c r="B29" s="1" t="s">
        <v>92</v>
      </c>
      <c r="C29" s="113">
        <v>-410221393</v>
      </c>
      <c r="D29" s="88"/>
      <c r="E29" s="75"/>
      <c r="F29" s="75"/>
      <c r="G29" s="155"/>
    </row>
    <row r="30" spans="1:7" s="75" customFormat="1" ht="13.5" customHeight="1" x14ac:dyDescent="0.25">
      <c r="A30" s="159"/>
      <c r="B30" s="95"/>
      <c r="C30" s="96"/>
      <c r="D30" s="73"/>
      <c r="E30" s="94"/>
      <c r="F30" s="94"/>
      <c r="G30" s="160"/>
    </row>
    <row r="31" spans="1:7" s="75" customFormat="1" ht="13.5" customHeight="1" x14ac:dyDescent="0.25">
      <c r="A31" s="129">
        <v>19</v>
      </c>
      <c r="B31" s="127" t="s">
        <v>17</v>
      </c>
      <c r="C31" s="128">
        <f>SUM(C33:C41)</f>
        <v>613310659042</v>
      </c>
      <c r="D31" s="88"/>
      <c r="E31" s="127">
        <v>3</v>
      </c>
      <c r="F31" s="127" t="s">
        <v>9</v>
      </c>
      <c r="G31" s="133">
        <f>SUM(G32:G34)</f>
        <v>624954050735.15002</v>
      </c>
    </row>
    <row r="32" spans="1:7" s="75" customFormat="1" ht="12" customHeight="1" x14ac:dyDescent="0.25">
      <c r="A32" s="71"/>
      <c r="B32" s="72"/>
      <c r="C32" s="91"/>
      <c r="D32" s="73"/>
      <c r="E32" s="1">
        <v>3105</v>
      </c>
      <c r="F32" s="1" t="s">
        <v>11</v>
      </c>
      <c r="G32" s="157">
        <v>104939269471</v>
      </c>
    </row>
    <row r="33" spans="1:7" s="75" customFormat="1" ht="12" customHeight="1" x14ac:dyDescent="0.25">
      <c r="A33" s="86">
        <v>1902</v>
      </c>
      <c r="B33" s="1" t="s">
        <v>73</v>
      </c>
      <c r="C33" s="113">
        <v>99192367</v>
      </c>
      <c r="D33" s="73"/>
      <c r="E33" s="1">
        <v>3109</v>
      </c>
      <c r="F33" s="1" t="s">
        <v>83</v>
      </c>
      <c r="G33" s="161">
        <v>520014781264.15002</v>
      </c>
    </row>
    <row r="34" spans="1:7" s="75" customFormat="1" ht="13.5" customHeight="1" x14ac:dyDescent="0.25">
      <c r="A34" s="86">
        <v>1905</v>
      </c>
      <c r="B34" s="1" t="s">
        <v>44</v>
      </c>
      <c r="C34" s="113">
        <v>227513675</v>
      </c>
      <c r="D34" s="73"/>
      <c r="E34" s="93">
        <v>3110</v>
      </c>
      <c r="F34" s="84" t="s">
        <v>93</v>
      </c>
      <c r="G34" s="161">
        <v>0</v>
      </c>
    </row>
    <row r="35" spans="1:7" s="75" customFormat="1" ht="13.5" customHeight="1" x14ac:dyDescent="0.25">
      <c r="A35" s="86">
        <v>1906</v>
      </c>
      <c r="B35" s="1" t="s">
        <v>45</v>
      </c>
      <c r="C35" s="113">
        <v>19010803996</v>
      </c>
      <c r="D35" s="73"/>
      <c r="E35" s="1"/>
      <c r="F35" s="1"/>
      <c r="G35" s="153"/>
    </row>
    <row r="36" spans="1:7" s="75" customFormat="1" ht="14.25" customHeight="1" x14ac:dyDescent="0.25">
      <c r="A36" s="86">
        <v>1908</v>
      </c>
      <c r="B36" s="1" t="s">
        <v>46</v>
      </c>
      <c r="C36" s="113">
        <v>116374380754</v>
      </c>
      <c r="D36" s="88"/>
      <c r="E36" s="1"/>
      <c r="F36" s="1"/>
      <c r="G36" s="162"/>
    </row>
    <row r="37" spans="1:7" s="75" customFormat="1" ht="13.5" customHeight="1" x14ac:dyDescent="0.25">
      <c r="A37" s="86">
        <v>1926</v>
      </c>
      <c r="B37" s="1" t="s">
        <v>47</v>
      </c>
      <c r="C37" s="113">
        <v>461273092375</v>
      </c>
      <c r="D37" s="73"/>
      <c r="E37" s="130"/>
      <c r="F37" s="130" t="s">
        <v>101</v>
      </c>
      <c r="G37" s="133">
        <f>+ER!G72</f>
        <v>43609536507.300003</v>
      </c>
    </row>
    <row r="38" spans="1:7" s="75" customFormat="1" ht="13.5" customHeight="1" x14ac:dyDescent="0.25">
      <c r="A38" s="86">
        <v>1970</v>
      </c>
      <c r="B38" s="1" t="s">
        <v>48</v>
      </c>
      <c r="C38" s="113">
        <v>3449427644</v>
      </c>
      <c r="D38" s="73"/>
      <c r="E38" s="1"/>
      <c r="F38" s="115"/>
      <c r="G38" s="153"/>
    </row>
    <row r="39" spans="1:7" s="75" customFormat="1" ht="13.5" customHeight="1" x14ac:dyDescent="0.25">
      <c r="A39" s="86">
        <v>1975</v>
      </c>
      <c r="B39" s="74" t="s">
        <v>49</v>
      </c>
      <c r="C39" s="113">
        <v>-1193256282</v>
      </c>
      <c r="D39" s="73"/>
      <c r="E39" s="74"/>
      <c r="F39" s="115"/>
      <c r="G39" s="153"/>
    </row>
    <row r="40" spans="1:7" s="94" customFormat="1" ht="13.5" customHeight="1" x14ac:dyDescent="0.25">
      <c r="A40" s="86">
        <v>1976</v>
      </c>
      <c r="B40" s="74" t="s">
        <v>88</v>
      </c>
      <c r="C40" s="113">
        <v>-285487366</v>
      </c>
      <c r="D40" s="73"/>
      <c r="E40" s="130"/>
      <c r="F40" s="130" t="s">
        <v>16</v>
      </c>
      <c r="G40" s="170">
        <f>+G31</f>
        <v>624954050735.15002</v>
      </c>
    </row>
    <row r="41" spans="1:7" s="75" customFormat="1" ht="12" customHeight="1" x14ac:dyDescent="0.25">
      <c r="A41" s="86">
        <v>1986</v>
      </c>
      <c r="B41" s="74" t="s">
        <v>104</v>
      </c>
      <c r="C41" s="113">
        <v>14354991879</v>
      </c>
      <c r="D41" s="73"/>
      <c r="E41" s="74"/>
      <c r="F41" s="115"/>
      <c r="G41" s="153"/>
    </row>
    <row r="42" spans="1:7" s="75" customFormat="1" ht="12" customHeight="1" x14ac:dyDescent="0.25">
      <c r="A42" s="122"/>
      <c r="D42" s="88"/>
      <c r="E42" s="74"/>
      <c r="F42" s="115"/>
      <c r="G42" s="153"/>
    </row>
    <row r="43" spans="1:7" s="75" customFormat="1" ht="12" customHeight="1" x14ac:dyDescent="0.25">
      <c r="A43" s="163"/>
      <c r="B43" s="74"/>
      <c r="C43" s="91"/>
      <c r="D43" s="88"/>
      <c r="E43" s="74"/>
      <c r="G43" s="155"/>
    </row>
    <row r="44" spans="1:7" s="75" customFormat="1" ht="12" customHeight="1" x14ac:dyDescent="0.25">
      <c r="A44" s="122"/>
      <c r="B44" s="130" t="s">
        <v>55</v>
      </c>
      <c r="C44" s="132">
        <f>+C6</f>
        <v>674376219449.28003</v>
      </c>
      <c r="D44" s="88"/>
      <c r="E44" s="130"/>
      <c r="F44" s="130" t="s">
        <v>18</v>
      </c>
      <c r="G44" s="170">
        <f>+G40+G28+G37</f>
        <v>674376219449.47009</v>
      </c>
    </row>
    <row r="45" spans="1:7" s="75" customFormat="1" ht="12" customHeight="1" x14ac:dyDescent="0.25">
      <c r="A45" s="163"/>
      <c r="B45" s="74"/>
      <c r="C45" s="97"/>
      <c r="D45" s="88"/>
      <c r="G45" s="155"/>
    </row>
    <row r="46" spans="1:7" s="75" customFormat="1" ht="12.75" customHeight="1" x14ac:dyDescent="0.25">
      <c r="A46" s="163"/>
      <c r="B46" s="74"/>
      <c r="C46" s="97"/>
      <c r="D46" s="88"/>
      <c r="G46" s="155"/>
    </row>
    <row r="47" spans="1:7" s="75" customFormat="1" ht="12.75" customHeight="1" x14ac:dyDescent="0.25">
      <c r="A47" s="129">
        <v>8</v>
      </c>
      <c r="B47" s="127" t="s">
        <v>19</v>
      </c>
      <c r="C47" s="131">
        <f>+C49+C50+C52</f>
        <v>0</v>
      </c>
      <c r="D47" s="88"/>
      <c r="E47" s="127">
        <v>9</v>
      </c>
      <c r="F47" s="127" t="s">
        <v>20</v>
      </c>
      <c r="G47" s="164">
        <f>G49+G53+G55</f>
        <v>0.1399993896484375</v>
      </c>
    </row>
    <row r="48" spans="1:7" s="75" customFormat="1" ht="15.95" customHeight="1" x14ac:dyDescent="0.25">
      <c r="A48" s="122"/>
      <c r="D48" s="73"/>
      <c r="G48" s="155"/>
    </row>
    <row r="49" spans="1:7" s="75" customFormat="1" ht="15.95" customHeight="1" x14ac:dyDescent="0.25">
      <c r="A49" s="129">
        <v>81</v>
      </c>
      <c r="B49" s="127" t="s">
        <v>21</v>
      </c>
      <c r="C49" s="128">
        <v>10451841342</v>
      </c>
      <c r="D49" s="88"/>
      <c r="E49" s="127">
        <v>91</v>
      </c>
      <c r="F49" s="127" t="s">
        <v>68</v>
      </c>
      <c r="G49" s="133">
        <f>SUM(G50:G51)</f>
        <v>-132880301795.86</v>
      </c>
    </row>
    <row r="50" spans="1:7" s="75" customFormat="1" ht="15.95" customHeight="1" x14ac:dyDescent="0.25">
      <c r="A50" s="129">
        <v>83</v>
      </c>
      <c r="B50" s="127" t="s">
        <v>22</v>
      </c>
      <c r="C50" s="131">
        <v>566297019</v>
      </c>
      <c r="D50" s="88"/>
      <c r="E50" s="1">
        <v>9120</v>
      </c>
      <c r="F50" s="74" t="s">
        <v>69</v>
      </c>
      <c r="G50" s="161">
        <v>-124148593932</v>
      </c>
    </row>
    <row r="51" spans="1:7" s="75" customFormat="1" ht="13.5" customHeight="1" x14ac:dyDescent="0.25">
      <c r="A51" s="86"/>
      <c r="B51" s="1"/>
      <c r="C51" s="98"/>
      <c r="D51" s="88"/>
      <c r="E51" s="1">
        <v>9190</v>
      </c>
      <c r="F51" s="74" t="s">
        <v>70</v>
      </c>
      <c r="G51" s="161">
        <v>-8731707863.8600006</v>
      </c>
    </row>
    <row r="52" spans="1:7" s="75" customFormat="1" ht="13.5" customHeight="1" x14ac:dyDescent="0.25">
      <c r="A52" s="129">
        <v>89</v>
      </c>
      <c r="B52" s="127" t="s">
        <v>24</v>
      </c>
      <c r="C52" s="131">
        <f>SUM(C53:C54)</f>
        <v>-11018138361</v>
      </c>
      <c r="D52" s="74"/>
      <c r="G52" s="155"/>
    </row>
    <row r="53" spans="1:7" s="75" customFormat="1" ht="13.5" customHeight="1" x14ac:dyDescent="0.25">
      <c r="A53" s="86">
        <v>8905</v>
      </c>
      <c r="B53" s="74" t="s">
        <v>66</v>
      </c>
      <c r="C53" s="114">
        <v>-10451841342</v>
      </c>
      <c r="D53" s="73"/>
      <c r="E53" s="134">
        <v>93</v>
      </c>
      <c r="F53" s="135" t="s">
        <v>80</v>
      </c>
      <c r="G53" s="133">
        <v>-127132642</v>
      </c>
    </row>
    <row r="54" spans="1:7" s="75" customFormat="1" ht="13.5" customHeight="1" x14ac:dyDescent="0.25">
      <c r="A54" s="86">
        <v>8915</v>
      </c>
      <c r="B54" s="74" t="s">
        <v>67</v>
      </c>
      <c r="C54" s="114">
        <v>-566297019</v>
      </c>
      <c r="D54" s="73"/>
      <c r="E54" s="84"/>
      <c r="F54" s="84"/>
      <c r="G54" s="161"/>
    </row>
    <row r="55" spans="1:7" s="101" customFormat="1" x14ac:dyDescent="0.25">
      <c r="A55" s="123"/>
      <c r="D55" s="112"/>
      <c r="E55" s="127">
        <v>99</v>
      </c>
      <c r="F55" s="127" t="s">
        <v>23</v>
      </c>
      <c r="G55" s="133">
        <f>SUM(G56:G57)</f>
        <v>133007434438</v>
      </c>
    </row>
    <row r="56" spans="1:7" s="100" customFormat="1" ht="15.75" x14ac:dyDescent="0.25">
      <c r="A56" s="165"/>
      <c r="B56" s="49"/>
      <c r="C56" s="18"/>
      <c r="D56" s="116"/>
      <c r="E56" s="1">
        <v>9905</v>
      </c>
      <c r="F56" s="74" t="s">
        <v>25</v>
      </c>
      <c r="G56" s="161">
        <v>132880301796</v>
      </c>
    </row>
    <row r="57" spans="1:7" s="100" customFormat="1" ht="15.75" x14ac:dyDescent="0.25">
      <c r="A57" s="165"/>
      <c r="B57" s="49"/>
      <c r="C57" s="18"/>
      <c r="D57" s="116"/>
      <c r="E57" s="1">
        <v>9915</v>
      </c>
      <c r="F57" s="74" t="s">
        <v>80</v>
      </c>
      <c r="G57" s="161">
        <v>127132642</v>
      </c>
    </row>
    <row r="58" spans="1:7" s="100" customFormat="1" ht="27.75" customHeight="1" x14ac:dyDescent="0.25">
      <c r="A58" s="165"/>
      <c r="B58" s="49"/>
      <c r="C58" s="18"/>
      <c r="D58" s="116"/>
      <c r="E58" s="1"/>
      <c r="F58" s="74"/>
      <c r="G58" s="161"/>
    </row>
    <row r="59" spans="1:7" s="100" customFormat="1" ht="22.5" customHeight="1" x14ac:dyDescent="0.25">
      <c r="A59" s="165"/>
      <c r="B59" s="49"/>
      <c r="C59" s="103"/>
      <c r="D59" s="103"/>
      <c r="E59" s="103"/>
      <c r="F59" s="103"/>
      <c r="G59" s="161"/>
    </row>
    <row r="60" spans="1:7" s="100" customFormat="1" ht="23.25" customHeight="1" x14ac:dyDescent="0.25">
      <c r="A60" s="165"/>
      <c r="B60" s="49"/>
      <c r="C60" s="231" t="s">
        <v>90</v>
      </c>
      <c r="D60" s="231"/>
      <c r="E60" s="231"/>
      <c r="F60" s="231"/>
      <c r="G60" s="161"/>
    </row>
    <row r="61" spans="1:7" s="121" customFormat="1" ht="18.75" customHeight="1" x14ac:dyDescent="0.25">
      <c r="A61" s="166"/>
      <c r="B61" s="117"/>
      <c r="C61" s="231" t="s">
        <v>91</v>
      </c>
      <c r="D61" s="231"/>
      <c r="E61" s="231"/>
      <c r="F61" s="231"/>
      <c r="G61" s="167"/>
    </row>
    <row r="62" spans="1:7" s="121" customFormat="1" ht="20.100000000000001" customHeight="1" x14ac:dyDescent="0.25">
      <c r="A62" s="118"/>
      <c r="B62" s="119" t="s">
        <v>109</v>
      </c>
      <c r="C62" s="117"/>
      <c r="D62" s="120"/>
      <c r="E62" s="117"/>
      <c r="F62" s="117"/>
      <c r="G62" s="143" t="s">
        <v>87</v>
      </c>
    </row>
    <row r="63" spans="1:7" s="121" customFormat="1" ht="18" customHeight="1" x14ac:dyDescent="0.25">
      <c r="A63" s="141"/>
      <c r="B63" s="144" t="s">
        <v>110</v>
      </c>
      <c r="C63" s="142"/>
      <c r="D63" s="229"/>
      <c r="E63" s="229"/>
      <c r="F63" s="229"/>
      <c r="G63" s="145" t="s">
        <v>78</v>
      </c>
    </row>
    <row r="64" spans="1:7" s="121" customFormat="1" ht="12.75" customHeight="1" x14ac:dyDescent="0.25">
      <c r="A64" s="227"/>
      <c r="B64" s="228"/>
      <c r="C64" s="228"/>
      <c r="D64" s="230"/>
      <c r="E64" s="230"/>
      <c r="F64" s="230"/>
      <c r="G64" s="145" t="s">
        <v>77</v>
      </c>
    </row>
    <row r="65" spans="1:7" s="100" customFormat="1" ht="10.5" customHeight="1" x14ac:dyDescent="0.25">
      <c r="A65" s="168"/>
      <c r="B65" s="21"/>
      <c r="C65" s="103"/>
      <c r="D65" s="22"/>
      <c r="E65" s="101"/>
      <c r="F65" s="103"/>
      <c r="G65" s="169"/>
    </row>
    <row r="66" spans="1:7" s="102" customFormat="1" ht="12" customHeight="1" thickBot="1" x14ac:dyDescent="0.3">
      <c r="A66" s="76"/>
      <c r="B66" s="23"/>
      <c r="C66" s="104"/>
      <c r="D66" s="24"/>
      <c r="E66" s="104"/>
      <c r="F66" s="104"/>
      <c r="G66" s="105"/>
    </row>
    <row r="67" spans="1:7" ht="15" x14ac:dyDescent="0.25">
      <c r="E67" s="103"/>
      <c r="F67" s="226"/>
      <c r="G67" s="226"/>
    </row>
    <row r="68" spans="1:7" x14ac:dyDescent="0.25">
      <c r="E68" s="101"/>
      <c r="F68" s="101"/>
      <c r="G68" s="110"/>
    </row>
  </sheetData>
  <mergeCells count="9">
    <mergeCell ref="A1:G1"/>
    <mergeCell ref="A2:G2"/>
    <mergeCell ref="A3:G3"/>
    <mergeCell ref="F67:G67"/>
    <mergeCell ref="A64:C64"/>
    <mergeCell ref="D63:F63"/>
    <mergeCell ref="D64:F64"/>
    <mergeCell ref="C60:F60"/>
    <mergeCell ref="C61:F61"/>
  </mergeCells>
  <printOptions horizontalCentered="1" verticalCentered="1"/>
  <pageMargins left="0.39370078740157483" right="0.39370078740157483" top="0.39370078740157483" bottom="0.39370078740157483" header="0" footer="0"/>
  <pageSetup scale="58" orientation="landscape" r:id="rId1"/>
  <headerFooter alignWithMargins="0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K86"/>
  <sheetViews>
    <sheetView view="pageBreakPreview" zoomScale="115" zoomScaleNormal="115" zoomScaleSheetLayoutView="115" workbookViewId="0">
      <selection activeCell="F25" sqref="F25"/>
    </sheetView>
  </sheetViews>
  <sheetFormatPr baseColWidth="10" defaultRowHeight="12.75" x14ac:dyDescent="0.2"/>
  <cols>
    <col min="1" max="1" width="5.7109375" style="25" customWidth="1"/>
    <col min="2" max="2" width="47.5703125" style="26" customWidth="1"/>
    <col min="3" max="3" width="15.7109375" style="17" hidden="1" customWidth="1"/>
    <col min="4" max="4" width="10.28515625" style="17" hidden="1" customWidth="1"/>
    <col min="5" max="5" width="37" style="17" customWidth="1"/>
    <col min="6" max="6" width="25.28515625" style="17" customWidth="1"/>
    <col min="7" max="7" width="29.28515625" style="19" customWidth="1"/>
    <col min="8" max="8" width="20.85546875" style="17" customWidth="1"/>
    <col min="9" max="9" width="18.28515625" style="17" bestFit="1" customWidth="1"/>
    <col min="10" max="10" width="14.7109375" style="17" bestFit="1" customWidth="1"/>
    <col min="11" max="11" width="19.42578125" style="17" bestFit="1" customWidth="1"/>
    <col min="12" max="248" width="11.42578125" style="17"/>
    <col min="249" max="250" width="6.5703125" style="17" customWidth="1"/>
    <col min="251" max="251" width="55.5703125" style="17" customWidth="1"/>
    <col min="252" max="252" width="3.5703125" style="17" customWidth="1"/>
    <col min="253" max="253" width="18.5703125" style="17" customWidth="1"/>
    <col min="254" max="256" width="0" style="17" hidden="1" customWidth="1"/>
    <col min="257" max="257" width="6.7109375" style="17" customWidth="1"/>
    <col min="258" max="258" width="18.5703125" style="17" customWidth="1"/>
    <col min="259" max="259" width="6.7109375" style="17" customWidth="1"/>
    <col min="260" max="504" width="11.42578125" style="17"/>
    <col min="505" max="506" width="6.5703125" style="17" customWidth="1"/>
    <col min="507" max="507" width="55.5703125" style="17" customWidth="1"/>
    <col min="508" max="508" width="3.5703125" style="17" customWidth="1"/>
    <col min="509" max="509" width="18.5703125" style="17" customWidth="1"/>
    <col min="510" max="512" width="0" style="17" hidden="1" customWidth="1"/>
    <col min="513" max="513" width="6.7109375" style="17" customWidth="1"/>
    <col min="514" max="514" width="18.5703125" style="17" customWidth="1"/>
    <col min="515" max="515" width="6.7109375" style="17" customWidth="1"/>
    <col min="516" max="760" width="11.42578125" style="17"/>
    <col min="761" max="762" width="6.5703125" style="17" customWidth="1"/>
    <col min="763" max="763" width="55.5703125" style="17" customWidth="1"/>
    <col min="764" max="764" width="3.5703125" style="17" customWidth="1"/>
    <col min="765" max="765" width="18.5703125" style="17" customWidth="1"/>
    <col min="766" max="768" width="0" style="17" hidden="1" customWidth="1"/>
    <col min="769" max="769" width="6.7109375" style="17" customWidth="1"/>
    <col min="770" max="770" width="18.5703125" style="17" customWidth="1"/>
    <col min="771" max="771" width="6.7109375" style="17" customWidth="1"/>
    <col min="772" max="1016" width="11.42578125" style="17"/>
    <col min="1017" max="1018" width="6.5703125" style="17" customWidth="1"/>
    <col min="1019" max="1019" width="55.5703125" style="17" customWidth="1"/>
    <col min="1020" max="1020" width="3.5703125" style="17" customWidth="1"/>
    <col min="1021" max="1021" width="18.5703125" style="17" customWidth="1"/>
    <col min="1022" max="1024" width="0" style="17" hidden="1" customWidth="1"/>
    <col min="1025" max="1025" width="6.7109375" style="17" customWidth="1"/>
    <col min="1026" max="1026" width="18.5703125" style="17" customWidth="1"/>
    <col min="1027" max="1027" width="6.7109375" style="17" customWidth="1"/>
    <col min="1028" max="1272" width="11.42578125" style="17"/>
    <col min="1273" max="1274" width="6.5703125" style="17" customWidth="1"/>
    <col min="1275" max="1275" width="55.5703125" style="17" customWidth="1"/>
    <col min="1276" max="1276" width="3.5703125" style="17" customWidth="1"/>
    <col min="1277" max="1277" width="18.5703125" style="17" customWidth="1"/>
    <col min="1278" max="1280" width="0" style="17" hidden="1" customWidth="1"/>
    <col min="1281" max="1281" width="6.7109375" style="17" customWidth="1"/>
    <col min="1282" max="1282" width="18.5703125" style="17" customWidth="1"/>
    <col min="1283" max="1283" width="6.7109375" style="17" customWidth="1"/>
    <col min="1284" max="1528" width="11.42578125" style="17"/>
    <col min="1529" max="1530" width="6.5703125" style="17" customWidth="1"/>
    <col min="1531" max="1531" width="55.5703125" style="17" customWidth="1"/>
    <col min="1532" max="1532" width="3.5703125" style="17" customWidth="1"/>
    <col min="1533" max="1533" width="18.5703125" style="17" customWidth="1"/>
    <col min="1534" max="1536" width="0" style="17" hidden="1" customWidth="1"/>
    <col min="1537" max="1537" width="6.7109375" style="17" customWidth="1"/>
    <col min="1538" max="1538" width="18.5703125" style="17" customWidth="1"/>
    <col min="1539" max="1539" width="6.7109375" style="17" customWidth="1"/>
    <col min="1540" max="1784" width="11.42578125" style="17"/>
    <col min="1785" max="1786" width="6.5703125" style="17" customWidth="1"/>
    <col min="1787" max="1787" width="55.5703125" style="17" customWidth="1"/>
    <col min="1788" max="1788" width="3.5703125" style="17" customWidth="1"/>
    <col min="1789" max="1789" width="18.5703125" style="17" customWidth="1"/>
    <col min="1790" max="1792" width="0" style="17" hidden="1" customWidth="1"/>
    <col min="1793" max="1793" width="6.7109375" style="17" customWidth="1"/>
    <col min="1794" max="1794" width="18.5703125" style="17" customWidth="1"/>
    <col min="1795" max="1795" width="6.7109375" style="17" customWidth="1"/>
    <col min="1796" max="2040" width="11.42578125" style="17"/>
    <col min="2041" max="2042" width="6.5703125" style="17" customWidth="1"/>
    <col min="2043" max="2043" width="55.5703125" style="17" customWidth="1"/>
    <col min="2044" max="2044" width="3.5703125" style="17" customWidth="1"/>
    <col min="2045" max="2045" width="18.5703125" style="17" customWidth="1"/>
    <col min="2046" max="2048" width="0" style="17" hidden="1" customWidth="1"/>
    <col min="2049" max="2049" width="6.7109375" style="17" customWidth="1"/>
    <col min="2050" max="2050" width="18.5703125" style="17" customWidth="1"/>
    <col min="2051" max="2051" width="6.7109375" style="17" customWidth="1"/>
    <col min="2052" max="2296" width="11.42578125" style="17"/>
    <col min="2297" max="2298" width="6.5703125" style="17" customWidth="1"/>
    <col min="2299" max="2299" width="55.5703125" style="17" customWidth="1"/>
    <col min="2300" max="2300" width="3.5703125" style="17" customWidth="1"/>
    <col min="2301" max="2301" width="18.5703125" style="17" customWidth="1"/>
    <col min="2302" max="2304" width="0" style="17" hidden="1" customWidth="1"/>
    <col min="2305" max="2305" width="6.7109375" style="17" customWidth="1"/>
    <col min="2306" max="2306" width="18.5703125" style="17" customWidth="1"/>
    <col min="2307" max="2307" width="6.7109375" style="17" customWidth="1"/>
    <col min="2308" max="2552" width="11.42578125" style="17"/>
    <col min="2553" max="2554" width="6.5703125" style="17" customWidth="1"/>
    <col min="2555" max="2555" width="55.5703125" style="17" customWidth="1"/>
    <col min="2556" max="2556" width="3.5703125" style="17" customWidth="1"/>
    <col min="2557" max="2557" width="18.5703125" style="17" customWidth="1"/>
    <col min="2558" max="2560" width="0" style="17" hidden="1" customWidth="1"/>
    <col min="2561" max="2561" width="6.7109375" style="17" customWidth="1"/>
    <col min="2562" max="2562" width="18.5703125" style="17" customWidth="1"/>
    <col min="2563" max="2563" width="6.7109375" style="17" customWidth="1"/>
    <col min="2564" max="2808" width="11.42578125" style="17"/>
    <col min="2809" max="2810" width="6.5703125" style="17" customWidth="1"/>
    <col min="2811" max="2811" width="55.5703125" style="17" customWidth="1"/>
    <col min="2812" max="2812" width="3.5703125" style="17" customWidth="1"/>
    <col min="2813" max="2813" width="18.5703125" style="17" customWidth="1"/>
    <col min="2814" max="2816" width="0" style="17" hidden="1" customWidth="1"/>
    <col min="2817" max="2817" width="6.7109375" style="17" customWidth="1"/>
    <col min="2818" max="2818" width="18.5703125" style="17" customWidth="1"/>
    <col min="2819" max="2819" width="6.7109375" style="17" customWidth="1"/>
    <col min="2820" max="3064" width="11.42578125" style="17"/>
    <col min="3065" max="3066" width="6.5703125" style="17" customWidth="1"/>
    <col min="3067" max="3067" width="55.5703125" style="17" customWidth="1"/>
    <col min="3068" max="3068" width="3.5703125" style="17" customWidth="1"/>
    <col min="3069" max="3069" width="18.5703125" style="17" customWidth="1"/>
    <col min="3070" max="3072" width="0" style="17" hidden="1" customWidth="1"/>
    <col min="3073" max="3073" width="6.7109375" style="17" customWidth="1"/>
    <col min="3074" max="3074" width="18.5703125" style="17" customWidth="1"/>
    <col min="3075" max="3075" width="6.7109375" style="17" customWidth="1"/>
    <col min="3076" max="3320" width="11.42578125" style="17"/>
    <col min="3321" max="3322" width="6.5703125" style="17" customWidth="1"/>
    <col min="3323" max="3323" width="55.5703125" style="17" customWidth="1"/>
    <col min="3324" max="3324" width="3.5703125" style="17" customWidth="1"/>
    <col min="3325" max="3325" width="18.5703125" style="17" customWidth="1"/>
    <col min="3326" max="3328" width="0" style="17" hidden="1" customWidth="1"/>
    <col min="3329" max="3329" width="6.7109375" style="17" customWidth="1"/>
    <col min="3330" max="3330" width="18.5703125" style="17" customWidth="1"/>
    <col min="3331" max="3331" width="6.7109375" style="17" customWidth="1"/>
    <col min="3332" max="3576" width="11.42578125" style="17"/>
    <col min="3577" max="3578" width="6.5703125" style="17" customWidth="1"/>
    <col min="3579" max="3579" width="55.5703125" style="17" customWidth="1"/>
    <col min="3580" max="3580" width="3.5703125" style="17" customWidth="1"/>
    <col min="3581" max="3581" width="18.5703125" style="17" customWidth="1"/>
    <col min="3582" max="3584" width="0" style="17" hidden="1" customWidth="1"/>
    <col min="3585" max="3585" width="6.7109375" style="17" customWidth="1"/>
    <col min="3586" max="3586" width="18.5703125" style="17" customWidth="1"/>
    <col min="3587" max="3587" width="6.7109375" style="17" customWidth="1"/>
    <col min="3588" max="3832" width="11.42578125" style="17"/>
    <col min="3833" max="3834" width="6.5703125" style="17" customWidth="1"/>
    <col min="3835" max="3835" width="55.5703125" style="17" customWidth="1"/>
    <col min="3836" max="3836" width="3.5703125" style="17" customWidth="1"/>
    <col min="3837" max="3837" width="18.5703125" style="17" customWidth="1"/>
    <col min="3838" max="3840" width="0" style="17" hidden="1" customWidth="1"/>
    <col min="3841" max="3841" width="6.7109375" style="17" customWidth="1"/>
    <col min="3842" max="3842" width="18.5703125" style="17" customWidth="1"/>
    <col min="3843" max="3843" width="6.7109375" style="17" customWidth="1"/>
    <col min="3844" max="4088" width="11.42578125" style="17"/>
    <col min="4089" max="4090" width="6.5703125" style="17" customWidth="1"/>
    <col min="4091" max="4091" width="55.5703125" style="17" customWidth="1"/>
    <col min="4092" max="4092" width="3.5703125" style="17" customWidth="1"/>
    <col min="4093" max="4093" width="18.5703125" style="17" customWidth="1"/>
    <col min="4094" max="4096" width="0" style="17" hidden="1" customWidth="1"/>
    <col min="4097" max="4097" width="6.7109375" style="17" customWidth="1"/>
    <col min="4098" max="4098" width="18.5703125" style="17" customWidth="1"/>
    <col min="4099" max="4099" width="6.7109375" style="17" customWidth="1"/>
    <col min="4100" max="4344" width="11.42578125" style="17"/>
    <col min="4345" max="4346" width="6.5703125" style="17" customWidth="1"/>
    <col min="4347" max="4347" width="55.5703125" style="17" customWidth="1"/>
    <col min="4348" max="4348" width="3.5703125" style="17" customWidth="1"/>
    <col min="4349" max="4349" width="18.5703125" style="17" customWidth="1"/>
    <col min="4350" max="4352" width="0" style="17" hidden="1" customWidth="1"/>
    <col min="4353" max="4353" width="6.7109375" style="17" customWidth="1"/>
    <col min="4354" max="4354" width="18.5703125" style="17" customWidth="1"/>
    <col min="4355" max="4355" width="6.7109375" style="17" customWidth="1"/>
    <col min="4356" max="4600" width="11.42578125" style="17"/>
    <col min="4601" max="4602" width="6.5703125" style="17" customWidth="1"/>
    <col min="4603" max="4603" width="55.5703125" style="17" customWidth="1"/>
    <col min="4604" max="4604" width="3.5703125" style="17" customWidth="1"/>
    <col min="4605" max="4605" width="18.5703125" style="17" customWidth="1"/>
    <col min="4606" max="4608" width="0" style="17" hidden="1" customWidth="1"/>
    <col min="4609" max="4609" width="6.7109375" style="17" customWidth="1"/>
    <col min="4610" max="4610" width="18.5703125" style="17" customWidth="1"/>
    <col min="4611" max="4611" width="6.7109375" style="17" customWidth="1"/>
    <col min="4612" max="4856" width="11.42578125" style="17"/>
    <col min="4857" max="4858" width="6.5703125" style="17" customWidth="1"/>
    <col min="4859" max="4859" width="55.5703125" style="17" customWidth="1"/>
    <col min="4860" max="4860" width="3.5703125" style="17" customWidth="1"/>
    <col min="4861" max="4861" width="18.5703125" style="17" customWidth="1"/>
    <col min="4862" max="4864" width="0" style="17" hidden="1" customWidth="1"/>
    <col min="4865" max="4865" width="6.7109375" style="17" customWidth="1"/>
    <col min="4866" max="4866" width="18.5703125" style="17" customWidth="1"/>
    <col min="4867" max="4867" width="6.7109375" style="17" customWidth="1"/>
    <col min="4868" max="5112" width="11.42578125" style="17"/>
    <col min="5113" max="5114" width="6.5703125" style="17" customWidth="1"/>
    <col min="5115" max="5115" width="55.5703125" style="17" customWidth="1"/>
    <col min="5116" max="5116" width="3.5703125" style="17" customWidth="1"/>
    <col min="5117" max="5117" width="18.5703125" style="17" customWidth="1"/>
    <col min="5118" max="5120" width="0" style="17" hidden="1" customWidth="1"/>
    <col min="5121" max="5121" width="6.7109375" style="17" customWidth="1"/>
    <col min="5122" max="5122" width="18.5703125" style="17" customWidth="1"/>
    <col min="5123" max="5123" width="6.7109375" style="17" customWidth="1"/>
    <col min="5124" max="5368" width="11.42578125" style="17"/>
    <col min="5369" max="5370" width="6.5703125" style="17" customWidth="1"/>
    <col min="5371" max="5371" width="55.5703125" style="17" customWidth="1"/>
    <col min="5372" max="5372" width="3.5703125" style="17" customWidth="1"/>
    <col min="5373" max="5373" width="18.5703125" style="17" customWidth="1"/>
    <col min="5374" max="5376" width="0" style="17" hidden="1" customWidth="1"/>
    <col min="5377" max="5377" width="6.7109375" style="17" customWidth="1"/>
    <col min="5378" max="5378" width="18.5703125" style="17" customWidth="1"/>
    <col min="5379" max="5379" width="6.7109375" style="17" customWidth="1"/>
    <col min="5380" max="5624" width="11.42578125" style="17"/>
    <col min="5625" max="5626" width="6.5703125" style="17" customWidth="1"/>
    <col min="5627" max="5627" width="55.5703125" style="17" customWidth="1"/>
    <col min="5628" max="5628" width="3.5703125" style="17" customWidth="1"/>
    <col min="5629" max="5629" width="18.5703125" style="17" customWidth="1"/>
    <col min="5630" max="5632" width="0" style="17" hidden="1" customWidth="1"/>
    <col min="5633" max="5633" width="6.7109375" style="17" customWidth="1"/>
    <col min="5634" max="5634" width="18.5703125" style="17" customWidth="1"/>
    <col min="5635" max="5635" width="6.7109375" style="17" customWidth="1"/>
    <col min="5636" max="5880" width="11.42578125" style="17"/>
    <col min="5881" max="5882" width="6.5703125" style="17" customWidth="1"/>
    <col min="5883" max="5883" width="55.5703125" style="17" customWidth="1"/>
    <col min="5884" max="5884" width="3.5703125" style="17" customWidth="1"/>
    <col min="5885" max="5885" width="18.5703125" style="17" customWidth="1"/>
    <col min="5886" max="5888" width="0" style="17" hidden="1" customWidth="1"/>
    <col min="5889" max="5889" width="6.7109375" style="17" customWidth="1"/>
    <col min="5890" max="5890" width="18.5703125" style="17" customWidth="1"/>
    <col min="5891" max="5891" width="6.7109375" style="17" customWidth="1"/>
    <col min="5892" max="6136" width="11.42578125" style="17"/>
    <col min="6137" max="6138" width="6.5703125" style="17" customWidth="1"/>
    <col min="6139" max="6139" width="55.5703125" style="17" customWidth="1"/>
    <col min="6140" max="6140" width="3.5703125" style="17" customWidth="1"/>
    <col min="6141" max="6141" width="18.5703125" style="17" customWidth="1"/>
    <col min="6142" max="6144" width="0" style="17" hidden="1" customWidth="1"/>
    <col min="6145" max="6145" width="6.7109375" style="17" customWidth="1"/>
    <col min="6146" max="6146" width="18.5703125" style="17" customWidth="1"/>
    <col min="6147" max="6147" width="6.7109375" style="17" customWidth="1"/>
    <col min="6148" max="6392" width="11.42578125" style="17"/>
    <col min="6393" max="6394" width="6.5703125" style="17" customWidth="1"/>
    <col min="6395" max="6395" width="55.5703125" style="17" customWidth="1"/>
    <col min="6396" max="6396" width="3.5703125" style="17" customWidth="1"/>
    <col min="6397" max="6397" width="18.5703125" style="17" customWidth="1"/>
    <col min="6398" max="6400" width="0" style="17" hidden="1" customWidth="1"/>
    <col min="6401" max="6401" width="6.7109375" style="17" customWidth="1"/>
    <col min="6402" max="6402" width="18.5703125" style="17" customWidth="1"/>
    <col min="6403" max="6403" width="6.7109375" style="17" customWidth="1"/>
    <col min="6404" max="6648" width="11.42578125" style="17"/>
    <col min="6649" max="6650" width="6.5703125" style="17" customWidth="1"/>
    <col min="6651" max="6651" width="55.5703125" style="17" customWidth="1"/>
    <col min="6652" max="6652" width="3.5703125" style="17" customWidth="1"/>
    <col min="6653" max="6653" width="18.5703125" style="17" customWidth="1"/>
    <col min="6654" max="6656" width="0" style="17" hidden="1" customWidth="1"/>
    <col min="6657" max="6657" width="6.7109375" style="17" customWidth="1"/>
    <col min="6658" max="6658" width="18.5703125" style="17" customWidth="1"/>
    <col min="6659" max="6659" width="6.7109375" style="17" customWidth="1"/>
    <col min="6660" max="6904" width="11.42578125" style="17"/>
    <col min="6905" max="6906" width="6.5703125" style="17" customWidth="1"/>
    <col min="6907" max="6907" width="55.5703125" style="17" customWidth="1"/>
    <col min="6908" max="6908" width="3.5703125" style="17" customWidth="1"/>
    <col min="6909" max="6909" width="18.5703125" style="17" customWidth="1"/>
    <col min="6910" max="6912" width="0" style="17" hidden="1" customWidth="1"/>
    <col min="6913" max="6913" width="6.7109375" style="17" customWidth="1"/>
    <col min="6914" max="6914" width="18.5703125" style="17" customWidth="1"/>
    <col min="6915" max="6915" width="6.7109375" style="17" customWidth="1"/>
    <col min="6916" max="7160" width="11.42578125" style="17"/>
    <col min="7161" max="7162" width="6.5703125" style="17" customWidth="1"/>
    <col min="7163" max="7163" width="55.5703125" style="17" customWidth="1"/>
    <col min="7164" max="7164" width="3.5703125" style="17" customWidth="1"/>
    <col min="7165" max="7165" width="18.5703125" style="17" customWidth="1"/>
    <col min="7166" max="7168" width="0" style="17" hidden="1" customWidth="1"/>
    <col min="7169" max="7169" width="6.7109375" style="17" customWidth="1"/>
    <col min="7170" max="7170" width="18.5703125" style="17" customWidth="1"/>
    <col min="7171" max="7171" width="6.7109375" style="17" customWidth="1"/>
    <col min="7172" max="7416" width="11.42578125" style="17"/>
    <col min="7417" max="7418" width="6.5703125" style="17" customWidth="1"/>
    <col min="7419" max="7419" width="55.5703125" style="17" customWidth="1"/>
    <col min="7420" max="7420" width="3.5703125" style="17" customWidth="1"/>
    <col min="7421" max="7421" width="18.5703125" style="17" customWidth="1"/>
    <col min="7422" max="7424" width="0" style="17" hidden="1" customWidth="1"/>
    <col min="7425" max="7425" width="6.7109375" style="17" customWidth="1"/>
    <col min="7426" max="7426" width="18.5703125" style="17" customWidth="1"/>
    <col min="7427" max="7427" width="6.7109375" style="17" customWidth="1"/>
    <col min="7428" max="7672" width="11.42578125" style="17"/>
    <col min="7673" max="7674" width="6.5703125" style="17" customWidth="1"/>
    <col min="7675" max="7675" width="55.5703125" style="17" customWidth="1"/>
    <col min="7676" max="7676" width="3.5703125" style="17" customWidth="1"/>
    <col min="7677" max="7677" width="18.5703125" style="17" customWidth="1"/>
    <col min="7678" max="7680" width="0" style="17" hidden="1" customWidth="1"/>
    <col min="7681" max="7681" width="6.7109375" style="17" customWidth="1"/>
    <col min="7682" max="7682" width="18.5703125" style="17" customWidth="1"/>
    <col min="7683" max="7683" width="6.7109375" style="17" customWidth="1"/>
    <col min="7684" max="7928" width="11.42578125" style="17"/>
    <col min="7929" max="7930" width="6.5703125" style="17" customWidth="1"/>
    <col min="7931" max="7931" width="55.5703125" style="17" customWidth="1"/>
    <col min="7932" max="7932" width="3.5703125" style="17" customWidth="1"/>
    <col min="7933" max="7933" width="18.5703125" style="17" customWidth="1"/>
    <col min="7934" max="7936" width="0" style="17" hidden="1" customWidth="1"/>
    <col min="7937" max="7937" width="6.7109375" style="17" customWidth="1"/>
    <col min="7938" max="7938" width="18.5703125" style="17" customWidth="1"/>
    <col min="7939" max="7939" width="6.7109375" style="17" customWidth="1"/>
    <col min="7940" max="8184" width="11.42578125" style="17"/>
    <col min="8185" max="8186" width="6.5703125" style="17" customWidth="1"/>
    <col min="8187" max="8187" width="55.5703125" style="17" customWidth="1"/>
    <col min="8188" max="8188" width="3.5703125" style="17" customWidth="1"/>
    <col min="8189" max="8189" width="18.5703125" style="17" customWidth="1"/>
    <col min="8190" max="8192" width="0" style="17" hidden="1" customWidth="1"/>
    <col min="8193" max="8193" width="6.7109375" style="17" customWidth="1"/>
    <col min="8194" max="8194" width="18.5703125" style="17" customWidth="1"/>
    <col min="8195" max="8195" width="6.7109375" style="17" customWidth="1"/>
    <col min="8196" max="8440" width="11.42578125" style="17"/>
    <col min="8441" max="8442" width="6.5703125" style="17" customWidth="1"/>
    <col min="8443" max="8443" width="55.5703125" style="17" customWidth="1"/>
    <col min="8444" max="8444" width="3.5703125" style="17" customWidth="1"/>
    <col min="8445" max="8445" width="18.5703125" style="17" customWidth="1"/>
    <col min="8446" max="8448" width="0" style="17" hidden="1" customWidth="1"/>
    <col min="8449" max="8449" width="6.7109375" style="17" customWidth="1"/>
    <col min="8450" max="8450" width="18.5703125" style="17" customWidth="1"/>
    <col min="8451" max="8451" width="6.7109375" style="17" customWidth="1"/>
    <col min="8452" max="8696" width="11.42578125" style="17"/>
    <col min="8697" max="8698" width="6.5703125" style="17" customWidth="1"/>
    <col min="8699" max="8699" width="55.5703125" style="17" customWidth="1"/>
    <col min="8700" max="8700" width="3.5703125" style="17" customWidth="1"/>
    <col min="8701" max="8701" width="18.5703125" style="17" customWidth="1"/>
    <col min="8702" max="8704" width="0" style="17" hidden="1" customWidth="1"/>
    <col min="8705" max="8705" width="6.7109375" style="17" customWidth="1"/>
    <col min="8706" max="8706" width="18.5703125" style="17" customWidth="1"/>
    <col min="8707" max="8707" width="6.7109375" style="17" customWidth="1"/>
    <col min="8708" max="8952" width="11.42578125" style="17"/>
    <col min="8953" max="8954" width="6.5703125" style="17" customWidth="1"/>
    <col min="8955" max="8955" width="55.5703125" style="17" customWidth="1"/>
    <col min="8956" max="8956" width="3.5703125" style="17" customWidth="1"/>
    <col min="8957" max="8957" width="18.5703125" style="17" customWidth="1"/>
    <col min="8958" max="8960" width="0" style="17" hidden="1" customWidth="1"/>
    <col min="8961" max="8961" width="6.7109375" style="17" customWidth="1"/>
    <col min="8962" max="8962" width="18.5703125" style="17" customWidth="1"/>
    <col min="8963" max="8963" width="6.7109375" style="17" customWidth="1"/>
    <col min="8964" max="9208" width="11.42578125" style="17"/>
    <col min="9209" max="9210" width="6.5703125" style="17" customWidth="1"/>
    <col min="9211" max="9211" width="55.5703125" style="17" customWidth="1"/>
    <col min="9212" max="9212" width="3.5703125" style="17" customWidth="1"/>
    <col min="9213" max="9213" width="18.5703125" style="17" customWidth="1"/>
    <col min="9214" max="9216" width="0" style="17" hidden="1" customWidth="1"/>
    <col min="9217" max="9217" width="6.7109375" style="17" customWidth="1"/>
    <col min="9218" max="9218" width="18.5703125" style="17" customWidth="1"/>
    <col min="9219" max="9219" width="6.7109375" style="17" customWidth="1"/>
    <col min="9220" max="9464" width="11.42578125" style="17"/>
    <col min="9465" max="9466" width="6.5703125" style="17" customWidth="1"/>
    <col min="9467" max="9467" width="55.5703125" style="17" customWidth="1"/>
    <col min="9468" max="9468" width="3.5703125" style="17" customWidth="1"/>
    <col min="9469" max="9469" width="18.5703125" style="17" customWidth="1"/>
    <col min="9470" max="9472" width="0" style="17" hidden="1" customWidth="1"/>
    <col min="9473" max="9473" width="6.7109375" style="17" customWidth="1"/>
    <col min="9474" max="9474" width="18.5703125" style="17" customWidth="1"/>
    <col min="9475" max="9475" width="6.7109375" style="17" customWidth="1"/>
    <col min="9476" max="9720" width="11.42578125" style="17"/>
    <col min="9721" max="9722" width="6.5703125" style="17" customWidth="1"/>
    <col min="9723" max="9723" width="55.5703125" style="17" customWidth="1"/>
    <col min="9724" max="9724" width="3.5703125" style="17" customWidth="1"/>
    <col min="9725" max="9725" width="18.5703125" style="17" customWidth="1"/>
    <col min="9726" max="9728" width="0" style="17" hidden="1" customWidth="1"/>
    <col min="9729" max="9729" width="6.7109375" style="17" customWidth="1"/>
    <col min="9730" max="9730" width="18.5703125" style="17" customWidth="1"/>
    <col min="9731" max="9731" width="6.7109375" style="17" customWidth="1"/>
    <col min="9732" max="9976" width="11.42578125" style="17"/>
    <col min="9977" max="9978" width="6.5703125" style="17" customWidth="1"/>
    <col min="9979" max="9979" width="55.5703125" style="17" customWidth="1"/>
    <col min="9980" max="9980" width="3.5703125" style="17" customWidth="1"/>
    <col min="9981" max="9981" width="18.5703125" style="17" customWidth="1"/>
    <col min="9982" max="9984" width="0" style="17" hidden="1" customWidth="1"/>
    <col min="9985" max="9985" width="6.7109375" style="17" customWidth="1"/>
    <col min="9986" max="9986" width="18.5703125" style="17" customWidth="1"/>
    <col min="9987" max="9987" width="6.7109375" style="17" customWidth="1"/>
    <col min="9988" max="10232" width="11.42578125" style="17"/>
    <col min="10233" max="10234" width="6.5703125" style="17" customWidth="1"/>
    <col min="10235" max="10235" width="55.5703125" style="17" customWidth="1"/>
    <col min="10236" max="10236" width="3.5703125" style="17" customWidth="1"/>
    <col min="10237" max="10237" width="18.5703125" style="17" customWidth="1"/>
    <col min="10238" max="10240" width="0" style="17" hidden="1" customWidth="1"/>
    <col min="10241" max="10241" width="6.7109375" style="17" customWidth="1"/>
    <col min="10242" max="10242" width="18.5703125" style="17" customWidth="1"/>
    <col min="10243" max="10243" width="6.7109375" style="17" customWidth="1"/>
    <col min="10244" max="10488" width="11.42578125" style="17"/>
    <col min="10489" max="10490" width="6.5703125" style="17" customWidth="1"/>
    <col min="10491" max="10491" width="55.5703125" style="17" customWidth="1"/>
    <col min="10492" max="10492" width="3.5703125" style="17" customWidth="1"/>
    <col min="10493" max="10493" width="18.5703125" style="17" customWidth="1"/>
    <col min="10494" max="10496" width="0" style="17" hidden="1" customWidth="1"/>
    <col min="10497" max="10497" width="6.7109375" style="17" customWidth="1"/>
    <col min="10498" max="10498" width="18.5703125" style="17" customWidth="1"/>
    <col min="10499" max="10499" width="6.7109375" style="17" customWidth="1"/>
    <col min="10500" max="10744" width="11.42578125" style="17"/>
    <col min="10745" max="10746" width="6.5703125" style="17" customWidth="1"/>
    <col min="10747" max="10747" width="55.5703125" style="17" customWidth="1"/>
    <col min="10748" max="10748" width="3.5703125" style="17" customWidth="1"/>
    <col min="10749" max="10749" width="18.5703125" style="17" customWidth="1"/>
    <col min="10750" max="10752" width="0" style="17" hidden="1" customWidth="1"/>
    <col min="10753" max="10753" width="6.7109375" style="17" customWidth="1"/>
    <col min="10754" max="10754" width="18.5703125" style="17" customWidth="1"/>
    <col min="10755" max="10755" width="6.7109375" style="17" customWidth="1"/>
    <col min="10756" max="11000" width="11.42578125" style="17"/>
    <col min="11001" max="11002" width="6.5703125" style="17" customWidth="1"/>
    <col min="11003" max="11003" width="55.5703125" style="17" customWidth="1"/>
    <col min="11004" max="11004" width="3.5703125" style="17" customWidth="1"/>
    <col min="11005" max="11005" width="18.5703125" style="17" customWidth="1"/>
    <col min="11006" max="11008" width="0" style="17" hidden="1" customWidth="1"/>
    <col min="11009" max="11009" width="6.7109375" style="17" customWidth="1"/>
    <col min="11010" max="11010" width="18.5703125" style="17" customWidth="1"/>
    <col min="11011" max="11011" width="6.7109375" style="17" customWidth="1"/>
    <col min="11012" max="11256" width="11.42578125" style="17"/>
    <col min="11257" max="11258" width="6.5703125" style="17" customWidth="1"/>
    <col min="11259" max="11259" width="55.5703125" style="17" customWidth="1"/>
    <col min="11260" max="11260" width="3.5703125" style="17" customWidth="1"/>
    <col min="11261" max="11261" width="18.5703125" style="17" customWidth="1"/>
    <col min="11262" max="11264" width="0" style="17" hidden="1" customWidth="1"/>
    <col min="11265" max="11265" width="6.7109375" style="17" customWidth="1"/>
    <col min="11266" max="11266" width="18.5703125" style="17" customWidth="1"/>
    <col min="11267" max="11267" width="6.7109375" style="17" customWidth="1"/>
    <col min="11268" max="11512" width="11.42578125" style="17"/>
    <col min="11513" max="11514" width="6.5703125" style="17" customWidth="1"/>
    <col min="11515" max="11515" width="55.5703125" style="17" customWidth="1"/>
    <col min="11516" max="11516" width="3.5703125" style="17" customWidth="1"/>
    <col min="11517" max="11517" width="18.5703125" style="17" customWidth="1"/>
    <col min="11518" max="11520" width="0" style="17" hidden="1" customWidth="1"/>
    <col min="11521" max="11521" width="6.7109375" style="17" customWidth="1"/>
    <col min="11522" max="11522" width="18.5703125" style="17" customWidth="1"/>
    <col min="11523" max="11523" width="6.7109375" style="17" customWidth="1"/>
    <col min="11524" max="11768" width="11.42578125" style="17"/>
    <col min="11769" max="11770" width="6.5703125" style="17" customWidth="1"/>
    <col min="11771" max="11771" width="55.5703125" style="17" customWidth="1"/>
    <col min="11772" max="11772" width="3.5703125" style="17" customWidth="1"/>
    <col min="11773" max="11773" width="18.5703125" style="17" customWidth="1"/>
    <col min="11774" max="11776" width="0" style="17" hidden="1" customWidth="1"/>
    <col min="11777" max="11777" width="6.7109375" style="17" customWidth="1"/>
    <col min="11778" max="11778" width="18.5703125" style="17" customWidth="1"/>
    <col min="11779" max="11779" width="6.7109375" style="17" customWidth="1"/>
    <col min="11780" max="12024" width="11.42578125" style="17"/>
    <col min="12025" max="12026" width="6.5703125" style="17" customWidth="1"/>
    <col min="12027" max="12027" width="55.5703125" style="17" customWidth="1"/>
    <col min="12028" max="12028" width="3.5703125" style="17" customWidth="1"/>
    <col min="12029" max="12029" width="18.5703125" style="17" customWidth="1"/>
    <col min="12030" max="12032" width="0" style="17" hidden="1" customWidth="1"/>
    <col min="12033" max="12033" width="6.7109375" style="17" customWidth="1"/>
    <col min="12034" max="12034" width="18.5703125" style="17" customWidth="1"/>
    <col min="12035" max="12035" width="6.7109375" style="17" customWidth="1"/>
    <col min="12036" max="12280" width="11.42578125" style="17"/>
    <col min="12281" max="12282" width="6.5703125" style="17" customWidth="1"/>
    <col min="12283" max="12283" width="55.5703125" style="17" customWidth="1"/>
    <col min="12284" max="12284" width="3.5703125" style="17" customWidth="1"/>
    <col min="12285" max="12285" width="18.5703125" style="17" customWidth="1"/>
    <col min="12286" max="12288" width="0" style="17" hidden="1" customWidth="1"/>
    <col min="12289" max="12289" width="6.7109375" style="17" customWidth="1"/>
    <col min="12290" max="12290" width="18.5703125" style="17" customWidth="1"/>
    <col min="12291" max="12291" width="6.7109375" style="17" customWidth="1"/>
    <col min="12292" max="12536" width="11.42578125" style="17"/>
    <col min="12537" max="12538" width="6.5703125" style="17" customWidth="1"/>
    <col min="12539" max="12539" width="55.5703125" style="17" customWidth="1"/>
    <col min="12540" max="12540" width="3.5703125" style="17" customWidth="1"/>
    <col min="12541" max="12541" width="18.5703125" style="17" customWidth="1"/>
    <col min="12542" max="12544" width="0" style="17" hidden="1" customWidth="1"/>
    <col min="12545" max="12545" width="6.7109375" style="17" customWidth="1"/>
    <col min="12546" max="12546" width="18.5703125" style="17" customWidth="1"/>
    <col min="12547" max="12547" width="6.7109375" style="17" customWidth="1"/>
    <col min="12548" max="12792" width="11.42578125" style="17"/>
    <col min="12793" max="12794" width="6.5703125" style="17" customWidth="1"/>
    <col min="12795" max="12795" width="55.5703125" style="17" customWidth="1"/>
    <col min="12796" max="12796" width="3.5703125" style="17" customWidth="1"/>
    <col min="12797" max="12797" width="18.5703125" style="17" customWidth="1"/>
    <col min="12798" max="12800" width="0" style="17" hidden="1" customWidth="1"/>
    <col min="12801" max="12801" width="6.7109375" style="17" customWidth="1"/>
    <col min="12802" max="12802" width="18.5703125" style="17" customWidth="1"/>
    <col min="12803" max="12803" width="6.7109375" style="17" customWidth="1"/>
    <col min="12804" max="13048" width="11.42578125" style="17"/>
    <col min="13049" max="13050" width="6.5703125" style="17" customWidth="1"/>
    <col min="13051" max="13051" width="55.5703125" style="17" customWidth="1"/>
    <col min="13052" max="13052" width="3.5703125" style="17" customWidth="1"/>
    <col min="13053" max="13053" width="18.5703125" style="17" customWidth="1"/>
    <col min="13054" max="13056" width="0" style="17" hidden="1" customWidth="1"/>
    <col min="13057" max="13057" width="6.7109375" style="17" customWidth="1"/>
    <col min="13058" max="13058" width="18.5703125" style="17" customWidth="1"/>
    <col min="13059" max="13059" width="6.7109375" style="17" customWidth="1"/>
    <col min="13060" max="13304" width="11.42578125" style="17"/>
    <col min="13305" max="13306" width="6.5703125" style="17" customWidth="1"/>
    <col min="13307" max="13307" width="55.5703125" style="17" customWidth="1"/>
    <col min="13308" max="13308" width="3.5703125" style="17" customWidth="1"/>
    <col min="13309" max="13309" width="18.5703125" style="17" customWidth="1"/>
    <col min="13310" max="13312" width="0" style="17" hidden="1" customWidth="1"/>
    <col min="13313" max="13313" width="6.7109375" style="17" customWidth="1"/>
    <col min="13314" max="13314" width="18.5703125" style="17" customWidth="1"/>
    <col min="13315" max="13315" width="6.7109375" style="17" customWidth="1"/>
    <col min="13316" max="13560" width="11.42578125" style="17"/>
    <col min="13561" max="13562" width="6.5703125" style="17" customWidth="1"/>
    <col min="13563" max="13563" width="55.5703125" style="17" customWidth="1"/>
    <col min="13564" max="13564" width="3.5703125" style="17" customWidth="1"/>
    <col min="13565" max="13565" width="18.5703125" style="17" customWidth="1"/>
    <col min="13566" max="13568" width="0" style="17" hidden="1" customWidth="1"/>
    <col min="13569" max="13569" width="6.7109375" style="17" customWidth="1"/>
    <col min="13570" max="13570" width="18.5703125" style="17" customWidth="1"/>
    <col min="13571" max="13571" width="6.7109375" style="17" customWidth="1"/>
    <col min="13572" max="13816" width="11.42578125" style="17"/>
    <col min="13817" max="13818" width="6.5703125" style="17" customWidth="1"/>
    <col min="13819" max="13819" width="55.5703125" style="17" customWidth="1"/>
    <col min="13820" max="13820" width="3.5703125" style="17" customWidth="1"/>
    <col min="13821" max="13821" width="18.5703125" style="17" customWidth="1"/>
    <col min="13822" max="13824" width="0" style="17" hidden="1" customWidth="1"/>
    <col min="13825" max="13825" width="6.7109375" style="17" customWidth="1"/>
    <col min="13826" max="13826" width="18.5703125" style="17" customWidth="1"/>
    <col min="13827" max="13827" width="6.7109375" style="17" customWidth="1"/>
    <col min="13828" max="14072" width="11.42578125" style="17"/>
    <col min="14073" max="14074" width="6.5703125" style="17" customWidth="1"/>
    <col min="14075" max="14075" width="55.5703125" style="17" customWidth="1"/>
    <col min="14076" max="14076" width="3.5703125" style="17" customWidth="1"/>
    <col min="14077" max="14077" width="18.5703125" style="17" customWidth="1"/>
    <col min="14078" max="14080" width="0" style="17" hidden="1" customWidth="1"/>
    <col min="14081" max="14081" width="6.7109375" style="17" customWidth="1"/>
    <col min="14082" max="14082" width="18.5703125" style="17" customWidth="1"/>
    <col min="14083" max="14083" width="6.7109375" style="17" customWidth="1"/>
    <col min="14084" max="14328" width="11.42578125" style="17"/>
    <col min="14329" max="14330" width="6.5703125" style="17" customWidth="1"/>
    <col min="14331" max="14331" width="55.5703125" style="17" customWidth="1"/>
    <col min="14332" max="14332" width="3.5703125" style="17" customWidth="1"/>
    <col min="14333" max="14333" width="18.5703125" style="17" customWidth="1"/>
    <col min="14334" max="14336" width="0" style="17" hidden="1" customWidth="1"/>
    <col min="14337" max="14337" width="6.7109375" style="17" customWidth="1"/>
    <col min="14338" max="14338" width="18.5703125" style="17" customWidth="1"/>
    <col min="14339" max="14339" width="6.7109375" style="17" customWidth="1"/>
    <col min="14340" max="14584" width="11.42578125" style="17"/>
    <col min="14585" max="14586" width="6.5703125" style="17" customWidth="1"/>
    <col min="14587" max="14587" width="55.5703125" style="17" customWidth="1"/>
    <col min="14588" max="14588" width="3.5703125" style="17" customWidth="1"/>
    <col min="14589" max="14589" width="18.5703125" style="17" customWidth="1"/>
    <col min="14590" max="14592" width="0" style="17" hidden="1" customWidth="1"/>
    <col min="14593" max="14593" width="6.7109375" style="17" customWidth="1"/>
    <col min="14594" max="14594" width="18.5703125" style="17" customWidth="1"/>
    <col min="14595" max="14595" width="6.7109375" style="17" customWidth="1"/>
    <col min="14596" max="14840" width="11.42578125" style="17"/>
    <col min="14841" max="14842" width="6.5703125" style="17" customWidth="1"/>
    <col min="14843" max="14843" width="55.5703125" style="17" customWidth="1"/>
    <col min="14844" max="14844" width="3.5703125" style="17" customWidth="1"/>
    <col min="14845" max="14845" width="18.5703125" style="17" customWidth="1"/>
    <col min="14846" max="14848" width="0" style="17" hidden="1" customWidth="1"/>
    <col min="14849" max="14849" width="6.7109375" style="17" customWidth="1"/>
    <col min="14850" max="14850" width="18.5703125" style="17" customWidth="1"/>
    <col min="14851" max="14851" width="6.7109375" style="17" customWidth="1"/>
    <col min="14852" max="15096" width="11.42578125" style="17"/>
    <col min="15097" max="15098" width="6.5703125" style="17" customWidth="1"/>
    <col min="15099" max="15099" width="55.5703125" style="17" customWidth="1"/>
    <col min="15100" max="15100" width="3.5703125" style="17" customWidth="1"/>
    <col min="15101" max="15101" width="18.5703125" style="17" customWidth="1"/>
    <col min="15102" max="15104" width="0" style="17" hidden="1" customWidth="1"/>
    <col min="15105" max="15105" width="6.7109375" style="17" customWidth="1"/>
    <col min="15106" max="15106" width="18.5703125" style="17" customWidth="1"/>
    <col min="15107" max="15107" width="6.7109375" style="17" customWidth="1"/>
    <col min="15108" max="15352" width="11.42578125" style="17"/>
    <col min="15353" max="15354" width="6.5703125" style="17" customWidth="1"/>
    <col min="15355" max="15355" width="55.5703125" style="17" customWidth="1"/>
    <col min="15356" max="15356" width="3.5703125" style="17" customWidth="1"/>
    <col min="15357" max="15357" width="18.5703125" style="17" customWidth="1"/>
    <col min="15358" max="15360" width="0" style="17" hidden="1" customWidth="1"/>
    <col min="15361" max="15361" width="6.7109375" style="17" customWidth="1"/>
    <col min="15362" max="15362" width="18.5703125" style="17" customWidth="1"/>
    <col min="15363" max="15363" width="6.7109375" style="17" customWidth="1"/>
    <col min="15364" max="15608" width="11.42578125" style="17"/>
    <col min="15609" max="15610" width="6.5703125" style="17" customWidth="1"/>
    <col min="15611" max="15611" width="55.5703125" style="17" customWidth="1"/>
    <col min="15612" max="15612" width="3.5703125" style="17" customWidth="1"/>
    <col min="15613" max="15613" width="18.5703125" style="17" customWidth="1"/>
    <col min="15614" max="15616" width="0" style="17" hidden="1" customWidth="1"/>
    <col min="15617" max="15617" width="6.7109375" style="17" customWidth="1"/>
    <col min="15618" max="15618" width="18.5703125" style="17" customWidth="1"/>
    <col min="15619" max="15619" width="6.7109375" style="17" customWidth="1"/>
    <col min="15620" max="15864" width="11.42578125" style="17"/>
    <col min="15865" max="15866" width="6.5703125" style="17" customWidth="1"/>
    <col min="15867" max="15867" width="55.5703125" style="17" customWidth="1"/>
    <col min="15868" max="15868" width="3.5703125" style="17" customWidth="1"/>
    <col min="15869" max="15869" width="18.5703125" style="17" customWidth="1"/>
    <col min="15870" max="15872" width="0" style="17" hidden="1" customWidth="1"/>
    <col min="15873" max="15873" width="6.7109375" style="17" customWidth="1"/>
    <col min="15874" max="15874" width="18.5703125" style="17" customWidth="1"/>
    <col min="15875" max="15875" width="6.7109375" style="17" customWidth="1"/>
    <col min="15876" max="16120" width="11.42578125" style="17"/>
    <col min="16121" max="16122" width="6.5703125" style="17" customWidth="1"/>
    <col min="16123" max="16123" width="55.5703125" style="17" customWidth="1"/>
    <col min="16124" max="16124" width="3.5703125" style="17" customWidth="1"/>
    <col min="16125" max="16125" width="18.5703125" style="17" customWidth="1"/>
    <col min="16126" max="16128" width="0" style="17" hidden="1" customWidth="1"/>
    <col min="16129" max="16129" width="6.7109375" style="17" customWidth="1"/>
    <col min="16130" max="16130" width="18.5703125" style="17" customWidth="1"/>
    <col min="16131" max="16131" width="6.7109375" style="17" customWidth="1"/>
    <col min="16132" max="16384" width="11.42578125" style="17"/>
  </cols>
  <sheetData>
    <row r="1" spans="1:11" s="16" customFormat="1" ht="18" customHeight="1" x14ac:dyDescent="0.3">
      <c r="A1" s="217" t="str">
        <f>ESF!A1</f>
        <v>SECRETARÍA DISTRITAL DEL HÁBITAT</v>
      </c>
      <c r="B1" s="218"/>
      <c r="C1" s="218"/>
      <c r="D1" s="218"/>
      <c r="E1" s="218"/>
      <c r="F1" s="218"/>
      <c r="G1" s="219"/>
      <c r="H1" s="51"/>
    </row>
    <row r="2" spans="1:11" s="16" customFormat="1" ht="17.25" customHeight="1" x14ac:dyDescent="0.3">
      <c r="A2" s="233" t="s">
        <v>112</v>
      </c>
      <c r="B2" s="234"/>
      <c r="C2" s="234"/>
      <c r="D2" s="234"/>
      <c r="E2" s="234"/>
      <c r="F2" s="234"/>
      <c r="G2" s="235"/>
      <c r="H2" s="51"/>
    </row>
    <row r="3" spans="1:11" s="16" customFormat="1" ht="15.75" customHeight="1" thickBot="1" x14ac:dyDescent="0.35">
      <c r="A3" s="236" t="str">
        <f>ESF!A3</f>
        <v>A 30 DE ABRIL DE 2022</v>
      </c>
      <c r="B3" s="237"/>
      <c r="C3" s="237"/>
      <c r="D3" s="237"/>
      <c r="E3" s="237"/>
      <c r="F3" s="237"/>
      <c r="G3" s="238"/>
      <c r="H3" s="50"/>
    </row>
    <row r="4" spans="1:11" s="13" customFormat="1" ht="14.25" customHeight="1" x14ac:dyDescent="0.25">
      <c r="A4" s="171"/>
      <c r="B4" s="172"/>
      <c r="C4" s="173"/>
      <c r="D4" s="173"/>
      <c r="E4" s="173"/>
      <c r="F4" s="173"/>
      <c r="G4" s="174">
        <v>2022</v>
      </c>
      <c r="H4" s="45"/>
    </row>
    <row r="5" spans="1:11" s="14" customFormat="1" ht="14.25" customHeight="1" x14ac:dyDescent="0.25">
      <c r="A5" s="175">
        <v>4</v>
      </c>
      <c r="B5" s="125" t="s">
        <v>26</v>
      </c>
      <c r="C5" s="136"/>
      <c r="D5" s="136">
        <f>SUM(G5:G5)</f>
        <v>107784036151</v>
      </c>
      <c r="E5" s="136"/>
      <c r="F5" s="136"/>
      <c r="G5" s="176">
        <f>+G7+G15+G19+G11</f>
        <v>107784036151</v>
      </c>
      <c r="H5" s="5">
        <f>LEN(A5)</f>
        <v>1</v>
      </c>
      <c r="I5" s="27"/>
      <c r="J5" s="27"/>
      <c r="K5" s="27"/>
    </row>
    <row r="6" spans="1:11" s="14" customFormat="1" ht="6.75" customHeight="1" x14ac:dyDescent="0.25">
      <c r="A6" s="177"/>
      <c r="B6" s="3"/>
      <c r="C6" s="5"/>
      <c r="D6" s="5"/>
      <c r="E6" s="5"/>
      <c r="F6" s="5"/>
      <c r="G6" s="178"/>
      <c r="H6" s="5">
        <f t="shared" ref="H6:H68" si="0">LEN(A6)</f>
        <v>0</v>
      </c>
    </row>
    <row r="7" spans="1:11" s="14" customFormat="1" ht="14.25" customHeight="1" x14ac:dyDescent="0.25">
      <c r="A7" s="175">
        <v>41</v>
      </c>
      <c r="B7" s="125" t="s">
        <v>27</v>
      </c>
      <c r="C7" s="136"/>
      <c r="D7" s="136"/>
      <c r="E7" s="136"/>
      <c r="F7" s="136"/>
      <c r="G7" s="176">
        <f>SUM(G9)</f>
        <v>8651530777</v>
      </c>
      <c r="H7" s="5">
        <f t="shared" si="0"/>
        <v>2</v>
      </c>
      <c r="I7" s="28"/>
    </row>
    <row r="8" spans="1:11" s="14" customFormat="1" ht="6.75" customHeight="1" x14ac:dyDescent="0.25">
      <c r="A8" s="179"/>
      <c r="B8" s="137"/>
      <c r="C8" s="138"/>
      <c r="D8" s="138">
        <f>SUM(G8:G8)</f>
        <v>0</v>
      </c>
      <c r="E8" s="138"/>
      <c r="F8" s="138"/>
      <c r="G8" s="180"/>
      <c r="H8" s="5">
        <f t="shared" si="0"/>
        <v>0</v>
      </c>
    </row>
    <row r="9" spans="1:11" s="13" customFormat="1" ht="15" customHeight="1" x14ac:dyDescent="0.25">
      <c r="A9" s="181">
        <v>4110</v>
      </c>
      <c r="B9" s="2" t="s">
        <v>28</v>
      </c>
      <c r="C9" s="5"/>
      <c r="D9" s="5">
        <f>SUM(G9:G9)</f>
        <v>8651530777</v>
      </c>
      <c r="E9" s="5"/>
      <c r="F9" s="5"/>
      <c r="G9" s="182">
        <v>8651530777</v>
      </c>
      <c r="H9" s="5">
        <f t="shared" si="0"/>
        <v>4</v>
      </c>
    </row>
    <row r="10" spans="1:11" s="13" customFormat="1" ht="6.75" customHeight="1" x14ac:dyDescent="0.25">
      <c r="A10" s="181"/>
      <c r="B10" s="2"/>
      <c r="C10" s="5"/>
      <c r="D10" s="5"/>
      <c r="E10" s="5"/>
      <c r="F10" s="5"/>
      <c r="G10" s="183"/>
      <c r="H10" s="5">
        <f t="shared" si="0"/>
        <v>0</v>
      </c>
    </row>
    <row r="11" spans="1:11" s="13" customFormat="1" ht="14.25" customHeight="1" x14ac:dyDescent="0.25">
      <c r="A11" s="175">
        <v>44</v>
      </c>
      <c r="B11" s="125" t="s">
        <v>99</v>
      </c>
      <c r="C11" s="136"/>
      <c r="D11" s="136"/>
      <c r="E11" s="136"/>
      <c r="F11" s="136"/>
      <c r="G11" s="184">
        <f>SUM(G13)</f>
        <v>0</v>
      </c>
      <c r="H11" s="5">
        <f t="shared" si="0"/>
        <v>2</v>
      </c>
    </row>
    <row r="12" spans="1:11" s="13" customFormat="1" ht="6.75" customHeight="1" x14ac:dyDescent="0.25">
      <c r="A12" s="177"/>
      <c r="B12" s="3"/>
      <c r="C12" s="5"/>
      <c r="D12" s="5"/>
      <c r="E12" s="5"/>
      <c r="F12" s="5"/>
      <c r="G12" s="185"/>
      <c r="H12" s="5">
        <f t="shared" si="0"/>
        <v>0</v>
      </c>
    </row>
    <row r="13" spans="1:11" s="13" customFormat="1" ht="14.25" customHeight="1" x14ac:dyDescent="0.25">
      <c r="A13" s="181">
        <v>4428</v>
      </c>
      <c r="B13" s="43" t="s">
        <v>100</v>
      </c>
      <c r="C13" s="5"/>
      <c r="D13" s="5"/>
      <c r="E13" s="5"/>
      <c r="F13" s="5"/>
      <c r="G13" s="186">
        <v>0</v>
      </c>
      <c r="H13" s="5">
        <f t="shared" si="0"/>
        <v>4</v>
      </c>
    </row>
    <row r="14" spans="1:11" s="13" customFormat="1" ht="6.75" customHeight="1" x14ac:dyDescent="0.25">
      <c r="A14" s="181"/>
      <c r="B14" s="2"/>
      <c r="C14" s="5"/>
      <c r="D14" s="5"/>
      <c r="E14" s="5"/>
      <c r="F14" s="5"/>
      <c r="G14" s="185"/>
      <c r="H14" s="5">
        <f t="shared" si="0"/>
        <v>0</v>
      </c>
    </row>
    <row r="15" spans="1:11" s="14" customFormat="1" ht="14.25" customHeight="1" x14ac:dyDescent="0.25">
      <c r="A15" s="175">
        <v>47</v>
      </c>
      <c r="B15" s="125" t="s">
        <v>57</v>
      </c>
      <c r="C15" s="136"/>
      <c r="D15" s="136"/>
      <c r="E15" s="136"/>
      <c r="F15" s="136"/>
      <c r="G15" s="176">
        <f>SUM(G16:G18)</f>
        <v>92988120667</v>
      </c>
      <c r="H15" s="5">
        <f t="shared" si="0"/>
        <v>2</v>
      </c>
    </row>
    <row r="16" spans="1:11" s="13" customFormat="1" ht="14.25" customHeight="1" x14ac:dyDescent="0.25">
      <c r="A16" s="181">
        <v>4705</v>
      </c>
      <c r="B16" s="2" t="s">
        <v>56</v>
      </c>
      <c r="C16" s="5"/>
      <c r="D16" s="5">
        <f>SUM(G16:G16)</f>
        <v>92987343667</v>
      </c>
      <c r="E16" s="5"/>
      <c r="F16" s="5"/>
      <c r="G16" s="182">
        <v>92987343667</v>
      </c>
      <c r="H16" s="5">
        <f t="shared" si="0"/>
        <v>4</v>
      </c>
    </row>
    <row r="17" spans="1:11" s="13" customFormat="1" ht="14.25" customHeight="1" x14ac:dyDescent="0.25">
      <c r="A17" s="181">
        <v>4720</v>
      </c>
      <c r="B17" s="2" t="s">
        <v>64</v>
      </c>
      <c r="C17" s="5"/>
      <c r="D17" s="5"/>
      <c r="E17" s="5"/>
      <c r="F17" s="5"/>
      <c r="G17" s="183">
        <v>777000</v>
      </c>
      <c r="H17" s="5">
        <f t="shared" si="0"/>
        <v>4</v>
      </c>
    </row>
    <row r="18" spans="1:11" s="13" customFormat="1" ht="15" x14ac:dyDescent="0.25">
      <c r="A18" s="181">
        <v>4722</v>
      </c>
      <c r="B18" s="2" t="s">
        <v>107</v>
      </c>
      <c r="C18" s="5"/>
      <c r="D18" s="5"/>
      <c r="E18" s="5"/>
      <c r="F18" s="5"/>
      <c r="G18" s="183">
        <v>0</v>
      </c>
      <c r="H18" s="5">
        <f t="shared" si="0"/>
        <v>4</v>
      </c>
    </row>
    <row r="19" spans="1:11" s="14" customFormat="1" ht="15" x14ac:dyDescent="0.25">
      <c r="A19" s="175">
        <v>48</v>
      </c>
      <c r="B19" s="125" t="s">
        <v>84</v>
      </c>
      <c r="C19" s="136"/>
      <c r="D19" s="136"/>
      <c r="E19" s="136"/>
      <c r="F19" s="136"/>
      <c r="G19" s="176">
        <f>SUM(G21:G23)</f>
        <v>6144384707</v>
      </c>
      <c r="H19" s="5">
        <f t="shared" si="0"/>
        <v>2</v>
      </c>
    </row>
    <row r="20" spans="1:11" s="14" customFormat="1" ht="6.75" customHeight="1" x14ac:dyDescent="0.25">
      <c r="A20" s="177"/>
      <c r="B20" s="3"/>
      <c r="C20" s="5"/>
      <c r="D20" s="5"/>
      <c r="E20" s="5"/>
      <c r="F20" s="5"/>
      <c r="G20" s="187"/>
      <c r="H20" s="5">
        <f t="shared" si="0"/>
        <v>0</v>
      </c>
    </row>
    <row r="21" spans="1:11" s="14" customFormat="1" ht="15" x14ac:dyDescent="0.25">
      <c r="A21" s="181">
        <v>4802</v>
      </c>
      <c r="B21" s="2" t="s">
        <v>96</v>
      </c>
      <c r="C21" s="5"/>
      <c r="D21" s="5"/>
      <c r="E21" s="5"/>
      <c r="F21" s="5"/>
      <c r="G21" s="182">
        <v>219384383</v>
      </c>
      <c r="H21" s="5">
        <f t="shared" si="0"/>
        <v>4</v>
      </c>
    </row>
    <row r="22" spans="1:11" s="13" customFormat="1" ht="15" x14ac:dyDescent="0.25">
      <c r="A22" s="181">
        <v>4808</v>
      </c>
      <c r="B22" s="2" t="s">
        <v>85</v>
      </c>
      <c r="C22" s="5"/>
      <c r="D22" s="5"/>
      <c r="E22" s="5"/>
      <c r="F22" s="5"/>
      <c r="G22" s="182">
        <v>1296742956</v>
      </c>
      <c r="H22" s="5">
        <f t="shared" si="0"/>
        <v>4</v>
      </c>
    </row>
    <row r="23" spans="1:11" s="13" customFormat="1" ht="15" x14ac:dyDescent="0.25">
      <c r="A23" s="181">
        <v>4830</v>
      </c>
      <c r="B23" s="2" t="s">
        <v>86</v>
      </c>
      <c r="C23" s="5"/>
      <c r="D23" s="5"/>
      <c r="E23" s="5"/>
      <c r="F23" s="5"/>
      <c r="G23" s="182">
        <v>4628257368</v>
      </c>
      <c r="H23" s="5">
        <f t="shared" si="0"/>
        <v>4</v>
      </c>
    </row>
    <row r="24" spans="1:11" s="13" customFormat="1" ht="6.75" customHeight="1" x14ac:dyDescent="0.25">
      <c r="A24" s="181"/>
      <c r="B24" s="2"/>
      <c r="C24" s="5"/>
      <c r="D24" s="5"/>
      <c r="E24" s="5"/>
      <c r="F24" s="5"/>
      <c r="G24" s="186"/>
      <c r="H24" s="5">
        <f t="shared" si="0"/>
        <v>0</v>
      </c>
    </row>
    <row r="25" spans="1:11" s="14" customFormat="1" ht="14.25" customHeight="1" x14ac:dyDescent="0.25">
      <c r="A25" s="175">
        <v>5</v>
      </c>
      <c r="B25" s="125" t="s">
        <v>29</v>
      </c>
      <c r="C25" s="136"/>
      <c r="D25" s="136"/>
      <c r="E25" s="136"/>
      <c r="F25" s="136"/>
      <c r="G25" s="176">
        <f>+G27+G38+G50+G56+G60+G46+G66</f>
        <v>64174499643.699997</v>
      </c>
      <c r="H25" s="5">
        <f t="shared" si="0"/>
        <v>1</v>
      </c>
    </row>
    <row r="26" spans="1:11" s="14" customFormat="1" ht="6.75" customHeight="1" x14ac:dyDescent="0.25">
      <c r="A26" s="181"/>
      <c r="B26" s="2"/>
      <c r="C26" s="5"/>
      <c r="D26" s="5"/>
      <c r="E26" s="5"/>
      <c r="F26" s="5"/>
      <c r="G26" s="186"/>
      <c r="H26" s="5">
        <f t="shared" si="0"/>
        <v>0</v>
      </c>
    </row>
    <row r="27" spans="1:11" s="14" customFormat="1" ht="14.25" customHeight="1" x14ac:dyDescent="0.25">
      <c r="A27" s="175">
        <v>51</v>
      </c>
      <c r="B27" s="125" t="s">
        <v>71</v>
      </c>
      <c r="C27" s="136"/>
      <c r="D27" s="136"/>
      <c r="E27" s="136"/>
      <c r="F27" s="136"/>
      <c r="G27" s="176">
        <f>SUM(G29:G36)</f>
        <v>8499236206</v>
      </c>
      <c r="H27" s="5">
        <f t="shared" si="0"/>
        <v>2</v>
      </c>
    </row>
    <row r="28" spans="1:11" s="14" customFormat="1" ht="6.75" customHeight="1" x14ac:dyDescent="0.25">
      <c r="A28" s="177"/>
      <c r="B28" s="3"/>
      <c r="C28" s="5"/>
      <c r="D28" s="5"/>
      <c r="E28" s="5"/>
      <c r="F28" s="5"/>
      <c r="G28" s="186"/>
      <c r="H28" s="5">
        <f t="shared" si="0"/>
        <v>0</v>
      </c>
    </row>
    <row r="29" spans="1:11" s="13" customFormat="1" ht="14.25" customHeight="1" x14ac:dyDescent="0.25">
      <c r="A29" s="181">
        <v>5101</v>
      </c>
      <c r="B29" s="2" t="s">
        <v>30</v>
      </c>
      <c r="C29" s="5"/>
      <c r="D29" s="5">
        <v>1</v>
      </c>
      <c r="E29" s="5"/>
      <c r="F29" s="5"/>
      <c r="G29" s="182">
        <v>2926108615</v>
      </c>
      <c r="H29" s="5">
        <f t="shared" si="0"/>
        <v>4</v>
      </c>
    </row>
    <row r="30" spans="1:11" s="13" customFormat="1" ht="14.25" customHeight="1" x14ac:dyDescent="0.25">
      <c r="A30" s="181">
        <v>5102</v>
      </c>
      <c r="B30" s="2" t="s">
        <v>58</v>
      </c>
      <c r="C30" s="5"/>
      <c r="D30" s="5"/>
      <c r="E30" s="5"/>
      <c r="F30" s="5"/>
      <c r="G30" s="182">
        <v>3458502</v>
      </c>
      <c r="H30" s="5">
        <f t="shared" si="0"/>
        <v>4</v>
      </c>
      <c r="J30" s="29"/>
    </row>
    <row r="31" spans="1:11" s="13" customFormat="1" ht="14.25" customHeight="1" x14ac:dyDescent="0.25">
      <c r="A31" s="181">
        <v>5103</v>
      </c>
      <c r="B31" s="2" t="s">
        <v>31</v>
      </c>
      <c r="C31" s="5"/>
      <c r="D31" s="5" t="e">
        <f>SUM(#REF!)</f>
        <v>#REF!</v>
      </c>
      <c r="E31" s="5"/>
      <c r="F31" s="5"/>
      <c r="G31" s="182">
        <v>789086143</v>
      </c>
      <c r="H31" s="5">
        <f t="shared" si="0"/>
        <v>4</v>
      </c>
      <c r="I31" s="29"/>
      <c r="J31" s="30"/>
    </row>
    <row r="32" spans="1:11" s="13" customFormat="1" ht="14.25" customHeight="1" x14ac:dyDescent="0.25">
      <c r="A32" s="181">
        <v>5104</v>
      </c>
      <c r="B32" s="2" t="s">
        <v>32</v>
      </c>
      <c r="C32" s="5"/>
      <c r="D32" s="5"/>
      <c r="E32" s="5"/>
      <c r="F32" s="5"/>
      <c r="G32" s="182">
        <v>159332400</v>
      </c>
      <c r="H32" s="5">
        <f t="shared" si="0"/>
        <v>4</v>
      </c>
      <c r="I32" s="31"/>
      <c r="K32" s="32"/>
    </row>
    <row r="33" spans="1:10" s="13" customFormat="1" ht="14.25" customHeight="1" x14ac:dyDescent="0.25">
      <c r="A33" s="181">
        <v>5107</v>
      </c>
      <c r="B33" s="2" t="s">
        <v>59</v>
      </c>
      <c r="C33" s="5"/>
      <c r="D33" s="5"/>
      <c r="E33" s="5"/>
      <c r="F33" s="5"/>
      <c r="G33" s="182">
        <v>1650821263</v>
      </c>
      <c r="H33" s="5">
        <f t="shared" si="0"/>
        <v>4</v>
      </c>
      <c r="I33" s="31"/>
    </row>
    <row r="34" spans="1:10" s="13" customFormat="1" ht="14.25" customHeight="1" x14ac:dyDescent="0.25">
      <c r="A34" s="181">
        <v>5108</v>
      </c>
      <c r="B34" s="2" t="s">
        <v>79</v>
      </c>
      <c r="C34" s="5"/>
      <c r="D34" s="5"/>
      <c r="E34" s="5"/>
      <c r="F34" s="5"/>
      <c r="G34" s="182">
        <v>0</v>
      </c>
      <c r="H34" s="5">
        <f t="shared" si="0"/>
        <v>4</v>
      </c>
      <c r="I34" s="31"/>
    </row>
    <row r="35" spans="1:10" s="15" customFormat="1" ht="14.25" customHeight="1" x14ac:dyDescent="0.25">
      <c r="A35" s="181">
        <v>5111</v>
      </c>
      <c r="B35" s="2" t="s">
        <v>33</v>
      </c>
      <c r="C35" s="5"/>
      <c r="D35" s="5" t="e">
        <f>SUM(#REF!)</f>
        <v>#REF!</v>
      </c>
      <c r="E35" s="5"/>
      <c r="F35" s="5"/>
      <c r="G35" s="182">
        <v>2970429283</v>
      </c>
      <c r="H35" s="5">
        <f t="shared" si="0"/>
        <v>4</v>
      </c>
      <c r="I35" s="33"/>
    </row>
    <row r="36" spans="1:10" s="15" customFormat="1" ht="14.25" customHeight="1" x14ac:dyDescent="0.25">
      <c r="A36" s="181">
        <v>5120</v>
      </c>
      <c r="B36" s="2" t="s">
        <v>34</v>
      </c>
      <c r="C36" s="5"/>
      <c r="D36" s="5"/>
      <c r="E36" s="5"/>
      <c r="F36" s="5"/>
      <c r="G36" s="182">
        <v>0</v>
      </c>
      <c r="H36" s="5">
        <f t="shared" si="0"/>
        <v>4</v>
      </c>
      <c r="I36" s="33"/>
    </row>
    <row r="37" spans="1:10" s="14" customFormat="1" ht="6.75" customHeight="1" x14ac:dyDescent="0.25">
      <c r="A37" s="181"/>
      <c r="B37" s="2"/>
      <c r="C37" s="5"/>
      <c r="D37" s="5">
        <f>SUM(G50:G50)</f>
        <v>47039123430</v>
      </c>
      <c r="E37" s="5"/>
      <c r="F37" s="5"/>
      <c r="G37" s="186"/>
      <c r="H37" s="5">
        <f t="shared" si="0"/>
        <v>0</v>
      </c>
      <c r="I37" s="28"/>
    </row>
    <row r="38" spans="1:10" s="14" customFormat="1" ht="14.25" customHeight="1" x14ac:dyDescent="0.25">
      <c r="A38" s="175">
        <v>53</v>
      </c>
      <c r="B38" s="125" t="s">
        <v>60</v>
      </c>
      <c r="C38" s="136"/>
      <c r="D38" s="136"/>
      <c r="E38" s="136"/>
      <c r="F38" s="136"/>
      <c r="G38" s="176">
        <f>SUM(G40:G44)</f>
        <v>4125194341</v>
      </c>
      <c r="H38" s="5">
        <f t="shared" si="0"/>
        <v>2</v>
      </c>
      <c r="I38" s="27"/>
    </row>
    <row r="39" spans="1:10" s="14" customFormat="1" ht="6.75" customHeight="1" x14ac:dyDescent="0.25">
      <c r="A39" s="177"/>
      <c r="B39" s="3"/>
      <c r="C39" s="5"/>
      <c r="D39" s="5"/>
      <c r="E39" s="5"/>
      <c r="F39" s="5"/>
      <c r="G39" s="187"/>
      <c r="H39" s="5">
        <f t="shared" si="0"/>
        <v>0</v>
      </c>
      <c r="I39" s="27"/>
    </row>
    <row r="40" spans="1:10" s="13" customFormat="1" ht="14.25" customHeight="1" x14ac:dyDescent="0.25">
      <c r="A40" s="181">
        <v>5347</v>
      </c>
      <c r="B40" s="2" t="s">
        <v>61</v>
      </c>
      <c r="C40" s="5"/>
      <c r="D40" s="5"/>
      <c r="E40" s="5"/>
      <c r="F40" s="5"/>
      <c r="G40" s="182">
        <v>3725912585</v>
      </c>
      <c r="H40" s="5">
        <f t="shared" si="0"/>
        <v>4</v>
      </c>
      <c r="I40" s="30"/>
      <c r="J40" s="29"/>
    </row>
    <row r="41" spans="1:10" s="13" customFormat="1" ht="14.25" customHeight="1" x14ac:dyDescent="0.25">
      <c r="A41" s="181">
        <v>5357</v>
      </c>
      <c r="B41" s="2" t="s">
        <v>89</v>
      </c>
      <c r="C41" s="5"/>
      <c r="D41" s="5"/>
      <c r="E41" s="5"/>
      <c r="F41" s="5"/>
      <c r="G41" s="182">
        <v>0</v>
      </c>
      <c r="H41" s="5">
        <f t="shared" si="0"/>
        <v>4</v>
      </c>
      <c r="J41" s="29"/>
    </row>
    <row r="42" spans="1:10" s="13" customFormat="1" ht="14.25" customHeight="1" x14ac:dyDescent="0.25">
      <c r="A42" s="181">
        <v>5360</v>
      </c>
      <c r="B42" s="2" t="s">
        <v>62</v>
      </c>
      <c r="C42" s="5"/>
      <c r="D42" s="5"/>
      <c r="E42" s="5"/>
      <c r="F42" s="5"/>
      <c r="G42" s="182">
        <v>308919566</v>
      </c>
      <c r="H42" s="5">
        <f t="shared" si="0"/>
        <v>4</v>
      </c>
      <c r="J42" s="34"/>
    </row>
    <row r="43" spans="1:10" s="13" customFormat="1" ht="14.25" customHeight="1" x14ac:dyDescent="0.25">
      <c r="A43" s="181">
        <v>5366</v>
      </c>
      <c r="B43" s="2" t="s">
        <v>63</v>
      </c>
      <c r="C43" s="5"/>
      <c r="D43" s="5" t="e">
        <f>SUM(#REF!)</f>
        <v>#REF!</v>
      </c>
      <c r="E43" s="5"/>
      <c r="F43" s="5"/>
      <c r="G43" s="182">
        <v>12112611</v>
      </c>
      <c r="H43" s="5">
        <f t="shared" si="0"/>
        <v>4</v>
      </c>
    </row>
    <row r="44" spans="1:10" s="13" customFormat="1" ht="14.25" customHeight="1" x14ac:dyDescent="0.25">
      <c r="A44" s="181">
        <v>5368</v>
      </c>
      <c r="B44" s="2" t="s">
        <v>74</v>
      </c>
      <c r="C44" s="5"/>
      <c r="D44" s="5"/>
      <c r="E44" s="5"/>
      <c r="F44" s="5"/>
      <c r="G44" s="182">
        <v>78249579</v>
      </c>
      <c r="H44" s="5">
        <f t="shared" si="0"/>
        <v>4</v>
      </c>
      <c r="I44" s="32"/>
    </row>
    <row r="45" spans="1:10" s="13" customFormat="1" ht="8.25" customHeight="1" x14ac:dyDescent="0.25">
      <c r="A45" s="181"/>
      <c r="B45" s="2"/>
      <c r="C45" s="5"/>
      <c r="D45" s="5"/>
      <c r="E45" s="5"/>
      <c r="F45" s="5"/>
      <c r="G45" s="188"/>
      <c r="H45" s="5"/>
      <c r="I45" s="32"/>
    </row>
    <row r="46" spans="1:10" s="14" customFormat="1" ht="14.25" customHeight="1" x14ac:dyDescent="0.25">
      <c r="A46" s="175">
        <v>54</v>
      </c>
      <c r="B46" s="125" t="s">
        <v>98</v>
      </c>
      <c r="C46" s="136"/>
      <c r="D46" s="136"/>
      <c r="E46" s="136"/>
      <c r="F46" s="136"/>
      <c r="G46" s="189">
        <f>SUM(G48)</f>
        <v>0</v>
      </c>
      <c r="H46" s="5">
        <f t="shared" si="0"/>
        <v>2</v>
      </c>
      <c r="I46" s="27"/>
    </row>
    <row r="47" spans="1:10" s="14" customFormat="1" ht="6.75" customHeight="1" x14ac:dyDescent="0.25">
      <c r="A47" s="177"/>
      <c r="B47" s="3"/>
      <c r="C47" s="5"/>
      <c r="D47" s="5"/>
      <c r="E47" s="5"/>
      <c r="F47" s="5"/>
      <c r="G47" s="190"/>
      <c r="H47" s="5">
        <f t="shared" si="0"/>
        <v>0</v>
      </c>
      <c r="I47" s="27"/>
    </row>
    <row r="48" spans="1:10" s="13" customFormat="1" ht="14.25" customHeight="1" x14ac:dyDescent="0.25">
      <c r="A48" s="181">
        <v>5423</v>
      </c>
      <c r="B48" s="43" t="s">
        <v>98</v>
      </c>
      <c r="C48" s="5"/>
      <c r="D48" s="5"/>
      <c r="E48" s="5"/>
      <c r="F48" s="5"/>
      <c r="G48" s="188">
        <v>0</v>
      </c>
      <c r="H48" s="5">
        <f t="shared" si="0"/>
        <v>4</v>
      </c>
      <c r="I48" s="32"/>
    </row>
    <row r="49" spans="1:11" s="13" customFormat="1" ht="6.75" customHeight="1" x14ac:dyDescent="0.25">
      <c r="A49" s="181"/>
      <c r="B49" s="2"/>
      <c r="C49" s="5"/>
      <c r="D49" s="5"/>
      <c r="E49" s="5"/>
      <c r="F49" s="5"/>
      <c r="G49" s="186"/>
      <c r="H49" s="5">
        <f t="shared" si="0"/>
        <v>0</v>
      </c>
      <c r="I49" s="30"/>
    </row>
    <row r="50" spans="1:11" s="36" customFormat="1" ht="14.25" customHeight="1" x14ac:dyDescent="0.25">
      <c r="A50" s="175">
        <v>55</v>
      </c>
      <c r="B50" s="125" t="s">
        <v>35</v>
      </c>
      <c r="C50" s="139"/>
      <c r="D50" s="136"/>
      <c r="E50" s="136"/>
      <c r="F50" s="136"/>
      <c r="G50" s="191">
        <f>SUM(G52:G54)</f>
        <v>47039123430</v>
      </c>
      <c r="H50" s="5">
        <f t="shared" si="0"/>
        <v>2</v>
      </c>
      <c r="I50" s="35"/>
    </row>
    <row r="51" spans="1:11" s="36" customFormat="1" ht="6.75" customHeight="1" x14ac:dyDescent="0.25">
      <c r="A51" s="177"/>
      <c r="B51" s="3"/>
      <c r="C51" s="6"/>
      <c r="D51" s="5"/>
      <c r="E51" s="5"/>
      <c r="F51" s="5"/>
      <c r="G51" s="187"/>
      <c r="H51" s="5">
        <f t="shared" si="0"/>
        <v>0</v>
      </c>
      <c r="I51" s="35"/>
    </row>
    <row r="52" spans="1:11" s="36" customFormat="1" ht="14.25" customHeight="1" thickBot="1" x14ac:dyDescent="0.3">
      <c r="A52" s="197">
        <v>5503</v>
      </c>
      <c r="B52" s="198" t="s">
        <v>108</v>
      </c>
      <c r="C52" s="199"/>
      <c r="D52" s="200"/>
      <c r="E52" s="200"/>
      <c r="F52" s="200"/>
      <c r="G52" s="208">
        <v>321705128</v>
      </c>
      <c r="H52" s="5">
        <f t="shared" si="0"/>
        <v>4</v>
      </c>
      <c r="I52" s="37"/>
    </row>
    <row r="53" spans="1:11" s="15" customFormat="1" ht="14.25" customHeight="1" x14ac:dyDescent="0.25">
      <c r="A53" s="181">
        <v>5504</v>
      </c>
      <c r="B53" s="2" t="s">
        <v>36</v>
      </c>
      <c r="C53" s="6"/>
      <c r="D53" s="5"/>
      <c r="E53" s="5"/>
      <c r="F53" s="5"/>
      <c r="G53" s="182">
        <v>27743021245</v>
      </c>
      <c r="H53" s="5">
        <f t="shared" si="0"/>
        <v>4</v>
      </c>
      <c r="I53" s="38"/>
    </row>
    <row r="54" spans="1:11" s="15" customFormat="1" ht="14.25" customHeight="1" x14ac:dyDescent="0.25">
      <c r="A54" s="181">
        <v>5550</v>
      </c>
      <c r="B54" s="2" t="s">
        <v>105</v>
      </c>
      <c r="C54" s="6"/>
      <c r="D54" s="5"/>
      <c r="E54" s="5"/>
      <c r="F54" s="5"/>
      <c r="G54" s="182">
        <v>18974397057</v>
      </c>
      <c r="H54" s="5">
        <f t="shared" si="0"/>
        <v>4</v>
      </c>
    </row>
    <row r="55" spans="1:11" s="15" customFormat="1" ht="6.75" customHeight="1" x14ac:dyDescent="0.25">
      <c r="A55" s="181"/>
      <c r="B55" s="2"/>
      <c r="C55" s="6"/>
      <c r="D55" s="5"/>
      <c r="E55" s="5"/>
      <c r="F55" s="5"/>
      <c r="G55" s="188"/>
      <c r="H55" s="5">
        <f t="shared" si="0"/>
        <v>0</v>
      </c>
    </row>
    <row r="56" spans="1:11" s="13" customFormat="1" ht="14.25" customHeight="1" x14ac:dyDescent="0.25">
      <c r="A56" s="175">
        <v>57</v>
      </c>
      <c r="B56" s="125" t="s">
        <v>57</v>
      </c>
      <c r="C56" s="136"/>
      <c r="D56" s="136"/>
      <c r="E56" s="136"/>
      <c r="F56" s="136"/>
      <c r="G56" s="184">
        <f>SUM(G58)</f>
        <v>3501428103</v>
      </c>
      <c r="H56" s="5">
        <f t="shared" si="0"/>
        <v>2</v>
      </c>
      <c r="I56" s="32"/>
    </row>
    <row r="57" spans="1:11" s="13" customFormat="1" ht="6.75" customHeight="1" x14ac:dyDescent="0.25">
      <c r="A57" s="177"/>
      <c r="B57" s="3"/>
      <c r="C57" s="5"/>
      <c r="D57" s="5"/>
      <c r="E57" s="5"/>
      <c r="F57" s="5"/>
      <c r="G57" s="185"/>
      <c r="H57" s="5">
        <f t="shared" si="0"/>
        <v>0</v>
      </c>
      <c r="I57" s="32"/>
    </row>
    <row r="58" spans="1:11" s="13" customFormat="1" ht="14.25" customHeight="1" x14ac:dyDescent="0.25">
      <c r="A58" s="181">
        <v>5720</v>
      </c>
      <c r="B58" s="2" t="s">
        <v>64</v>
      </c>
      <c r="C58" s="5"/>
      <c r="D58" s="5">
        <f>SUM(G58:G58)</f>
        <v>3501428103</v>
      </c>
      <c r="E58" s="5"/>
      <c r="F58" s="5"/>
      <c r="G58" s="192">
        <v>3501428103</v>
      </c>
      <c r="H58" s="5">
        <f t="shared" si="0"/>
        <v>4</v>
      </c>
    </row>
    <row r="59" spans="1:11" s="39" customFormat="1" ht="6.75" customHeight="1" x14ac:dyDescent="0.25">
      <c r="A59" s="181"/>
      <c r="B59" s="4"/>
      <c r="C59" s="4"/>
      <c r="D59" s="4"/>
      <c r="E59" s="4"/>
      <c r="F59" s="4"/>
      <c r="G59" s="193"/>
      <c r="H59" s="5">
        <f t="shared" si="0"/>
        <v>0</v>
      </c>
      <c r="K59" s="28"/>
    </row>
    <row r="60" spans="1:11" s="36" customFormat="1" ht="14.25" customHeight="1" x14ac:dyDescent="0.25">
      <c r="A60" s="175">
        <v>58</v>
      </c>
      <c r="B60" s="125" t="s">
        <v>37</v>
      </c>
      <c r="C60" s="139"/>
      <c r="D60" s="139"/>
      <c r="E60" s="139"/>
      <c r="F60" s="139"/>
      <c r="G60" s="184">
        <f>SUM(G62:G64)</f>
        <v>1009517563.7</v>
      </c>
      <c r="H60" s="5">
        <f t="shared" si="0"/>
        <v>2</v>
      </c>
    </row>
    <row r="61" spans="1:11" s="39" customFormat="1" ht="6.75" customHeight="1" x14ac:dyDescent="0.25">
      <c r="A61" s="177"/>
      <c r="B61" s="3"/>
      <c r="C61" s="4"/>
      <c r="D61" s="4"/>
      <c r="E61" s="4"/>
      <c r="F61" s="4"/>
      <c r="G61" s="185"/>
      <c r="H61" s="5">
        <f t="shared" si="0"/>
        <v>0</v>
      </c>
      <c r="K61" s="40"/>
    </row>
    <row r="62" spans="1:11" s="39" customFormat="1" ht="14.25" customHeight="1" x14ac:dyDescent="0.25">
      <c r="A62" s="181">
        <v>5804</v>
      </c>
      <c r="B62" s="7" t="s">
        <v>65</v>
      </c>
      <c r="C62" s="4"/>
      <c r="D62" s="4"/>
      <c r="E62" s="4"/>
      <c r="F62" s="4"/>
      <c r="G62" s="192">
        <v>954027726.70000005</v>
      </c>
      <c r="H62" s="5">
        <f t="shared" si="0"/>
        <v>4</v>
      </c>
      <c r="I62" s="41"/>
    </row>
    <row r="63" spans="1:11" s="39" customFormat="1" ht="14.25" customHeight="1" x14ac:dyDescent="0.25">
      <c r="A63" s="181">
        <v>5890</v>
      </c>
      <c r="B63" s="2" t="s">
        <v>76</v>
      </c>
      <c r="C63" s="4"/>
      <c r="D63" s="4"/>
      <c r="E63" s="4"/>
      <c r="F63" s="4"/>
      <c r="G63" s="193">
        <v>0</v>
      </c>
      <c r="H63" s="5">
        <f t="shared" si="0"/>
        <v>4</v>
      </c>
      <c r="I63" s="42"/>
    </row>
    <row r="64" spans="1:11" s="39" customFormat="1" ht="12" customHeight="1" x14ac:dyDescent="0.25">
      <c r="A64" s="181">
        <v>5893</v>
      </c>
      <c r="B64" s="43" t="s">
        <v>97</v>
      </c>
      <c r="C64" s="4"/>
      <c r="D64" s="4"/>
      <c r="E64" s="4"/>
      <c r="F64" s="4"/>
      <c r="G64" s="193">
        <v>55489837</v>
      </c>
      <c r="H64" s="5">
        <f t="shared" si="0"/>
        <v>4</v>
      </c>
    </row>
    <row r="65" spans="1:9" s="39" customFormat="1" ht="6.75" customHeight="1" x14ac:dyDescent="0.25">
      <c r="A65" s="181"/>
      <c r="B65" s="43"/>
      <c r="C65" s="4"/>
      <c r="D65" s="4"/>
      <c r="E65" s="4"/>
      <c r="F65" s="4"/>
      <c r="G65" s="193"/>
      <c r="H65" s="5">
        <f t="shared" si="0"/>
        <v>0</v>
      </c>
    </row>
    <row r="66" spans="1:9" s="39" customFormat="1" ht="14.25" customHeight="1" x14ac:dyDescent="0.25">
      <c r="A66" s="175">
        <v>59</v>
      </c>
      <c r="B66" s="126" t="s">
        <v>82</v>
      </c>
      <c r="C66" s="139"/>
      <c r="D66" s="139"/>
      <c r="E66" s="139"/>
      <c r="F66" s="139"/>
      <c r="G66" s="194">
        <f>SUM(G68)</f>
        <v>0</v>
      </c>
      <c r="H66" s="5">
        <f t="shared" si="0"/>
        <v>2</v>
      </c>
    </row>
    <row r="67" spans="1:9" s="39" customFormat="1" ht="14.25" customHeight="1" x14ac:dyDescent="0.25">
      <c r="A67" s="177"/>
      <c r="B67" s="53"/>
      <c r="C67" s="6"/>
      <c r="D67" s="6"/>
      <c r="E67" s="6"/>
      <c r="F67" s="6"/>
      <c r="G67" s="195"/>
      <c r="H67" s="5"/>
    </row>
    <row r="68" spans="1:9" s="39" customFormat="1" ht="14.25" customHeight="1" x14ac:dyDescent="0.25">
      <c r="A68" s="181"/>
      <c r="B68" s="8"/>
      <c r="C68" s="4"/>
      <c r="D68" s="4"/>
      <c r="E68" s="4"/>
      <c r="F68" s="4"/>
      <c r="G68" s="193"/>
      <c r="H68" s="5">
        <f t="shared" si="0"/>
        <v>0</v>
      </c>
    </row>
    <row r="69" spans="1:9" s="39" customFormat="1" ht="14.25" customHeight="1" x14ac:dyDescent="0.25">
      <c r="A69" s="181"/>
      <c r="B69" s="2"/>
      <c r="C69" s="4"/>
      <c r="D69" s="4"/>
      <c r="E69" s="4"/>
      <c r="F69" s="4"/>
      <c r="G69" s="193"/>
      <c r="H69" s="4"/>
    </row>
    <row r="70" spans="1:9" s="39" customFormat="1" ht="14.25" customHeight="1" x14ac:dyDescent="0.25">
      <c r="A70" s="181"/>
      <c r="B70" s="2"/>
      <c r="C70" s="4"/>
      <c r="D70" s="4"/>
      <c r="E70" s="4"/>
      <c r="F70" s="4"/>
      <c r="G70" s="183"/>
      <c r="H70" s="4"/>
    </row>
    <row r="71" spans="1:9" s="39" customFormat="1" ht="15.75" thickBot="1" x14ac:dyDescent="0.3">
      <c r="A71" s="204"/>
      <c r="B71" s="205" t="s">
        <v>38</v>
      </c>
      <c r="C71" s="206"/>
      <c r="D71" s="206"/>
      <c r="E71" s="206"/>
      <c r="F71" s="206"/>
      <c r="G71" s="207">
        <f>+G5-G25</f>
        <v>43609536507.300003</v>
      </c>
      <c r="H71" s="4"/>
    </row>
    <row r="72" spans="1:9" s="39" customFormat="1" ht="15" hidden="1" customHeight="1" x14ac:dyDescent="0.25">
      <c r="A72" s="177"/>
      <c r="B72" s="3"/>
      <c r="C72" s="4"/>
      <c r="D72" s="4"/>
      <c r="E72" s="4"/>
      <c r="F72" s="4"/>
      <c r="G72" s="203">
        <f>+G5-G27-G38-G50-G56-G60-G46</f>
        <v>43609536507.300003</v>
      </c>
      <c r="H72" s="4"/>
      <c r="I72" s="40"/>
    </row>
    <row r="73" spans="1:9" s="39" customFormat="1" ht="15" customHeight="1" x14ac:dyDescent="0.25">
      <c r="A73" s="3"/>
      <c r="B73" s="3"/>
      <c r="C73" s="4"/>
      <c r="D73" s="4"/>
      <c r="E73" s="4"/>
      <c r="F73" s="4"/>
      <c r="G73" s="55"/>
      <c r="H73" s="4"/>
      <c r="I73" s="40"/>
    </row>
    <row r="74" spans="1:9" s="39" customFormat="1" ht="15" hidden="1" customHeight="1" x14ac:dyDescent="0.25">
      <c r="A74" s="3">
        <v>59</v>
      </c>
      <c r="B74" s="3" t="s">
        <v>82</v>
      </c>
      <c r="C74" s="4"/>
      <c r="D74" s="4"/>
      <c r="E74" s="4"/>
      <c r="F74" s="4"/>
      <c r="G74" s="54">
        <f>+G75</f>
        <v>379159657233.58997</v>
      </c>
      <c r="H74" s="4"/>
      <c r="I74" s="40"/>
    </row>
    <row r="75" spans="1:9" s="39" customFormat="1" ht="15" hidden="1" customHeight="1" x14ac:dyDescent="0.25">
      <c r="A75" s="47">
        <v>5905</v>
      </c>
      <c r="B75" s="47" t="s">
        <v>82</v>
      </c>
      <c r="C75" s="4"/>
      <c r="D75" s="4"/>
      <c r="E75" s="4"/>
      <c r="F75" s="4"/>
      <c r="G75" s="54">
        <v>379159657233.58997</v>
      </c>
      <c r="H75" s="4"/>
      <c r="I75" s="40"/>
    </row>
    <row r="76" spans="1:9" s="39" customFormat="1" ht="15" customHeight="1" x14ac:dyDescent="0.25">
      <c r="A76" s="3"/>
      <c r="B76" s="3"/>
      <c r="C76" s="4"/>
      <c r="D76" s="4"/>
      <c r="E76" s="4"/>
      <c r="F76" s="4"/>
      <c r="G76" s="55"/>
      <c r="H76" s="4"/>
      <c r="I76" s="40"/>
    </row>
    <row r="77" spans="1:9" s="39" customFormat="1" ht="9" customHeight="1" x14ac:dyDescent="0.25">
      <c r="A77" s="4"/>
      <c r="B77" s="3"/>
      <c r="C77" s="4"/>
      <c r="D77" s="4"/>
      <c r="E77" s="4"/>
      <c r="F77" s="4"/>
      <c r="G77" s="56"/>
      <c r="H77" s="4"/>
      <c r="I77" s="42"/>
    </row>
    <row r="78" spans="1:9" s="58" customFormat="1" ht="14.25" customHeight="1" x14ac:dyDescent="0.25">
      <c r="A78" s="59"/>
      <c r="B78" s="59"/>
      <c r="C78" s="57"/>
      <c r="D78" s="57"/>
      <c r="E78" s="57"/>
      <c r="F78" s="57"/>
      <c r="G78" s="124"/>
      <c r="H78" s="57"/>
    </row>
    <row r="79" spans="1:9" s="62" customFormat="1" ht="14.25" customHeight="1" x14ac:dyDescent="0.25">
      <c r="A79" s="59"/>
      <c r="B79" s="59"/>
      <c r="C79" s="60"/>
      <c r="D79" s="60"/>
      <c r="E79" s="146" t="s">
        <v>90</v>
      </c>
      <c r="F79" s="60"/>
      <c r="G79" s="61"/>
      <c r="H79" s="60"/>
    </row>
    <row r="80" spans="1:9" s="65" customFormat="1" ht="23.25" customHeight="1" x14ac:dyDescent="0.2">
      <c r="A80" s="64"/>
      <c r="B80" s="64"/>
      <c r="C80" s="9"/>
      <c r="D80" s="63"/>
      <c r="E80" s="147" t="s">
        <v>91</v>
      </c>
      <c r="F80" s="63"/>
      <c r="G80" s="64"/>
      <c r="H80" s="63"/>
    </row>
    <row r="81" spans="1:11" s="69" customFormat="1" ht="17.25" customHeight="1" x14ac:dyDescent="0.7">
      <c r="A81" s="196"/>
      <c r="B81" s="196"/>
      <c r="C81" s="48"/>
      <c r="D81" s="66"/>
      <c r="E81" s="66"/>
      <c r="F81" s="66"/>
      <c r="G81" s="67"/>
      <c r="H81" s="68"/>
    </row>
    <row r="82" spans="1:11" s="65" customFormat="1" ht="20.100000000000001" customHeight="1" x14ac:dyDescent="0.2">
      <c r="A82" s="232" t="s">
        <v>109</v>
      </c>
      <c r="B82" s="232"/>
      <c r="C82" s="232" t="s">
        <v>87</v>
      </c>
      <c r="D82" s="232"/>
      <c r="E82" s="146"/>
      <c r="F82" s="232" t="s">
        <v>111</v>
      </c>
      <c r="G82" s="232"/>
      <c r="H82" s="52"/>
    </row>
    <row r="83" spans="1:11" s="65" customFormat="1" ht="14.25" customHeight="1" x14ac:dyDescent="0.2">
      <c r="A83" s="226" t="s">
        <v>110</v>
      </c>
      <c r="B83" s="226"/>
      <c r="C83" s="226" t="s">
        <v>78</v>
      </c>
      <c r="D83" s="226"/>
      <c r="E83" s="140"/>
      <c r="F83" s="226" t="s">
        <v>78</v>
      </c>
      <c r="G83" s="226"/>
      <c r="H83" s="44"/>
    </row>
    <row r="84" spans="1:11" s="65" customFormat="1" ht="14.25" customHeight="1" x14ac:dyDescent="0.2">
      <c r="A84" s="239"/>
      <c r="B84" s="239"/>
      <c r="C84" s="226" t="s">
        <v>77</v>
      </c>
      <c r="D84" s="226"/>
      <c r="E84" s="140"/>
      <c r="F84" s="226" t="s">
        <v>77</v>
      </c>
      <c r="G84" s="226"/>
      <c r="H84" s="44"/>
    </row>
    <row r="85" spans="1:11" s="65" customFormat="1" ht="14.25" customHeight="1" x14ac:dyDescent="0.2">
      <c r="A85" s="11"/>
      <c r="B85" s="201"/>
      <c r="C85" s="202"/>
      <c r="D85" s="202"/>
      <c r="E85" s="202"/>
      <c r="F85" s="202"/>
      <c r="G85" s="202"/>
      <c r="H85" s="44"/>
      <c r="K85" s="70"/>
    </row>
    <row r="86" spans="1:11" s="20" customFormat="1" ht="15" x14ac:dyDescent="0.2">
      <c r="A86" s="11"/>
      <c r="B86" s="11"/>
      <c r="C86" s="12"/>
      <c r="D86" s="10"/>
      <c r="E86" s="10"/>
      <c r="F86" s="10"/>
      <c r="G86" s="46"/>
      <c r="H86" s="10"/>
    </row>
  </sheetData>
  <mergeCells count="12">
    <mergeCell ref="F84:G84"/>
    <mergeCell ref="A82:B82"/>
    <mergeCell ref="A83:B83"/>
    <mergeCell ref="A1:G1"/>
    <mergeCell ref="A2:G2"/>
    <mergeCell ref="A3:G3"/>
    <mergeCell ref="F82:G82"/>
    <mergeCell ref="F83:G83"/>
    <mergeCell ref="A84:B84"/>
    <mergeCell ref="C82:D82"/>
    <mergeCell ref="C83:D83"/>
    <mergeCell ref="C84:D84"/>
  </mergeCells>
  <printOptions horizontalCentered="1" verticalCentered="1"/>
  <pageMargins left="0.39370078740157483" right="0" top="0.39370078740157483" bottom="0" header="0" footer="0"/>
  <pageSetup scale="90" fitToHeight="0" orientation="landscape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BALANCE DE PRUEBA JPS7</vt:lpstr>
      <vt:lpstr>ESF</vt:lpstr>
      <vt:lpstr>ER</vt:lpstr>
      <vt:lpstr>ER!Área_de_impresión</vt:lpstr>
      <vt:lpstr>ESF!Área_de_impresión</vt:lpstr>
      <vt:lpstr>ER!Títulos_a_imprimir</vt:lpstr>
      <vt:lpstr>ESF!Títulos_a_imprimir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Brayan Daniel Cristiano Cardenas</dc:creator>
  <cp:lastModifiedBy>Pedro Pablo Peña Castilblanco</cp:lastModifiedBy>
  <cp:lastPrinted>2022-05-17T14:19:34Z</cp:lastPrinted>
  <dcterms:created xsi:type="dcterms:W3CDTF">2018-05-07T22:51:54Z</dcterms:created>
  <dcterms:modified xsi:type="dcterms:W3CDTF">2022-05-17T14:22:15Z</dcterms:modified>
</cp:coreProperties>
</file>