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.pena\Documents\VIGENCIA 2021\ESTADOS FINANCIEROS VIGENCIA 2021\"/>
    </mc:Choice>
  </mc:AlternateContent>
  <xr:revisionPtr revIDLastSave="0" documentId="13_ncr:1_{B1997F29-B865-4265-AF20-36281592B10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LANCE DEPRUEBA" sheetId="14" r:id="rId1"/>
    <sheet name="ESF" sheetId="1" r:id="rId2"/>
    <sheet name="ER" sheetId="2" r:id="rId3"/>
  </sheets>
  <externalReferences>
    <externalReference r:id="rId4"/>
  </externalReferences>
  <definedNames>
    <definedName name="ACREEDORES" localSheetId="2">#REF!</definedName>
    <definedName name="ACREEDORES" localSheetId="1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ER!$A$1:$I$79</definedName>
    <definedName name="_xlnm.Print_Area" localSheetId="1">ESF!$A$1:$K$69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ER!$1:$4</definedName>
    <definedName name="_xlnm.Print_Titles" localSheetId="1">ESF!$1:$5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1" l="1"/>
  <c r="I55" i="1"/>
  <c r="D22" i="1"/>
  <c r="I12" i="1"/>
  <c r="H51" i="2"/>
  <c r="H27" i="2"/>
  <c r="D61" i="1"/>
  <c r="D35" i="1"/>
  <c r="D12" i="1"/>
  <c r="H57" i="2"/>
  <c r="D16" i="1" l="1"/>
  <c r="D48" i="1" s="1"/>
  <c r="D8" i="1" l="1"/>
  <c r="A4" i="2"/>
  <c r="H38" i="2" l="1"/>
  <c r="H21" i="2" l="1"/>
  <c r="E22" i="1"/>
  <c r="E16" i="1"/>
  <c r="H63" i="2"/>
  <c r="E54" i="1"/>
  <c r="H13" i="2"/>
  <c r="H8" i="2"/>
  <c r="J59" i="1"/>
  <c r="I19" i="1"/>
  <c r="J26" i="1" s="1"/>
  <c r="E31" i="1"/>
  <c r="G52" i="2"/>
  <c r="H47" i="2"/>
  <c r="G37" i="2" s="1"/>
  <c r="G43" i="2"/>
  <c r="G35" i="2"/>
  <c r="G31" i="2"/>
  <c r="G14" i="2"/>
  <c r="G9" i="2"/>
  <c r="A2" i="2"/>
  <c r="J61" i="1"/>
  <c r="E56" i="1"/>
  <c r="E55" i="1"/>
  <c r="E53" i="1"/>
  <c r="E52" i="1"/>
  <c r="E48" i="1"/>
  <c r="E47" i="1"/>
  <c r="E46" i="1"/>
  <c r="E45" i="1"/>
  <c r="J44" i="1"/>
  <c r="E44" i="1"/>
  <c r="J49" i="1"/>
  <c r="E43" i="1"/>
  <c r="E42" i="1"/>
  <c r="E41" i="1"/>
  <c r="E40" i="1"/>
  <c r="I25" i="1"/>
  <c r="J37" i="1"/>
  <c r="E25" i="1"/>
  <c r="J32" i="1"/>
  <c r="E19" i="1"/>
  <c r="J22" i="1"/>
  <c r="J20" i="1"/>
  <c r="J19" i="1"/>
  <c r="J18" i="1"/>
  <c r="A1" i="1"/>
  <c r="E34" i="1"/>
  <c r="E36" i="1"/>
  <c r="G10" i="2"/>
  <c r="E38" i="1"/>
  <c r="G55" i="2"/>
  <c r="G54" i="2"/>
  <c r="J48" i="1"/>
  <c r="G53" i="2"/>
  <c r="E18" i="1"/>
  <c r="E58" i="1"/>
  <c r="J42" i="1"/>
  <c r="J56" i="1"/>
  <c r="H6" i="2" l="1"/>
  <c r="H68" i="2" s="1"/>
  <c r="I45" i="1" s="1"/>
  <c r="I40" i="1" s="1"/>
  <c r="J58" i="1"/>
  <c r="I35" i="1"/>
  <c r="J60" i="1"/>
  <c r="J16" i="1"/>
  <c r="J35" i="1"/>
  <c r="H25" i="2"/>
  <c r="I8" i="1"/>
  <c r="E10" i="1" l="1"/>
  <c r="J51" i="1"/>
  <c r="I37" i="1"/>
  <c r="I48" i="1" s="1"/>
  <c r="J52" i="1" s="1"/>
  <c r="G6" i="2"/>
  <c r="J10" i="1"/>
  <c r="I51" i="1" l="1"/>
  <c r="J55" i="1" l="1"/>
</calcChain>
</file>

<file path=xl/sharedStrings.xml><?xml version="1.0" encoding="utf-8"?>
<sst xmlns="http://schemas.openxmlformats.org/spreadsheetml/2006/main" count="1195" uniqueCount="1002">
  <si>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</si>
  <si>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</si>
  <si>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</si>
  <si>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</si>
  <si>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</si>
  <si>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</si>
  <si>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OBLIGACIONES LABORALES Y DE SEGURIDAD SOCIAL INTEGRAL</t>
  </si>
  <si>
    <t>PASIVOS ESTIMADOS</t>
  </si>
  <si>
    <t>TOTAL PASIVO</t>
  </si>
  <si>
    <t>PATRIMONIO</t>
  </si>
  <si>
    <t>MAQUINARIA Y EQUIPO</t>
  </si>
  <si>
    <t>CAPITAL FISCAL</t>
  </si>
  <si>
    <t>MUEBLES, ENSERES Y EQUIPO DE OFICINA</t>
  </si>
  <si>
    <t>EQUIPOS DE COMUNICACIÓN Y COMPUTACIÓN</t>
  </si>
  <si>
    <t>EQUIPOS DE TRANSPORTE, TRACCIÓN Y ELEVACIÓN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</si>
  <si>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</si>
  <si>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</si>
  <si>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</si>
  <si>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</si>
  <si>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</si>
  <si>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</si>
  <si>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</si>
  <si>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</si>
  <si>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</si>
  <si>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</si>
  <si>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</si>
  <si>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</si>
  <si>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</si>
  <si>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</si>
  <si>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</si>
  <si>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</si>
  <si>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</si>
  <si>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</si>
  <si>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</si>
  <si>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</si>
  <si>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GASTO PUBLICO SOCIAL</t>
  </si>
  <si>
    <t>VIVIENDA</t>
  </si>
  <si>
    <t>OTROS GASTOS</t>
  </si>
  <si>
    <t>COMISIONES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</si>
  <si>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</si>
  <si>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</si>
  <si>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</si>
  <si>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</si>
  <si>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</si>
  <si>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</si>
  <si>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</si>
  <si>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</si>
  <si>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</si>
  <si>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</si>
  <si>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</si>
  <si>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</si>
  <si>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</si>
  <si>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</si>
  <si>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</si>
  <si>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</si>
  <si>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</si>
  <si>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</si>
  <si>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</si>
  <si>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</si>
  <si>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</si>
  <si>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</si>
  <si>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</si>
  <si>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</si>
  <si>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</si>
  <si>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</si>
  <si>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</si>
  <si>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</si>
  <si>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</si>
  <si>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</si>
  <si>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</si>
  <si>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</si>
  <si>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</si>
  <si>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</si>
  <si>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</si>
  <si>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</si>
  <si>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</si>
  <si>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</si>
  <si>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 xml:space="preserve">Contador </t>
  </si>
  <si>
    <t>T.P. 82532-T</t>
  </si>
  <si>
    <t>Contador</t>
  </si>
  <si>
    <t xml:space="preserve">GASTOS DE PERSONAL DIVERSOS </t>
  </si>
  <si>
    <t>SANEAMIENTO CONTABLE</t>
  </si>
  <si>
    <t>CIERRE DE INGRESOS GASTOS Y COSTOS</t>
  </si>
  <si>
    <t>RESULTADO DE EJERCICIOS ANTERIORES</t>
  </si>
  <si>
    <t>OTROS INGRESOS</t>
  </si>
  <si>
    <t>INGRESOS DIVERSOS</t>
  </si>
  <si>
    <t>PEDRO PABLO PEÑA CASTIBLANCO</t>
  </si>
  <si>
    <t>1976</t>
  </si>
  <si>
    <t>Deterioro acumulado de intangibles</t>
  </si>
  <si>
    <t>DETERIORO ACTIVOS INTANGIBLES</t>
  </si>
  <si>
    <t>DETERIORO DE PROPIEDADES, PLANTA Y EQUIPO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</si>
  <si>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</si>
  <si>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</si>
  <si>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</si>
  <si>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</si>
  <si>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</si>
  <si>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>PROVISIONES</t>
  </si>
  <si>
    <t xml:space="preserve">ESTADO DE SITUACIÓN FINANCIERA </t>
  </si>
  <si>
    <t xml:space="preserve">ESTADO DE RESULTADOS P &amp; G </t>
  </si>
  <si>
    <t>RESULTADO DEL EJERCICIO PARCIAL</t>
  </si>
  <si>
    <t>1</t>
  </si>
  <si>
    <t>ACTIVOS</t>
  </si>
  <si>
    <t>11</t>
  </si>
  <si>
    <t>1105</t>
  </si>
  <si>
    <t>110502</t>
  </si>
  <si>
    <t>13</t>
  </si>
  <si>
    <t>CUENTAS POR COBRAR</t>
  </si>
  <si>
    <t>1311</t>
  </si>
  <si>
    <t>131102</t>
  </si>
  <si>
    <t>13110201</t>
  </si>
  <si>
    <t>13110202</t>
  </si>
  <si>
    <t>131103</t>
  </si>
  <si>
    <t>13110301</t>
  </si>
  <si>
    <t>1384</t>
  </si>
  <si>
    <t>138426</t>
  </si>
  <si>
    <t>138490</t>
  </si>
  <si>
    <t>1386</t>
  </si>
  <si>
    <t>138614</t>
  </si>
  <si>
    <t>138690</t>
  </si>
  <si>
    <t>13869001</t>
  </si>
  <si>
    <t>16</t>
  </si>
  <si>
    <t>1650</t>
  </si>
  <si>
    <t>REDES, LÍNEAS Y CABLES</t>
  </si>
  <si>
    <t>165012</t>
  </si>
  <si>
    <t>16501216</t>
  </si>
  <si>
    <t>1655</t>
  </si>
  <si>
    <t>165520</t>
  </si>
  <si>
    <t>16552002</t>
  </si>
  <si>
    <t>165522</t>
  </si>
  <si>
    <t>16552203</t>
  </si>
  <si>
    <t>165523</t>
  </si>
  <si>
    <t>16552304</t>
  </si>
  <si>
    <t>165590</t>
  </si>
  <si>
    <t>16559005</t>
  </si>
  <si>
    <t>1665</t>
  </si>
  <si>
    <t>166501</t>
  </si>
  <si>
    <t>16650107</t>
  </si>
  <si>
    <t>166502</t>
  </si>
  <si>
    <t>16650208</t>
  </si>
  <si>
    <t>1670</t>
  </si>
  <si>
    <t>167001</t>
  </si>
  <si>
    <t>16700110</t>
  </si>
  <si>
    <t>167002</t>
  </si>
  <si>
    <t>16700211</t>
  </si>
  <si>
    <t>1675</t>
  </si>
  <si>
    <t>167502</t>
  </si>
  <si>
    <t>16750212</t>
  </si>
  <si>
    <t>1685</t>
  </si>
  <si>
    <t>168503</t>
  </si>
  <si>
    <t>16850316</t>
  </si>
  <si>
    <t>168504</t>
  </si>
  <si>
    <t>16850402</t>
  </si>
  <si>
    <t>16850404</t>
  </si>
  <si>
    <t>16850405</t>
  </si>
  <si>
    <t>OTRA MAQUINARIA Y EQUIPO</t>
  </si>
  <si>
    <t>168506</t>
  </si>
  <si>
    <t>16850607</t>
  </si>
  <si>
    <t>16850608</t>
  </si>
  <si>
    <t>168507</t>
  </si>
  <si>
    <t>16850703</t>
  </si>
  <si>
    <t>16850710</t>
  </si>
  <si>
    <t>16850711</t>
  </si>
  <si>
    <t>168508</t>
  </si>
  <si>
    <t>16850812</t>
  </si>
  <si>
    <t>1695</t>
  </si>
  <si>
    <t>169507</t>
  </si>
  <si>
    <t>REDES LINEAS Y CABLES</t>
  </si>
  <si>
    <t>16950716</t>
  </si>
  <si>
    <t>169508</t>
  </si>
  <si>
    <t>16950805</t>
  </si>
  <si>
    <t>169510</t>
  </si>
  <si>
    <t>16951007</t>
  </si>
  <si>
    <t>169511</t>
  </si>
  <si>
    <t>16951110</t>
  </si>
  <si>
    <t>16951111</t>
  </si>
  <si>
    <t>169512</t>
  </si>
  <si>
    <t>16951212</t>
  </si>
  <si>
    <t>19</t>
  </si>
  <si>
    <t>1902</t>
  </si>
  <si>
    <t>190204</t>
  </si>
  <si>
    <t>1905</t>
  </si>
  <si>
    <t>190501</t>
  </si>
  <si>
    <t>1906</t>
  </si>
  <si>
    <t>190601</t>
  </si>
  <si>
    <t>19060104</t>
  </si>
  <si>
    <t>1908</t>
  </si>
  <si>
    <t>190801</t>
  </si>
  <si>
    <t>19080101</t>
  </si>
  <si>
    <t>1908010102</t>
  </si>
  <si>
    <t>1908010103</t>
  </si>
  <si>
    <t>19080102</t>
  </si>
  <si>
    <t>19080104</t>
  </si>
  <si>
    <t>1908010402</t>
  </si>
  <si>
    <t>1926</t>
  </si>
  <si>
    <t>DERECHOS EN FIDEICOMISO</t>
  </si>
  <si>
    <t>192603</t>
  </si>
  <si>
    <t>19260301</t>
  </si>
  <si>
    <t>1926030101</t>
  </si>
  <si>
    <t>1926030102</t>
  </si>
  <si>
    <t>1926030105</t>
  </si>
  <si>
    <t>1926030106</t>
  </si>
  <si>
    <t>1926030108</t>
  </si>
  <si>
    <t>19260302</t>
  </si>
  <si>
    <t>CAJA DE VIVIENDA POPULAR</t>
  </si>
  <si>
    <t>1926030201</t>
  </si>
  <si>
    <t>1926030203</t>
  </si>
  <si>
    <t>19260304</t>
  </si>
  <si>
    <t>FONVIVIENDA</t>
  </si>
  <si>
    <t>1926030401</t>
  </si>
  <si>
    <t>19260305</t>
  </si>
  <si>
    <t>FONDO NACIONAL DEL AHORRO</t>
  </si>
  <si>
    <t>1926030501</t>
  </si>
  <si>
    <t>1970</t>
  </si>
  <si>
    <t>ACTIVOS INTANGIBLES</t>
  </si>
  <si>
    <t>197007</t>
  </si>
  <si>
    <t>Licencias</t>
  </si>
  <si>
    <t>19700714</t>
  </si>
  <si>
    <t>197008</t>
  </si>
  <si>
    <t>19700815</t>
  </si>
  <si>
    <t>SOFWARE</t>
  </si>
  <si>
    <t>1975</t>
  </si>
  <si>
    <t>197507</t>
  </si>
  <si>
    <t>19750714</t>
  </si>
  <si>
    <t>197508</t>
  </si>
  <si>
    <t>19750815</t>
  </si>
  <si>
    <t>197606</t>
  </si>
  <si>
    <t>Licenicas</t>
  </si>
  <si>
    <t>19760614</t>
  </si>
  <si>
    <t>19760715</t>
  </si>
  <si>
    <t>2</t>
  </si>
  <si>
    <t>PASIVOS</t>
  </si>
  <si>
    <t>24</t>
  </si>
  <si>
    <t>2401</t>
  </si>
  <si>
    <t>240101</t>
  </si>
  <si>
    <t>24010101</t>
  </si>
  <si>
    <t>24010102</t>
  </si>
  <si>
    <t>Servicios</t>
  </si>
  <si>
    <t>240102</t>
  </si>
  <si>
    <t>24010231153</t>
  </si>
  <si>
    <t>24010237505</t>
  </si>
  <si>
    <t>24010237575</t>
  </si>
  <si>
    <t>24010237577</t>
  </si>
  <si>
    <t>24010237582</t>
  </si>
  <si>
    <t>24010237590</t>
  </si>
  <si>
    <t>24010237602</t>
  </si>
  <si>
    <t>24010237606</t>
  </si>
  <si>
    <t>24010237615</t>
  </si>
  <si>
    <t>24010237618</t>
  </si>
  <si>
    <t>24010237641</t>
  </si>
  <si>
    <t>24010237642</t>
  </si>
  <si>
    <t>24010237645</t>
  </si>
  <si>
    <t>24010237659</t>
  </si>
  <si>
    <t>24010237721</t>
  </si>
  <si>
    <t>24010237728</t>
  </si>
  <si>
    <t>24010237747</t>
  </si>
  <si>
    <t>24010237754</t>
  </si>
  <si>
    <t>24010237798</t>
  </si>
  <si>
    <t>24010237802</t>
  </si>
  <si>
    <t>24010237810</t>
  </si>
  <si>
    <t>24010237812</t>
  </si>
  <si>
    <t>24010237815</t>
  </si>
  <si>
    <t>24010237823</t>
  </si>
  <si>
    <t>24010237825</t>
  </si>
  <si>
    <t>24010237836</t>
  </si>
  <si>
    <t>2424</t>
  </si>
  <si>
    <t>DESCUENTOS DE NÓMINA</t>
  </si>
  <si>
    <t>242401</t>
  </si>
  <si>
    <t>24240102</t>
  </si>
  <si>
    <t>Aporte Funcionarios Pensión</t>
  </si>
  <si>
    <t>24240103</t>
  </si>
  <si>
    <t>Aporte Voluntario Pensiones</t>
  </si>
  <si>
    <t>242402</t>
  </si>
  <si>
    <t>24240202</t>
  </si>
  <si>
    <t>Aporte Funcionarios Salud</t>
  </si>
  <si>
    <t>242405</t>
  </si>
  <si>
    <t>Cooperativas</t>
  </si>
  <si>
    <t>242407</t>
  </si>
  <si>
    <t>24240705</t>
  </si>
  <si>
    <t>24240706</t>
  </si>
  <si>
    <t>242413</t>
  </si>
  <si>
    <t>24241303</t>
  </si>
  <si>
    <t>2436</t>
  </si>
  <si>
    <t>243603</t>
  </si>
  <si>
    <t>Honorarios</t>
  </si>
  <si>
    <t>243605</t>
  </si>
  <si>
    <t>243606</t>
  </si>
  <si>
    <t>Arrendamientos</t>
  </si>
  <si>
    <t>243608</t>
  </si>
  <si>
    <t>Compras</t>
  </si>
  <si>
    <t>243615</t>
  </si>
  <si>
    <t>RENTAS TRABAJO</t>
  </si>
  <si>
    <t>24361501</t>
  </si>
  <si>
    <t>24361502</t>
  </si>
  <si>
    <t>243625</t>
  </si>
  <si>
    <t>243626</t>
  </si>
  <si>
    <t>243627</t>
  </si>
  <si>
    <t>243690</t>
  </si>
  <si>
    <t>24369001</t>
  </si>
  <si>
    <t>Estampillas - Universidad Distrital</t>
  </si>
  <si>
    <t>24369002</t>
  </si>
  <si>
    <t>Estampillas Pro-Cultura</t>
  </si>
  <si>
    <t>24369003</t>
  </si>
  <si>
    <t>Estampillas Pro-Adulto Mayor</t>
  </si>
  <si>
    <t>24369005</t>
  </si>
  <si>
    <t>2490</t>
  </si>
  <si>
    <t>OTRAS CUENTAS POR PAGAR</t>
  </si>
  <si>
    <t>249034</t>
  </si>
  <si>
    <t>249040</t>
  </si>
  <si>
    <t>249050</t>
  </si>
  <si>
    <t>24905001</t>
  </si>
  <si>
    <t>24905002</t>
  </si>
  <si>
    <t>249051</t>
  </si>
  <si>
    <t>24905101</t>
  </si>
  <si>
    <t>Energía</t>
  </si>
  <si>
    <t>24905104</t>
  </si>
  <si>
    <t>24905105</t>
  </si>
  <si>
    <t>24905106</t>
  </si>
  <si>
    <t>249058</t>
  </si>
  <si>
    <t>25</t>
  </si>
  <si>
    <t>BENEFICIOS A LOS EMPLEADOS</t>
  </si>
  <si>
    <t>2511</t>
  </si>
  <si>
    <t>251101</t>
  </si>
  <si>
    <t>251102</t>
  </si>
  <si>
    <t>Cesantías</t>
  </si>
  <si>
    <t>251103</t>
  </si>
  <si>
    <t>251104</t>
  </si>
  <si>
    <t>Vacaciones</t>
  </si>
  <si>
    <t>251105</t>
  </si>
  <si>
    <t>251107</t>
  </si>
  <si>
    <t>251109</t>
  </si>
  <si>
    <t>Bonificaciones</t>
  </si>
  <si>
    <t>251110</t>
  </si>
  <si>
    <t>25111001</t>
  </si>
  <si>
    <t>25111002</t>
  </si>
  <si>
    <t>25111003</t>
  </si>
  <si>
    <t>25111004</t>
  </si>
  <si>
    <t>251111</t>
  </si>
  <si>
    <t>251122</t>
  </si>
  <si>
    <t>25112201</t>
  </si>
  <si>
    <t>Aporte Entidad Pensión</t>
  </si>
  <si>
    <t>251123</t>
  </si>
  <si>
    <t>25112301</t>
  </si>
  <si>
    <t>Aporte Entidad Salud</t>
  </si>
  <si>
    <t>251124</t>
  </si>
  <si>
    <t>251126</t>
  </si>
  <si>
    <t>2512</t>
  </si>
  <si>
    <t>251204</t>
  </si>
  <si>
    <t>251290</t>
  </si>
  <si>
    <t>27</t>
  </si>
  <si>
    <t>2701</t>
  </si>
  <si>
    <t>LITIGIOS Y DEMANDAS</t>
  </si>
  <si>
    <t>270103</t>
  </si>
  <si>
    <t>ADMINISTRATIVAS</t>
  </si>
  <si>
    <t>270190</t>
  </si>
  <si>
    <t>27019090</t>
  </si>
  <si>
    <t>3</t>
  </si>
  <si>
    <t>31</t>
  </si>
  <si>
    <t>3105</t>
  </si>
  <si>
    <t>310506</t>
  </si>
  <si>
    <t>31050601</t>
  </si>
  <si>
    <t>Distrito</t>
  </si>
  <si>
    <t>31050605</t>
  </si>
  <si>
    <t>3105060504</t>
  </si>
  <si>
    <t>3109</t>
  </si>
  <si>
    <t>310901</t>
  </si>
  <si>
    <t>310902</t>
  </si>
  <si>
    <t>4</t>
  </si>
  <si>
    <t>INGRESOS</t>
  </si>
  <si>
    <t>41</t>
  </si>
  <si>
    <t>4110</t>
  </si>
  <si>
    <t>411002</t>
  </si>
  <si>
    <t>41100201</t>
  </si>
  <si>
    <t>411090</t>
  </si>
  <si>
    <t>41109002</t>
  </si>
  <si>
    <t>47</t>
  </si>
  <si>
    <t>4705</t>
  </si>
  <si>
    <t>FONDOS RECIBIDOS</t>
  </si>
  <si>
    <t>470508</t>
  </si>
  <si>
    <t>47050801</t>
  </si>
  <si>
    <t>47050802</t>
  </si>
  <si>
    <t>470510</t>
  </si>
  <si>
    <t>48</t>
  </si>
  <si>
    <t>4808</t>
  </si>
  <si>
    <t>480826</t>
  </si>
  <si>
    <t>RECUPERACIONES</t>
  </si>
  <si>
    <t>48082603</t>
  </si>
  <si>
    <t>48082604</t>
  </si>
  <si>
    <t>5</t>
  </si>
  <si>
    <t>GASTOS</t>
  </si>
  <si>
    <t>51</t>
  </si>
  <si>
    <t>5101</t>
  </si>
  <si>
    <t>510101</t>
  </si>
  <si>
    <t>Sueldos</t>
  </si>
  <si>
    <t>510103</t>
  </si>
  <si>
    <t>51010301</t>
  </si>
  <si>
    <t>510105</t>
  </si>
  <si>
    <t>51010501</t>
  </si>
  <si>
    <t>Gastos De Representación</t>
  </si>
  <si>
    <t>510110</t>
  </si>
  <si>
    <t>510119</t>
  </si>
  <si>
    <t>51011902</t>
  </si>
  <si>
    <t>510123</t>
  </si>
  <si>
    <t>510160</t>
  </si>
  <si>
    <t>5102</t>
  </si>
  <si>
    <t>CONTRIBUCIONES IMPUTADAS</t>
  </si>
  <si>
    <t>5103</t>
  </si>
  <si>
    <t>510302</t>
  </si>
  <si>
    <t>510303</t>
  </si>
  <si>
    <t>510305</t>
  </si>
  <si>
    <t>510306</t>
  </si>
  <si>
    <t>5104</t>
  </si>
  <si>
    <t>510401</t>
  </si>
  <si>
    <t>510402</t>
  </si>
  <si>
    <t>510403</t>
  </si>
  <si>
    <t>510404</t>
  </si>
  <si>
    <t>5107</t>
  </si>
  <si>
    <t>PRESTACIONES SOCIALES</t>
  </si>
  <si>
    <t>510701</t>
  </si>
  <si>
    <t>510702</t>
  </si>
  <si>
    <t>510703</t>
  </si>
  <si>
    <t>510704</t>
  </si>
  <si>
    <t>510705</t>
  </si>
  <si>
    <t>510706</t>
  </si>
  <si>
    <t>510707</t>
  </si>
  <si>
    <t>510790</t>
  </si>
  <si>
    <t>51079001</t>
  </si>
  <si>
    <t>Prima Antigüedad</t>
  </si>
  <si>
    <t>51079002</t>
  </si>
  <si>
    <t>Prima Secretarial</t>
  </si>
  <si>
    <t>51079003</t>
  </si>
  <si>
    <t>5108</t>
  </si>
  <si>
    <t>5111</t>
  </si>
  <si>
    <t>511113</t>
  </si>
  <si>
    <t>511117</t>
  </si>
  <si>
    <t>51111701</t>
  </si>
  <si>
    <t>51111702</t>
  </si>
  <si>
    <t>51111703</t>
  </si>
  <si>
    <t>Aseo</t>
  </si>
  <si>
    <t>51111705</t>
  </si>
  <si>
    <t>51111706</t>
  </si>
  <si>
    <t>511118</t>
  </si>
  <si>
    <t>511123</t>
  </si>
  <si>
    <t>511125</t>
  </si>
  <si>
    <t>511146</t>
  </si>
  <si>
    <t>511149</t>
  </si>
  <si>
    <t>511155</t>
  </si>
  <si>
    <t>511190</t>
  </si>
  <si>
    <t>51119001</t>
  </si>
  <si>
    <t>53</t>
  </si>
  <si>
    <t>5360</t>
  </si>
  <si>
    <t>536003</t>
  </si>
  <si>
    <t>53600316</t>
  </si>
  <si>
    <t>536004</t>
  </si>
  <si>
    <t>53600402</t>
  </si>
  <si>
    <t>53600403</t>
  </si>
  <si>
    <t>53600404</t>
  </si>
  <si>
    <t>53600405</t>
  </si>
  <si>
    <t>536006</t>
  </si>
  <si>
    <t>53600607</t>
  </si>
  <si>
    <t>53600608</t>
  </si>
  <si>
    <t>536007</t>
  </si>
  <si>
    <t>53600710</t>
  </si>
  <si>
    <t>53600711</t>
  </si>
  <si>
    <t>536008</t>
  </si>
  <si>
    <t>53600812</t>
  </si>
  <si>
    <t>5366</t>
  </si>
  <si>
    <t>536605</t>
  </si>
  <si>
    <t>53660514</t>
  </si>
  <si>
    <t>536606</t>
  </si>
  <si>
    <t>53660615</t>
  </si>
  <si>
    <t>5368</t>
  </si>
  <si>
    <t>55</t>
  </si>
  <si>
    <t>GASTO PÚBLICO SOCIAL</t>
  </si>
  <si>
    <t>5504</t>
  </si>
  <si>
    <t>550405</t>
  </si>
  <si>
    <t>55040531075</t>
  </si>
  <si>
    <t>55040531102</t>
  </si>
  <si>
    <t>55040531151</t>
  </si>
  <si>
    <t>55040531153</t>
  </si>
  <si>
    <t>5504053417</t>
  </si>
  <si>
    <t>5504053418</t>
  </si>
  <si>
    <t>5504053487</t>
  </si>
  <si>
    <t>55040537505</t>
  </si>
  <si>
    <t>55040537575</t>
  </si>
  <si>
    <t>55040537577</t>
  </si>
  <si>
    <t>55040537582</t>
  </si>
  <si>
    <t>55040537590</t>
  </si>
  <si>
    <t>55040537602</t>
  </si>
  <si>
    <t>55040537606</t>
  </si>
  <si>
    <t>55040537615</t>
  </si>
  <si>
    <t>55040537618</t>
  </si>
  <si>
    <t>55040537641</t>
  </si>
  <si>
    <t>55040537642</t>
  </si>
  <si>
    <t>55040537721</t>
  </si>
  <si>
    <t>55040537728</t>
  </si>
  <si>
    <t>55040537747</t>
  </si>
  <si>
    <t>55040537754</t>
  </si>
  <si>
    <t>55040537798</t>
  </si>
  <si>
    <t>55040537802</t>
  </si>
  <si>
    <t>55040537810</t>
  </si>
  <si>
    <t>55040537812</t>
  </si>
  <si>
    <t>55040537815</t>
  </si>
  <si>
    <t>55040537823</t>
  </si>
  <si>
    <t>55040537825</t>
  </si>
  <si>
    <t>55040537836</t>
  </si>
  <si>
    <t>5504057</t>
  </si>
  <si>
    <t>55040591075</t>
  </si>
  <si>
    <t>55040591153</t>
  </si>
  <si>
    <t>5504059417</t>
  </si>
  <si>
    <t>5504059418</t>
  </si>
  <si>
    <t>5504059491</t>
  </si>
  <si>
    <t>57</t>
  </si>
  <si>
    <t>5720</t>
  </si>
  <si>
    <t>OPERACIONES DE ENLACE</t>
  </si>
  <si>
    <t>572080</t>
  </si>
  <si>
    <t>57208001</t>
  </si>
  <si>
    <t>58</t>
  </si>
  <si>
    <t>5804</t>
  </si>
  <si>
    <t>FINANCIEROS</t>
  </si>
  <si>
    <t>580423</t>
  </si>
  <si>
    <t>5893</t>
  </si>
  <si>
    <t>589301</t>
  </si>
  <si>
    <t xml:space="preserve"> INGRESOS NO TRIBUTARIOS</t>
  </si>
  <si>
    <t>58930101</t>
  </si>
  <si>
    <t>8</t>
  </si>
  <si>
    <t>81</t>
  </si>
  <si>
    <t>ACTIVOS CONTINGENTES</t>
  </si>
  <si>
    <t>8120</t>
  </si>
  <si>
    <t>812004</t>
  </si>
  <si>
    <t>81200401</t>
  </si>
  <si>
    <t>812090</t>
  </si>
  <si>
    <t>8190</t>
  </si>
  <si>
    <t>OTROS ACTIVOS CONTINGENTES</t>
  </si>
  <si>
    <t>819003</t>
  </si>
  <si>
    <t>81900301</t>
  </si>
  <si>
    <t>819090</t>
  </si>
  <si>
    <t>83</t>
  </si>
  <si>
    <t>8315</t>
  </si>
  <si>
    <t>831510</t>
  </si>
  <si>
    <t>83151005</t>
  </si>
  <si>
    <t>8355</t>
  </si>
  <si>
    <t>835511</t>
  </si>
  <si>
    <t>Gastos</t>
  </si>
  <si>
    <t>89</t>
  </si>
  <si>
    <t>8905</t>
  </si>
  <si>
    <t>890506</t>
  </si>
  <si>
    <t>89050601</t>
  </si>
  <si>
    <t>89050690</t>
  </si>
  <si>
    <t>890590</t>
  </si>
  <si>
    <t>8915</t>
  </si>
  <si>
    <t>891506</t>
  </si>
  <si>
    <t>89150605</t>
  </si>
  <si>
    <t>891516</t>
  </si>
  <si>
    <t>9</t>
  </si>
  <si>
    <t>91</t>
  </si>
  <si>
    <t>PASIVOS CONTINGENTES</t>
  </si>
  <si>
    <t>9120</t>
  </si>
  <si>
    <t>912002</t>
  </si>
  <si>
    <t>912004</t>
  </si>
  <si>
    <t>912090</t>
  </si>
  <si>
    <t>9190</t>
  </si>
  <si>
    <t>OTROS PASIVOS CONTINGENTES</t>
  </si>
  <si>
    <t>919090</t>
  </si>
  <si>
    <t>93</t>
  </si>
  <si>
    <t>9308</t>
  </si>
  <si>
    <t>930803</t>
  </si>
  <si>
    <t>99</t>
  </si>
  <si>
    <t>9905</t>
  </si>
  <si>
    <t>990505</t>
  </si>
  <si>
    <t>990590</t>
  </si>
  <si>
    <t>9915</t>
  </si>
  <si>
    <t>ACREEDORAS CONTROL CONTRA</t>
  </si>
  <si>
    <t>991510</t>
  </si>
  <si>
    <t>DEVOLUCIONES Y DESCUENTOS</t>
  </si>
  <si>
    <t>BIENES MUEBLES EN BODEGA</t>
  </si>
  <si>
    <t>ACTIVOS DIFERIDOS</t>
  </si>
  <si>
    <t>1635</t>
  </si>
  <si>
    <t>163501</t>
  </si>
  <si>
    <t>163503</t>
  </si>
  <si>
    <t>163504</t>
  </si>
  <si>
    <t>16350411</t>
  </si>
  <si>
    <t>1908010403</t>
  </si>
  <si>
    <t>19080105</t>
  </si>
  <si>
    <t>CONVENIOS IDIRPON</t>
  </si>
  <si>
    <t>1908010501</t>
  </si>
  <si>
    <t>1908010502</t>
  </si>
  <si>
    <t>1986</t>
  </si>
  <si>
    <t>198604</t>
  </si>
  <si>
    <t>24010237715</t>
  </si>
  <si>
    <t>251106</t>
  </si>
  <si>
    <t>51010302</t>
  </si>
  <si>
    <t>51010303</t>
  </si>
  <si>
    <t>57208006</t>
  </si>
  <si>
    <t>16350403</t>
  </si>
  <si>
    <t>51010304</t>
  </si>
  <si>
    <t>511121</t>
  </si>
  <si>
    <t>55040537715</t>
  </si>
  <si>
    <t>5504059487</t>
  </si>
  <si>
    <t>55040597575</t>
  </si>
  <si>
    <t>55040597577</t>
  </si>
  <si>
    <t>55040597590</t>
  </si>
  <si>
    <t>55040597602</t>
  </si>
  <si>
    <t>55040597606</t>
  </si>
  <si>
    <t>55040597615</t>
  </si>
  <si>
    <t>55040597618</t>
  </si>
  <si>
    <t>55040597641</t>
  </si>
  <si>
    <t>55040597642</t>
  </si>
  <si>
    <t>55040597645</t>
  </si>
  <si>
    <t>55040597659</t>
  </si>
  <si>
    <t>55040597715</t>
  </si>
  <si>
    <t>55040597721</t>
  </si>
  <si>
    <t>55040597728</t>
  </si>
  <si>
    <t>55040597747</t>
  </si>
  <si>
    <t>55040597754</t>
  </si>
  <si>
    <t>55040597798</t>
  </si>
  <si>
    <t>55040597810</t>
  </si>
  <si>
    <t>55040597812</t>
  </si>
  <si>
    <t>55040597815</t>
  </si>
  <si>
    <t>55040597823</t>
  </si>
  <si>
    <t>55040597825</t>
  </si>
  <si>
    <t>55040597836</t>
  </si>
  <si>
    <t>24010103</t>
  </si>
  <si>
    <t>24240710</t>
  </si>
  <si>
    <t>24240711</t>
  </si>
  <si>
    <t>24240714</t>
  </si>
  <si>
    <t>24240715</t>
  </si>
  <si>
    <t>24240716</t>
  </si>
  <si>
    <t>24241305</t>
  </si>
  <si>
    <t>2440</t>
  </si>
  <si>
    <t>244023</t>
  </si>
  <si>
    <t>CONTIBUACIONES</t>
  </si>
  <si>
    <t>24402301</t>
  </si>
  <si>
    <t>48082690</t>
  </si>
  <si>
    <t>510804</t>
  </si>
  <si>
    <t>511115</t>
  </si>
  <si>
    <t>Mantenimiento</t>
  </si>
  <si>
    <t>51112302</t>
  </si>
  <si>
    <t>511133</t>
  </si>
  <si>
    <t>536801</t>
  </si>
  <si>
    <t>536890</t>
  </si>
  <si>
    <t>55040531144</t>
  </si>
  <si>
    <t>5504053491</t>
  </si>
  <si>
    <t>55040537645</t>
  </si>
  <si>
    <t>55040537659</t>
  </si>
  <si>
    <t>55040597582</t>
  </si>
  <si>
    <t>57208009</t>
  </si>
  <si>
    <t>580401</t>
  </si>
  <si>
    <t>912001</t>
  </si>
  <si>
    <t>24241307</t>
  </si>
  <si>
    <t>41109003</t>
  </si>
  <si>
    <t>41109004</t>
  </si>
  <si>
    <t>510201</t>
  </si>
  <si>
    <t>57208003</t>
  </si>
  <si>
    <t>57208007</t>
  </si>
  <si>
    <t>57208011</t>
  </si>
  <si>
    <t>16350105</t>
  </si>
  <si>
    <t>16350307</t>
  </si>
  <si>
    <t>24010201</t>
  </si>
  <si>
    <t>55040591102</t>
  </si>
  <si>
    <t>55040591151</t>
  </si>
  <si>
    <t>55040597505</t>
  </si>
  <si>
    <t>572081</t>
  </si>
  <si>
    <t>A 31 DE MAYO DE 2021</t>
  </si>
  <si>
    <t>BALANCE DE PRUEBA POR NIVEL</t>
  </si>
  <si>
    <t>202105</t>
  </si>
  <si>
    <t>Código Cuenta</t>
  </si>
  <si>
    <t>Nombre de la Cuenta</t>
  </si>
  <si>
    <t>Débito</t>
  </si>
  <si>
    <t>Crédito</t>
  </si>
  <si>
    <t>**  A C T I V O  **</t>
  </si>
  <si>
    <t>EFECTIVO Y EQUIVALENTES AL
EFECTIVO</t>
  </si>
  <si>
    <t>Caja Menor</t>
  </si>
  <si>
    <t>MULTAS</t>
  </si>
  <si>
    <t>Multas En Cobro Persuasivo</t>
  </si>
  <si>
    <t>Multas  Cobro Coactivo</t>
  </si>
  <si>
    <t>INTERESES</t>
  </si>
  <si>
    <t>Intereses De Multas Y/O Sanciones</t>
  </si>
  <si>
    <t>Pago Por Cuenta Terceros</t>
  </si>
  <si>
    <t>Otras Cuentas Por Cobrar</t>
  </si>
  <si>
    <t>DETERIORO</t>
  </si>
  <si>
    <t>Contribuciones, Tasas E Ingresos
No Tributarios</t>
  </si>
  <si>
    <t>Deterioro De Intereses De Multas
Y/O Sancione</t>
  </si>
  <si>
    <t>PROPIEDADES, PLANTA Y
EQUIPO</t>
  </si>
  <si>
    <t>EQUIPO DE CENTROS DE CONTRO
(EN BODEGA)</t>
  </si>
  <si>
    <t>Otra Maquinaria Y Equipo</t>
  </si>
  <si>
    <t>MUEBLES Y ENSERES (EN
BODEGA)</t>
  </si>
  <si>
    <t>Muebles Y Enseres</t>
  </si>
  <si>
    <t>EQUIPO DE COMUNICACIÓN Y
COM PUTACIÓN</t>
  </si>
  <si>
    <t>Equipo De Ayuda Audiovisual</t>
  </si>
  <si>
    <t>Equipo De Computación</t>
  </si>
  <si>
    <t>REDES, LÍNEAS Y CABLES DE
PROPIEDAD DE TERCEROS</t>
  </si>
  <si>
    <t>Redes Lineas Y Cables</t>
  </si>
  <si>
    <t>MAQUINARIA Y EQUIPO
(SERVICIO)</t>
  </si>
  <si>
    <t>EQUIPO DE CENTROS DE
CONTROL</t>
  </si>
  <si>
    <t>Equipos De Centros De Control</t>
  </si>
  <si>
    <t>EQUIPO DE AYUDA AUDIOVISUAL</t>
  </si>
  <si>
    <t>EQUIPO DE ASEO</t>
  </si>
  <si>
    <t>Equipo De Aseo</t>
  </si>
  <si>
    <t>MUEBLES, ENSERES Y EQUIPO
DE OFICINA</t>
  </si>
  <si>
    <t>MUEBLES Y ENSERES</t>
  </si>
  <si>
    <t>EQUIPO Y MÁQUINA DE OFICINA</t>
  </si>
  <si>
    <t>Equipo Y Maquina De Oficina</t>
  </si>
  <si>
    <t>EQUIPOS DE COMUNICACIÓN Y
COMPUTACIÓN</t>
  </si>
  <si>
    <t>EQUIPO DE COMUNICACIÓN</t>
  </si>
  <si>
    <t>Equipo De Comunicación</t>
  </si>
  <si>
    <t>EQUIPO DE COMPUTACIÓN</t>
  </si>
  <si>
    <t>Equipo  De Computación</t>
  </si>
  <si>
    <t>EQUIPOS DE TRANSPORTE,
TRACCIÓN Y ELEVACIÓN</t>
  </si>
  <si>
    <t>TERRESTRE</t>
  </si>
  <si>
    <t>Equipo Terrestre</t>
  </si>
  <si>
    <t>DEPRECIACIÓN ACUMULADA DE
PROPIEDADES, PLANTA Y
EQUIPO (CR)</t>
  </si>
  <si>
    <t>Equipos De Centro De Control</t>
  </si>
  <si>
    <t>Equipo Se Aseo</t>
  </si>
  <si>
    <t>MUEBLES, ENSERES Y EQUIPO
DE OFICINA(SERVICIO)</t>
  </si>
  <si>
    <t>Equipo Y Mauina De Oficina</t>
  </si>
  <si>
    <t>EQUIPOS DE COMUNICACIÓN Y
COMPUTACIÓN (SERVICIO)</t>
  </si>
  <si>
    <t>Equipos De Ayuda Audivisual
(Servicio)</t>
  </si>
  <si>
    <t>EQUIPOS DE TRANSPORTE,</t>
  </si>
  <si>
    <t>TRACCIÓN Y ELEVACIÓN</t>
  </si>
  <si>
    <t>DETERIORO ACUMULADO DE
PROPIEDADES, PLANTA Y
EQUIPO (CR)</t>
  </si>
  <si>
    <t>Otra  Maquinaria Y Equipo</t>
  </si>
  <si>
    <t>EQUIPO DE TRANSPORTE,
TRACCIÓN Y ELEVACIÓN</t>
  </si>
  <si>
    <t>PLAN DE ACTIVOS PARA
BENEFICIOS A LOS EMPLEAD</t>
  </si>
  <si>
    <t>Encargos Fiduciarios</t>
  </si>
  <si>
    <t>BIENES Y SERVICIOS PAGADOS
POR ANTICIPADO</t>
  </si>
  <si>
    <t>Seguros</t>
  </si>
  <si>
    <t>AVANCES Y ANTICIPOS
ENTREGADOS</t>
  </si>
  <si>
    <t>ANTICIPOS SOBRE CONVENIOS Y
ACUERDOS</t>
  </si>
  <si>
    <t>Anticipos Sobre Convenios Y
Contratos</t>
  </si>
  <si>
    <t>RECURSOS ENTREGADOS EN
ADMINISTRACIÓN</t>
  </si>
  <si>
    <t>EN ADMINISTRACIÓN</t>
  </si>
  <si>
    <t>SUBSIDIOS DE VIVIENDA
(CONVENIOS)</t>
  </si>
  <si>
    <t>CONVENIOS CAJA DE VIVIENDA
POPULAR</t>
  </si>
  <si>
    <t>Convenios Interadministrativos
Otros Convenio</t>
  </si>
  <si>
    <t>Subsidios De Vivienda</t>
  </si>
  <si>
    <t>SUBSIDIOS DE ARRENDAMIENTO</t>
  </si>
  <si>
    <t>Aporte Transitorio De Arrendamiento
Shd</t>
  </si>
  <si>
    <t>Aporte Transitorio En Dispersion</t>
  </si>
  <si>
    <t>Convenio 699 De 2020</t>
  </si>
  <si>
    <t>826 De 2020</t>
  </si>
  <si>
    <t>FIDUCIA MERCANTIL
-CONSTITUCIÓN  PATRIMONIO</t>
  </si>
  <si>
    <t>EMPRESA DE RENOVACION Y
DESARROLLO URBANO</t>
  </si>
  <si>
    <t>Convenio 206 De 2014</t>
  </si>
  <si>
    <t>Convenio 268 De 2014</t>
  </si>
  <si>
    <t>Convenio 407 De 2013</t>
  </si>
  <si>
    <t>Convenio 464 De 2016</t>
  </si>
  <si>
    <t>Convenio 152 De 2012</t>
  </si>
  <si>
    <t>Convenio 234 De 2014</t>
  </si>
  <si>
    <t>Convenio 408 De 2013</t>
  </si>
  <si>
    <t>Convenio 499 De 2018</t>
  </si>
  <si>
    <t>Convenio 415 De 2017</t>
  </si>
  <si>
    <t>LICENCIAS</t>
  </si>
  <si>
    <t>Sofware</t>
  </si>
  <si>
    <t>AMORTIZACIÓN ACUMULADA DE
ACTIVOS INTANGIBLES (CR)</t>
  </si>
  <si>
    <t>DETERIORO ACUMULADO DE
INTANGIBLES</t>
  </si>
  <si>
    <t>LICENICAS</t>
  </si>
  <si>
    <t>Trasnferencias Condicionadas</t>
  </si>
  <si>
    <t>**  P A S I V O  **</t>
  </si>
  <si>
    <t>ADQUISICIÓN DE BIENES Y
SERVICIOS NACIONALES</t>
  </si>
  <si>
    <t>BIENES Y SERVICIOS</t>
  </si>
  <si>
    <t>Interfaz  De Inventarios (Almacén)</t>
  </si>
  <si>
    <t>Bienes (Activos)</t>
  </si>
  <si>
    <t>PROYECTOS DE INVERSIÓN</t>
  </si>
  <si>
    <t>Proyectos De Inversion</t>
  </si>
  <si>
    <t>Intervenciones Integrales De
Mejoramiento</t>
  </si>
  <si>
    <t>Fortalecimiento Jurídico
Institucional</t>
  </si>
  <si>
    <t>Estudios Y Diseños De Proyecto
Para El Mejoramiento Integral De
Barrios - Bogotá 2020-2024</t>
  </si>
  <si>
    <t>Conformación Y Ajustes De
Expedientes Para Legalización De
Asentamientos De Origen Informal Y
Regularización De Desarrollos
Legalizados Bogotá</t>
  </si>
  <si>
    <t>Mejoramiento Progresivo De
Edificaciones De Vivienda De
Origen Informal Plan Terrazas</t>
  </si>
  <si>
    <t>Desarrollo De Estrategias De
Innovación Social Y Comunicación
Para El Fortalecimiento De La
Participación En Temas Hábitat En
Bogotá</t>
  </si>
  <si>
    <t>Análisis De La Gestión Integral Del
Desarrollo De Los Programas Y
Proyectos De La Secretaría De
Hábitat De Bogotá</t>
  </si>
  <si>
    <t>Implementación De La Ruta De La
Transparencia En Hábitat Como Un
Hábito Bogotá</t>
  </si>
  <si>
    <t>Diseño E Implementación De La
Política Pública De Servicios
Públicos Domiciliarios En El Área
Urbana Y Rural Del Distrito Capital
Bogotá</t>
  </si>
  <si>
    <t>Construcción Del Catastro De
Redes De Los Servicios Públicos
En El Distrito Capital Bogotá</t>
  </si>
  <si>
    <t>Implementación De La Estrategia
Integral De Revitalización Bogotá</t>
  </si>
  <si>
    <t>Implementación De Acciones De
Acupuntura Urbana En Bogotá</t>
  </si>
  <si>
    <t>Recuperación Del Espacio Público
Para El Cuidado En Bogotá</t>
  </si>
  <si>
    <t>Mejoramiento Integral Rural Y De
Bordes Urbanos En Bogotá</t>
  </si>
  <si>
    <t>Mejoramiento De Vivienda -
Modalidad De Habitabilidad
Mediante Asignación E
Implementación De Subsidio En
Bogotá</t>
  </si>
  <si>
    <t>Aplicación De Lineamientos De
Planeación Y Política En Materia
De Hábitat Bogotá</t>
  </si>
  <si>
    <t>Análisis De La Gestión De La
Información Del Sector Hábitat En
Bogotá</t>
  </si>
  <si>
    <t>Apoyo Técnico, Administrativo Y
Tecnológico En La Gestión De Los
Trámites Requeridos Para Promover
La Iniciación De Viviendas Vis Y
Vip En Bogotá</t>
  </si>
  <si>
    <t>Fortalecimiento Institucional De La
Secretaría Del Hábitat Bogotá</t>
  </si>
  <si>
    <t>Conformación Del Banco De
Proyectos E Instrumentos Para La
Gestión Del Suelo En Bogotá</t>
  </si>
  <si>
    <t>Consolidación De Un Banco De
Tierras Para La Ciudad Región
Bogotá</t>
  </si>
  <si>
    <t>Fortalecimiento Y Articulación De
La Gestión Jurídica Institucional En
La Secretaría Del Hábitat De Bogotá</t>
  </si>
  <si>
    <t>Fortalecimiento De La Inspección,
Vigilancia Y Control De Vivienda En
Bogotá</t>
  </si>
  <si>
    <t>Desarrollo Del Sistema De
Información Misional Y Estratégica
Del Sector Hábitat Bogotá</t>
  </si>
  <si>
    <t>Generación De Mecanismos Para
Facilitar El Acceso A Una Solución
De Vivienda A Hogares Vulnerables
En Bogotá</t>
  </si>
  <si>
    <t>Diseño E Implementación De
Alternativas Financieras Para La
Gestión Del Hábitat En Bogotá</t>
  </si>
  <si>
    <t>Actualización Estrategia De</t>
  </si>
  <si>
    <t xml:space="preserve">Comunicaciones Del Hábitat
2020-2024 Bogotá
</t>
  </si>
  <si>
    <t>APORTES A FONDOS
PENSIONALES</t>
  </si>
  <si>
    <t>APORTES A SEGURIDAD SOCIAL
EN SALUD</t>
  </si>
  <si>
    <t>LIBRANZAS</t>
  </si>
  <si>
    <t>La Ascencion Exequial</t>
  </si>
  <si>
    <t>Libranzas Creditos</t>
  </si>
  <si>
    <t>Afc Contratistas Bancolombia</t>
  </si>
  <si>
    <t>Afc Contratistas Davivienda</t>
  </si>
  <si>
    <t>Afc Contratistas Bbva</t>
  </si>
  <si>
    <t>Afc Contratistas Scotiabank
Colpatria</t>
  </si>
  <si>
    <t>Afc Contratistas Itau</t>
  </si>
  <si>
    <t>CUENTA DE AHORRO PARA EL
FOMENTO AFC</t>
  </si>
  <si>
    <t>Afc Davivienda</t>
  </si>
  <si>
    <t>Afc Av Villas</t>
  </si>
  <si>
    <t>Afc Banco Itau</t>
  </si>
  <si>
    <t>RETENCIÓN EN LA FUENTE E
IMPUESTO DE TIMBRE</t>
  </si>
  <si>
    <t>Retefuente Rentas Trab-Salarios</t>
  </si>
  <si>
    <t>Retefuente Rentas Trab-Honorarios</t>
  </si>
  <si>
    <t>Impuesto A Las Ventas Retenido
Pendiente De Consignar</t>
  </si>
  <si>
    <t>Contratos De Obra</t>
  </si>
  <si>
    <t>Retención De Impuesto De Industria
Y Comercio Por Compras</t>
  </si>
  <si>
    <t>OTRAS RETENCIONES</t>
  </si>
  <si>
    <t>Estamp.Univ.Pedagogica</t>
  </si>
  <si>
    <t>IMPUESTOS CONTRIBUCIONES Y
TASAS</t>
  </si>
  <si>
    <t>Contribución Especial Por Contratos
De Obra P</t>
  </si>
  <si>
    <t>Aportes A Escuelas Industriales,
Institutos Técnicos Y Esap</t>
  </si>
  <si>
    <t>Saldos A Favor De Beneficiarios</t>
  </si>
  <si>
    <t>APORTES AL ICBF Y SENA</t>
  </si>
  <si>
    <t>Icbf</t>
  </si>
  <si>
    <t>Sena</t>
  </si>
  <si>
    <t>SERVICIOS PÚBLICOS</t>
  </si>
  <si>
    <t>Telecomunicaciones Moviles</t>
  </si>
  <si>
    <t>Telecomunicaciones A Traves De
Internet</t>
  </si>
  <si>
    <t>Arrendamiento Operativo</t>
  </si>
  <si>
    <t>BENEFICIOS A LOS EMPLEADOS
A CORTO PLAZO</t>
  </si>
  <si>
    <t>Nómina Por Pagar</t>
  </si>
  <si>
    <t>Intereses Sobre Cesantías</t>
  </si>
  <si>
    <t>Prima De Vacaciones</t>
  </si>
  <si>
    <t>Prima Semestral</t>
  </si>
  <si>
    <t>Prima De Navidad</t>
  </si>
  <si>
    <t>OTRAS PRIMAS</t>
  </si>
  <si>
    <t>Prima Tecnica Directivos</t>
  </si>
  <si>
    <t>Prima Tecnica Profesional</t>
  </si>
  <si>
    <t>Prima De Antiguedad</t>
  </si>
  <si>
    <t>Aportes A Riesgos Laborales</t>
  </si>
  <si>
    <t>APORTES A FONDOS
PENSIONALES - EMPLEADOR</t>
  </si>
  <si>
    <t>APORTES A SEGURIDAD SOCIAL
EN SALUD - EMPLEADOR</t>
  </si>
  <si>
    <t>Aportes A Cajas De Compensación
Familiar</t>
  </si>
  <si>
    <t>Medicina Prepagada</t>
  </si>
  <si>
    <t>BENEFICIOS A LOS EMPLEADOS
A LARGO PLAZO</t>
  </si>
  <si>
    <t>Cesantias Retroactivas</t>
  </si>
  <si>
    <t>Otros Beneficios A Los Empleados
A Largo Plazo</t>
  </si>
  <si>
    <t>Administrativas</t>
  </si>
  <si>
    <t>OTROS LITIGIOS Y DEMANDAS</t>
  </si>
  <si>
    <t>Litigios - Otros Litigios Y 
Mecanismos</t>
  </si>
  <si>
    <t>**  P A T R I M O N I O  **</t>
  </si>
  <si>
    <t>PATRIMONIO DE LAS ENTIDADES
DE GOBIERNO</t>
  </si>
  <si>
    <t>INGRESOS Y DERECHOS
PERCIBIDOS</t>
  </si>
  <si>
    <t>Ingresos Por Reintegro De
Subsidios De Vivien</t>
  </si>
  <si>
    <t>RESULTADOS DE EJERCICIOS
ANTERIORES</t>
  </si>
  <si>
    <t>Excedente Acumulado</t>
  </si>
  <si>
    <t>Déficit Acumulado</t>
  </si>
  <si>
    <t>**  I N G R E S O S  **</t>
  </si>
  <si>
    <t>Multas Reconociadas En Vigencia</t>
  </si>
  <si>
    <t>OTROS INGRESOS NO
TRIBUTARIOS</t>
  </si>
  <si>
    <t>Otros Ingresos</t>
  </si>
  <si>
    <t>Cargas Urbanisticas (Servicios
Públicos)</t>
  </si>
  <si>
    <t>Reconocimiento Costas Judiciales</t>
  </si>
  <si>
    <t>OPERACIONES
INTERINSTITUCIONALES</t>
  </si>
  <si>
    <t>FUNCIONAMIENTO</t>
  </si>
  <si>
    <t>Funcionamiento Gastos Generales</t>
  </si>
  <si>
    <t>Funcionamiento Gastos Nomina</t>
  </si>
  <si>
    <t>Inversión</t>
  </si>
  <si>
    <t>Adminstrativas</t>
  </si>
  <si>
    <t>Otras Recuperaciones</t>
  </si>
  <si>
    <t>Litigios -Otros Litigios Y
Mecanismos</t>
  </si>
  <si>
    <t>**  G A S T O S  **</t>
  </si>
  <si>
    <t>DE ADMINISTRACIÓN Y
OPERACIÓN</t>
  </si>
  <si>
    <t>HORAS EXTRAS Y FESTIVOS</t>
  </si>
  <si>
    <t>Hora Extra Noct</t>
  </si>
  <si>
    <t>Hora Extra Diurn</t>
  </si>
  <si>
    <t>Hora Extra Dominical Festiva</t>
  </si>
  <si>
    <t>Hora Extra Nocturna Festiva</t>
  </si>
  <si>
    <t>GASTOS DE REPRESENTACIÓN</t>
  </si>
  <si>
    <t>Prima Técnica</t>
  </si>
  <si>
    <t>BONIFICACIONES</t>
  </si>
  <si>
    <t>Bonificación Por Servicios
Prestados</t>
  </si>
  <si>
    <t>Auxilio De Transporte</t>
  </si>
  <si>
    <t>Subsidio De Alimentación</t>
  </si>
  <si>
    <t>Incapacidades</t>
  </si>
  <si>
    <t>Cotizaciones A Seguridad Social
En Salud</t>
  </si>
  <si>
    <t>Cotizaciones A Riesgos Laborales</t>
  </si>
  <si>
    <t>Cotizaciones A Entidades
Administradoras Del Régimen De
Prima Media</t>
  </si>
  <si>
    <t>Aportes Al Icbf</t>
  </si>
  <si>
    <t>Aportes Al Sena</t>
  </si>
  <si>
    <t>Aportes A La Esap</t>
  </si>
  <si>
    <t>Aportes A Escuelas Industriales E
Institutos Técnicos</t>
  </si>
  <si>
    <t>Intereses A Las Cesantías</t>
  </si>
  <si>
    <t>Bonificación Especial De
Recreación</t>
  </si>
  <si>
    <t>Permanencia</t>
  </si>
  <si>
    <t>GASTOS DE PERSONAL
DIVERSOS</t>
  </si>
  <si>
    <t>Dotación Y Suministro  A
Trabajadores</t>
  </si>
  <si>
    <t>Vigilancia Y Seguridad</t>
  </si>
  <si>
    <t>Acueducto Y Alcantarillado</t>
  </si>
  <si>
    <t>Impresos, Publicaciones,
Suscripciones Y Afiliaciones</t>
  </si>
  <si>
    <t>COMUNICACIONES Y
TRANSPORTE</t>
  </si>
  <si>
    <t xml:space="preserve">Gastos De Transporte Y
Comunicaciones
</t>
  </si>
  <si>
    <t>Seguros Generales</t>
  </si>
  <si>
    <t>Seguridad Industrial</t>
  </si>
  <si>
    <t>Combustibles Y Lubricantes</t>
  </si>
  <si>
    <t>Servicios De</t>
  </si>
  <si>
    <t>Aseo,Cafetaria,Restaurante Y Lav</t>
  </si>
  <si>
    <t>Elementos De Aseo, Lavanderia Y
Cafeteria</t>
  </si>
  <si>
    <t>OTROS GASTOS GENERALES</t>
  </si>
  <si>
    <t>Adquisición Consumo Controlado
Almacén</t>
  </si>
  <si>
    <t>DETERIORO, DEPRECIACIONES,
AMORTIZACIONES Y
PROVISIONES</t>
  </si>
  <si>
    <t>DEPRECIACIÓN PROPIEDADES
PLANTAS Y EQUIPO</t>
  </si>
  <si>
    <t>Equipo De Transporte Terrestre</t>
  </si>
  <si>
    <t>AMORTIZACIÓN DE ACTIVOS
INTANGIBLES</t>
  </si>
  <si>
    <t>PROVISIÓN LITIGIOS Y
DEMANDAS</t>
  </si>
  <si>
    <t>Civiles</t>
  </si>
  <si>
    <t>Otros Litigios Y Demandas</t>
  </si>
  <si>
    <t>Estructuración De Instrumentos De
Financiación Para El Desarrollo</t>
  </si>
  <si>
    <t>Territorial   - Vigencia -</t>
  </si>
  <si>
    <t xml:space="preserve">Desarrollo Abierto Y Transparente
De La Gestión De La Sdht   -
Vigencia -
</t>
  </si>
  <si>
    <t xml:space="preserve">Gestión Para El Suministro De Agua
Potable En El D.C.   - Vigencia -
</t>
  </si>
  <si>
    <t xml:space="preserve">Formulación De La Política De
Gestión Integral Del Hábitat 2018 -
2030   - Vigencia -
</t>
  </si>
  <si>
    <t xml:space="preserve">Intervenciones Integrales De
Mejoramiento   - Vigencia -
</t>
  </si>
  <si>
    <t xml:space="preserve">Control A Los Procesos De
Enajenación Y Arriendo De
Vivienda
 - Vigencia -
</t>
  </si>
  <si>
    <t xml:space="preserve">Fortalecimiento Institucional   -
Vigencia -
</t>
  </si>
  <si>
    <t xml:space="preserve">Gestión De Suelo Para La
Construcción De Vivienda Y Usos
Complementarios   - Vigencia -
</t>
  </si>
  <si>
    <t xml:space="preserve">Comunicación Estratégica Del
Hábitat   - Vigencia -
</t>
  </si>
  <si>
    <t xml:space="preserve">Fortalecimiento Jurídico
Institucional-Vigenc
</t>
  </si>
  <si>
    <t>Desarrollo Del Sistema De</t>
  </si>
  <si>
    <t xml:space="preserve">Información Misional Y Estratégica
Del Sector Hábitat Bogotá
</t>
  </si>
  <si>
    <t>Actualización Estrategia De
Comunicaciones Del Hábitat
2020-2024 Bogotá</t>
  </si>
  <si>
    <t>Estructuración De Instrumentos De
Financiació</t>
  </si>
  <si>
    <t xml:space="preserve">Estructuración De Instrumentos De
Financiación Para El Desarrollo
Territorial   - Reservas -
</t>
  </si>
  <si>
    <t xml:space="preserve">Desarrollo Abierto Y Transparente
De La Gestión De La Sdht   -
Reservas -
</t>
  </si>
  <si>
    <t xml:space="preserve">Formulación De La Política De
Gestión Integral Del Hábitat 2018 -
2030   - Reservas -
</t>
  </si>
  <si>
    <t xml:space="preserve">Intervenciones Integrales De
Mejoramiento   - Reservas -
</t>
  </si>
  <si>
    <t xml:space="preserve">Control A Los Procesos De
Enajenación Y Arriendo De
Vivienda
 - Reservas -
</t>
  </si>
  <si>
    <t xml:space="preserve">Fortalecimiento Institucional   -
Reservas -
</t>
  </si>
  <si>
    <t xml:space="preserve">Gestión De Suelo Para La
Construcción De Vivienda Y Usos
Complementarios   - Reservas -
</t>
  </si>
  <si>
    <t xml:space="preserve">Comunicación Estratégica Del
Hábitat   - Reservas -
</t>
  </si>
  <si>
    <t>Formulación Politica Hábitat
Reserva</t>
  </si>
  <si>
    <t>Estudios Y Diseños De Proyecto
Para El Mejora</t>
  </si>
  <si>
    <t>Conformación Y Ajustes De
Expedientes Para Le</t>
  </si>
  <si>
    <t>Mejoramiento Progresivo De
Edificaciones De V</t>
  </si>
  <si>
    <t>Desarrollo De Estrategias De
Innovación Socia</t>
  </si>
  <si>
    <t>Análisis De La Gestión Integral Del</t>
  </si>
  <si>
    <t>Desarroll</t>
  </si>
  <si>
    <t>Implementación De La Ruta De La
Transparencia</t>
  </si>
  <si>
    <t>Diseño E Implementación De La
Política Públic</t>
  </si>
  <si>
    <t>Construcción Del Catastro De
Redes De Los Ser</t>
  </si>
  <si>
    <t>Implementación De La Estrategia
Integral De R</t>
  </si>
  <si>
    <t>Implementación De Acciones De
Acupuntura Urba</t>
  </si>
  <si>
    <t>Recuperación Del Espacio Público
Para El Cuid</t>
  </si>
  <si>
    <t>Mejoramiento Integral Rural Y De
Bordes Urban</t>
  </si>
  <si>
    <t>Mejoramiento De Vivienda -
Modalidad De Habit</t>
  </si>
  <si>
    <t>Aplicación De Lineamientos De
Planeación Y Po</t>
  </si>
  <si>
    <t>Análisis De La Gestión De La
Información Del</t>
  </si>
  <si>
    <t>Apoyo Técnico, Administrativo Y
Tecnológico E</t>
  </si>
  <si>
    <t>Fortalecimiento Institucional De La
Secretarí</t>
  </si>
  <si>
    <t>Conformación Del Banco De
Proyectos E Instrum</t>
  </si>
  <si>
    <t>Fortalecimiento Y Articulación De
La Gestión</t>
  </si>
  <si>
    <t>Fortalecimiento De La Inspección,
Vigilancia</t>
  </si>
  <si>
    <t>Desarrollo Del Sistema De
Información Misiona</t>
  </si>
  <si>
    <t>Generación De Mecanismos Para
Facilitar El Ac</t>
  </si>
  <si>
    <t>Diseño E Implementación De
Alternativas Finan</t>
  </si>
  <si>
    <t>Actualización Estrategia De
Comunicaciones De</t>
  </si>
  <si>
    <t>RECAUDOS</t>
  </si>
  <si>
    <t>Recaudos De Multas Y Sanciones</t>
  </si>
  <si>
    <t>Recaudo Conceptos De Nómina</t>
  </si>
  <si>
    <t>Reintegro Caja Menor</t>
  </si>
  <si>
    <t>Cargas Urbanisticas (Servicios</t>
  </si>
  <si>
    <t>Públicos)</t>
  </si>
  <si>
    <t>Reintegros Compras Y Servicios</t>
  </si>
  <si>
    <t>Recaudo Costas Judiciales</t>
  </si>
  <si>
    <t>Devoluciones De Ingresos</t>
  </si>
  <si>
    <t>Actualización Financiera De
Provisiones</t>
  </si>
  <si>
    <t>Perdida Por Baja En Cuentas Por
Cobrar</t>
  </si>
  <si>
    <t>DEVOLUCIONE S Y DESCUENTOS
INGRESOS FISCALES</t>
  </si>
  <si>
    <t xml:space="preserve"> Descuento Multas Y/O Sanciones</t>
  </si>
  <si>
    <t>**  CUENTAS DE ORDEN  **</t>
  </si>
  <si>
    <t>LITIGIOS Y MECANISMOS
ALTERNATIVOS DE SOLUCIÓ</t>
  </si>
  <si>
    <t>Otros Litigios Y Mecanismos
Alternativos</t>
  </si>
  <si>
    <t>INTERESES MORA</t>
  </si>
  <si>
    <t>Otros Activos Contingentes</t>
  </si>
  <si>
    <t>BIENES Y DERECHOS
RETIRADOS</t>
  </si>
  <si>
    <t>EJECUCIÓN DE PROYECTOS DE
INVERSIÓN</t>
  </si>
  <si>
    <t>ACTIVOS CONTINGENTES POR
CONTRA (CR)</t>
  </si>
  <si>
    <t>LITIGIOS Y MECANISMOS
ALTERNATIVOS DE SOLUCI</t>
  </si>
  <si>
    <t>Otros Litigios Y Mecanismos</t>
  </si>
  <si>
    <t>Alternativos</t>
  </si>
  <si>
    <t>Otros Activos Contingentes Por
Contra</t>
  </si>
  <si>
    <t>DEUDORAS DE CONTROL POR
CONTRA (CR)</t>
  </si>
  <si>
    <t>ACTIVOS RETIRADOS</t>
  </si>
  <si>
    <t>Ejecución De Proyectos De
Inversión</t>
  </si>
  <si>
    <t>CUENTAS DE ORDEN
ACREEDORAS</t>
  </si>
  <si>
    <t>LITIGIOS Y MECANISMOS
ALTERNATIVOS DE SOLUCIÓN DE
CONFLICTOS</t>
  </si>
  <si>
    <t>Laborales</t>
  </si>
  <si>
    <t>Administrativos</t>
  </si>
  <si>
    <t>Otros Litigios Y Mecanismos
Alternativos De Solución De 
Conflictos</t>
  </si>
  <si>
    <t>Otros Pasivos Contingentes</t>
  </si>
  <si>
    <t>RECURSOS ADMINISTRADOS EN
NOMBRE DE TERCEROS</t>
  </si>
  <si>
    <t>Recursos Entregados En
Administración</t>
  </si>
  <si>
    <t>PASIVOS CONTINGENTES POR
CONTRA (DB)</t>
  </si>
  <si>
    <t>Litigios Y Mecanismos Alternativos
De Solución De Conflictos</t>
  </si>
  <si>
    <t>Otros Pasivos Contingentes Por
Contra</t>
  </si>
  <si>
    <t>Recursos Administrados En Nombre
De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</si>
</sst>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.00_-;\-&quot;$&quot;\ * #,##0.00_-;_-&quot;$&quot;\ * &quot;-&quot;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8"/>
      <color theme="1"/>
      <name val="Gabriola"/>
      <family val="5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Bold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30" fillId="0" borderId="0"/>
  </cellStyleXfs>
  <cellXfs count="294">
    <xf numFmtId="0" fontId="0" fillId="0" borderId="0" xfId="0"/>
    <xf numFmtId="0" fontId="5" fillId="0" borderId="0" xfId="3" applyFont="1" applyFill="1" applyBorder="1"/>
    <xf numFmtId="0" fontId="8" fillId="0" borderId="0" xfId="3" applyFont="1" applyFill="1" applyBorder="1" applyAlignment="1" applyProtection="1">
      <alignment vertical="center"/>
      <protection locked="0"/>
    </xf>
    <xf numFmtId="0" fontId="8" fillId="0" borderId="5" xfId="3" applyFont="1" applyFill="1" applyBorder="1" applyAlignment="1" applyProtection="1">
      <alignment vertical="center"/>
      <protection locked="0"/>
    </xf>
    <xf numFmtId="42" fontId="5" fillId="0" borderId="0" xfId="3" applyNumberFormat="1" applyFont="1" applyFill="1" applyBorder="1"/>
    <xf numFmtId="3" fontId="1" fillId="0" borderId="0" xfId="3" applyNumberFormat="1" applyFont="1" applyFill="1" applyBorder="1" applyProtection="1"/>
    <xf numFmtId="0" fontId="15" fillId="0" borderId="5" xfId="3" applyFont="1" applyFill="1" applyBorder="1" applyAlignment="1">
      <alignment horizontal="right"/>
    </xf>
    <xf numFmtId="0" fontId="19" fillId="0" borderId="5" xfId="3" applyFont="1" applyFill="1" applyBorder="1" applyAlignment="1">
      <alignment horizontal="right"/>
    </xf>
    <xf numFmtId="0" fontId="15" fillId="0" borderId="5" xfId="3" applyFont="1" applyFill="1" applyBorder="1"/>
    <xf numFmtId="0" fontId="19" fillId="0" borderId="5" xfId="3" applyFont="1" applyFill="1" applyBorder="1"/>
    <xf numFmtId="9" fontId="5" fillId="0" borderId="0" xfId="2" applyFont="1" applyFill="1" applyBorder="1"/>
    <xf numFmtId="0" fontId="15" fillId="0" borderId="4" xfId="3" applyFont="1" applyFill="1" applyBorder="1"/>
    <xf numFmtId="0" fontId="24" fillId="0" borderId="0" xfId="3" applyFont="1" applyFill="1" applyBorder="1" applyAlignment="1">
      <alignment horizontal="left"/>
    </xf>
    <xf numFmtId="0" fontId="15" fillId="0" borderId="0" xfId="3" applyFont="1" applyFill="1" applyBorder="1"/>
    <xf numFmtId="49" fontId="19" fillId="0" borderId="0" xfId="3" applyNumberFormat="1" applyFont="1" applyFill="1" applyBorder="1" applyAlignment="1" applyProtection="1">
      <alignment horizontal="center"/>
      <protection locked="0"/>
    </xf>
    <xf numFmtId="9" fontId="19" fillId="0" borderId="0" xfId="2" applyNumberFormat="1" applyFont="1" applyFill="1" applyBorder="1" applyAlignment="1" applyProtection="1">
      <alignment horizontal="center"/>
      <protection locked="0"/>
    </xf>
    <xf numFmtId="0" fontId="15" fillId="0" borderId="0" xfId="3" applyFont="1" applyFill="1" applyBorder="1" applyProtection="1"/>
    <xf numFmtId="14" fontId="19" fillId="0" borderId="0" xfId="3" applyNumberFormat="1" applyFont="1" applyFill="1" applyBorder="1" applyAlignment="1" applyProtection="1">
      <alignment horizontal="center"/>
      <protection locked="0"/>
    </xf>
    <xf numFmtId="164" fontId="19" fillId="0" borderId="0" xfId="3" applyNumberFormat="1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Alignment="1" applyProtection="1">
      <alignment horizontal="right"/>
    </xf>
    <xf numFmtId="9" fontId="19" fillId="0" borderId="0" xfId="2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Protection="1"/>
    <xf numFmtId="0" fontId="19" fillId="0" borderId="0" xfId="3" applyFont="1" applyFill="1" applyBorder="1"/>
    <xf numFmtId="1" fontId="1" fillId="0" borderId="0" xfId="8" applyNumberFormat="1" applyFont="1" applyFill="1" applyBorder="1" applyProtection="1"/>
    <xf numFmtId="9" fontId="19" fillId="0" borderId="0" xfId="2" applyFont="1" applyFill="1" applyBorder="1"/>
    <xf numFmtId="42" fontId="1" fillId="0" borderId="0" xfId="8" applyNumberFormat="1" applyFont="1" applyFill="1" applyBorder="1" applyProtection="1">
      <protection locked="0"/>
    </xf>
    <xf numFmtId="9" fontId="1" fillId="0" borderId="0" xfId="8" applyNumberFormat="1" applyFont="1" applyFill="1" applyBorder="1"/>
    <xf numFmtId="42" fontId="18" fillId="0" borderId="0" xfId="8" applyNumberFormat="1" applyFont="1" applyFill="1" applyBorder="1" applyProtection="1"/>
    <xf numFmtId="9" fontId="18" fillId="0" borderId="0" xfId="8" applyNumberFormat="1" applyFont="1" applyFill="1" applyBorder="1" applyAlignment="1" applyProtection="1">
      <alignment horizontal="right"/>
    </xf>
    <xf numFmtId="9" fontId="15" fillId="0" borderId="0" xfId="2" applyFont="1" applyFill="1" applyBorder="1" applyAlignment="1" applyProtection="1">
      <alignment horizontal="center"/>
      <protection locked="0"/>
    </xf>
    <xf numFmtId="42" fontId="18" fillId="0" borderId="0" xfId="8" applyNumberFormat="1" applyFont="1" applyFill="1" applyBorder="1"/>
    <xf numFmtId="0" fontId="25" fillId="0" borderId="0" xfId="3" applyFont="1" applyFill="1" applyBorder="1"/>
    <xf numFmtId="9" fontId="18" fillId="0" borderId="5" xfId="8" applyNumberFormat="1" applyFont="1" applyFill="1" applyBorder="1" applyAlignment="1">
      <alignment horizontal="center"/>
    </xf>
    <xf numFmtId="9" fontId="1" fillId="0" borderId="5" xfId="8" applyNumberFormat="1" applyFont="1" applyFill="1" applyBorder="1" applyAlignment="1">
      <alignment horizontal="center"/>
    </xf>
    <xf numFmtId="42" fontId="1" fillId="0" borderId="0" xfId="6" applyFont="1" applyFill="1" applyBorder="1"/>
    <xf numFmtId="0" fontId="1" fillId="0" borderId="0" xfId="8" applyFont="1" applyFill="1" applyBorder="1"/>
    <xf numFmtId="0" fontId="1" fillId="0" borderId="5" xfId="0" applyFont="1" applyFill="1" applyBorder="1"/>
    <xf numFmtId="9" fontId="18" fillId="0" borderId="5" xfId="2" applyNumberFormat="1" applyFont="1" applyFill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164" fontId="18" fillId="0" borderId="0" xfId="3" applyNumberFormat="1" applyFont="1" applyFill="1" applyBorder="1" applyAlignment="1" applyProtection="1">
      <alignment horizontal="center"/>
    </xf>
    <xf numFmtId="0" fontId="1" fillId="0" borderId="0" xfId="3" applyFont="1" applyFill="1" applyBorder="1"/>
    <xf numFmtId="3" fontId="18" fillId="0" borderId="0" xfId="3" applyNumberFormat="1" applyFont="1" applyFill="1" applyBorder="1"/>
    <xf numFmtId="42" fontId="18" fillId="0" borderId="0" xfId="6" applyFont="1" applyFill="1" applyBorder="1" applyAlignment="1" applyProtection="1">
      <alignment horizontal="center"/>
    </xf>
    <xf numFmtId="49" fontId="18" fillId="0" borderId="0" xfId="4" applyNumberFormat="1" applyFont="1" applyFill="1" applyBorder="1" applyAlignment="1" applyProtection="1">
      <alignment horizontal="center"/>
      <protection locked="0"/>
    </xf>
    <xf numFmtId="42" fontId="1" fillId="0" borderId="0" xfId="6" applyFont="1" applyFill="1" applyBorder="1" applyProtection="1"/>
    <xf numFmtId="42" fontId="1" fillId="0" borderId="0" xfId="6" applyFont="1" applyFill="1" applyBorder="1" applyProtection="1">
      <protection locked="0"/>
    </xf>
    <xf numFmtId="42" fontId="18" fillId="0" borderId="0" xfId="6" applyFont="1" applyFill="1" applyBorder="1" applyProtection="1"/>
    <xf numFmtId="0" fontId="1" fillId="0" borderId="4" xfId="3" applyFont="1" applyFill="1" applyBorder="1"/>
    <xf numFmtId="0" fontId="18" fillId="0" borderId="4" xfId="3" applyFont="1" applyFill="1" applyBorder="1"/>
    <xf numFmtId="0" fontId="18" fillId="0" borderId="0" xfId="3" applyFont="1" applyFill="1" applyBorder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18" fillId="0" borderId="0" xfId="3" applyNumberFormat="1" applyFont="1" applyFill="1" applyBorder="1" applyAlignment="1">
      <alignment horizontal="left"/>
    </xf>
    <xf numFmtId="42" fontId="18" fillId="0" borderId="7" xfId="6" applyNumberFormat="1" applyFont="1" applyFill="1" applyBorder="1" applyProtection="1"/>
    <xf numFmtId="0" fontId="16" fillId="0" borderId="0" xfId="3" applyFont="1" applyFill="1" applyBorder="1" applyAlignment="1">
      <alignment vertical="center"/>
    </xf>
    <xf numFmtId="3" fontId="16" fillId="0" borderId="0" xfId="3" applyNumberFormat="1" applyFont="1" applyFill="1" applyBorder="1" applyAlignment="1">
      <alignment vertical="center"/>
    </xf>
    <xf numFmtId="0" fontId="17" fillId="0" borderId="0" xfId="3" applyFont="1" applyFill="1" applyBorder="1"/>
    <xf numFmtId="0" fontId="1" fillId="0" borderId="8" xfId="3" applyFont="1" applyFill="1" applyBorder="1"/>
    <xf numFmtId="0" fontId="1" fillId="0" borderId="9" xfId="3" applyFont="1" applyFill="1" applyBorder="1" applyAlignment="1">
      <alignment horizontal="left"/>
    </xf>
    <xf numFmtId="3" fontId="18" fillId="0" borderId="9" xfId="3" applyNumberFormat="1" applyFont="1" applyFill="1" applyBorder="1"/>
    <xf numFmtId="0" fontId="25" fillId="0" borderId="5" xfId="3" applyFont="1" applyFill="1" applyBorder="1"/>
    <xf numFmtId="0" fontId="19" fillId="0" borderId="0" xfId="3" applyFont="1" applyFill="1" applyBorder="1" applyAlignment="1" applyProtection="1">
      <alignment horizontal="center"/>
    </xf>
    <xf numFmtId="0" fontId="19" fillId="0" borderId="0" xfId="3" applyFont="1" applyFill="1" applyBorder="1" applyAlignment="1">
      <alignment horizontal="center"/>
    </xf>
    <xf numFmtId="0" fontId="1" fillId="0" borderId="1" xfId="3" applyFont="1" applyFill="1" applyBorder="1"/>
    <xf numFmtId="0" fontId="1" fillId="0" borderId="2" xfId="3" applyFont="1" applyFill="1" applyBorder="1" applyAlignment="1">
      <alignment horizontal="left"/>
    </xf>
    <xf numFmtId="3" fontId="18" fillId="0" borderId="2" xfId="3" applyNumberFormat="1" applyFont="1" applyFill="1" applyBorder="1"/>
    <xf numFmtId="42" fontId="1" fillId="0" borderId="2" xfId="6" applyFont="1" applyFill="1" applyBorder="1" applyProtection="1"/>
    <xf numFmtId="3" fontId="1" fillId="0" borderId="3" xfId="3" applyNumberFormat="1" applyFont="1" applyFill="1" applyBorder="1" applyProtection="1">
      <protection locked="0"/>
    </xf>
    <xf numFmtId="3" fontId="18" fillId="0" borderId="5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Protection="1">
      <protection locked="0"/>
    </xf>
    <xf numFmtId="4" fontId="1" fillId="0" borderId="5" xfId="3" applyNumberFormat="1" applyFont="1" applyFill="1" applyBorder="1"/>
    <xf numFmtId="4" fontId="18" fillId="0" borderId="5" xfId="3" applyNumberFormat="1" applyFont="1" applyFill="1" applyBorder="1"/>
    <xf numFmtId="0" fontId="1" fillId="0" borderId="5" xfId="3" applyFont="1" applyFill="1" applyBorder="1"/>
    <xf numFmtId="9" fontId="19" fillId="0" borderId="0" xfId="2" applyNumberFormat="1" applyFont="1" applyFill="1" applyBorder="1" applyAlignment="1" applyProtection="1">
      <alignment horizontal="center"/>
    </xf>
    <xf numFmtId="42" fontId="19" fillId="0" borderId="0" xfId="3" applyNumberFormat="1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Continuous"/>
    </xf>
    <xf numFmtId="0" fontId="22" fillId="0" borderId="2" xfId="3" applyFont="1" applyFill="1" applyBorder="1" applyAlignment="1">
      <alignment horizontal="centerContinuous"/>
    </xf>
    <xf numFmtId="0" fontId="23" fillId="0" borderId="2" xfId="3" applyFont="1" applyFill="1" applyBorder="1" applyAlignment="1">
      <alignment horizontal="centerContinuous"/>
    </xf>
    <xf numFmtId="0" fontId="23" fillId="0" borderId="2" xfId="3" applyFont="1" applyFill="1" applyBorder="1" applyAlignment="1" applyProtection="1">
      <alignment horizontal="centerContinuous"/>
    </xf>
    <xf numFmtId="9" fontId="23" fillId="0" borderId="2" xfId="2" applyNumberFormat="1" applyFont="1" applyFill="1" applyBorder="1" applyAlignment="1" applyProtection="1">
      <alignment horizontal="centerContinuous"/>
    </xf>
    <xf numFmtId="42" fontId="23" fillId="0" borderId="2" xfId="3" applyNumberFormat="1" applyFont="1" applyFill="1" applyBorder="1" applyAlignment="1">
      <alignment horizontal="centerContinuous"/>
    </xf>
    <xf numFmtId="0" fontId="23" fillId="0" borderId="3" xfId="3" applyFont="1" applyFill="1" applyBorder="1" applyAlignment="1">
      <alignment horizontal="centerContinuous"/>
    </xf>
    <xf numFmtId="3" fontId="18" fillId="0" borderId="5" xfId="3" applyNumberFormat="1" applyFont="1" applyFill="1" applyBorder="1" applyProtection="1">
      <protection locked="0"/>
    </xf>
    <xf numFmtId="3" fontId="1" fillId="0" borderId="10" xfId="3" applyNumberFormat="1" applyFont="1" applyFill="1" applyBorder="1" applyProtection="1">
      <protection locked="0"/>
    </xf>
    <xf numFmtId="0" fontId="1" fillId="0" borderId="4" xfId="3" applyFont="1" applyFill="1" applyBorder="1" applyProtection="1">
      <protection locked="0"/>
    </xf>
    <xf numFmtId="0" fontId="1" fillId="0" borderId="0" xfId="3" applyFont="1" applyFill="1" applyBorder="1" applyAlignment="1">
      <alignment horizontal="centerContinuous"/>
    </xf>
    <xf numFmtId="0" fontId="1" fillId="0" borderId="0" xfId="3" applyFont="1" applyFill="1" applyBorder="1" applyProtection="1">
      <protection locked="0"/>
    </xf>
    <xf numFmtId="3" fontId="1" fillId="0" borderId="0" xfId="3" applyNumberFormat="1" applyFont="1" applyFill="1" applyBorder="1" applyAlignment="1">
      <alignment vertical="center"/>
    </xf>
    <xf numFmtId="0" fontId="1" fillId="0" borderId="5" xfId="3" applyFont="1" applyFill="1" applyBorder="1" applyProtection="1">
      <protection locked="0"/>
    </xf>
    <xf numFmtId="0" fontId="17" fillId="0" borderId="0" xfId="3" applyFont="1" applyFill="1" applyBorder="1" applyAlignment="1">
      <alignment horizontal="left"/>
    </xf>
    <xf numFmtId="49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horizontal="left" vertical="center"/>
      <protection locked="0"/>
    </xf>
    <xf numFmtId="0" fontId="18" fillId="0" borderId="2" xfId="3" applyFont="1" applyFill="1" applyBorder="1" applyAlignment="1">
      <alignment horizontal="left"/>
    </xf>
    <xf numFmtId="3" fontId="18" fillId="0" borderId="2" xfId="3" applyNumberFormat="1" applyFont="1" applyFill="1" applyBorder="1" applyAlignment="1">
      <alignment horizontal="left"/>
    </xf>
    <xf numFmtId="0" fontId="1" fillId="0" borderId="2" xfId="3" applyFont="1" applyFill="1" applyBorder="1"/>
    <xf numFmtId="42" fontId="18" fillId="0" borderId="2" xfId="6" applyFont="1" applyFill="1" applyBorder="1" applyProtection="1"/>
    <xf numFmtId="0" fontId="1" fillId="0" borderId="3" xfId="3" applyFont="1" applyFill="1" applyBorder="1"/>
    <xf numFmtId="0" fontId="17" fillId="0" borderId="5" xfId="3" applyFont="1" applyFill="1" applyBorder="1"/>
    <xf numFmtId="0" fontId="17" fillId="0" borderId="8" xfId="3" applyFont="1" applyFill="1" applyBorder="1" applyAlignment="1">
      <alignment horizontal="left"/>
    </xf>
    <xf numFmtId="49" fontId="17" fillId="0" borderId="9" xfId="3" applyNumberFormat="1" applyFont="1" applyFill="1" applyBorder="1" applyAlignment="1">
      <alignment horizontal="left" vertical="center"/>
    </xf>
    <xf numFmtId="3" fontId="28" fillId="0" borderId="9" xfId="3" applyNumberFormat="1" applyFont="1" applyFill="1" applyBorder="1" applyAlignment="1">
      <alignment horizontal="left" vertical="center"/>
    </xf>
    <xf numFmtId="42" fontId="1" fillId="0" borderId="0" xfId="8" applyNumberFormat="1" applyFont="1" applyFill="1" applyBorder="1"/>
    <xf numFmtId="0" fontId="12" fillId="0" borderId="0" xfId="3" applyFont="1" applyFill="1" applyBorder="1"/>
    <xf numFmtId="0" fontId="13" fillId="0" borderId="0" xfId="3" applyFont="1" applyFill="1" applyBorder="1"/>
    <xf numFmtId="0" fontId="10" fillId="0" borderId="0" xfId="3" applyFont="1" applyFill="1" applyBorder="1"/>
    <xf numFmtId="0" fontId="12" fillId="0" borderId="9" xfId="3" applyFont="1" applyFill="1" applyBorder="1"/>
    <xf numFmtId="0" fontId="12" fillId="0" borderId="2" xfId="3" applyFont="1" applyFill="1" applyBorder="1"/>
    <xf numFmtId="0" fontId="11" fillId="0" borderId="0" xfId="3" applyFont="1" applyFill="1" applyBorder="1"/>
    <xf numFmtId="49" fontId="16" fillId="0" borderId="4" xfId="3" applyNumberFormat="1" applyFont="1" applyFill="1" applyBorder="1" applyAlignment="1">
      <alignment horizontal="left" vertical="center"/>
    </xf>
    <xf numFmtId="0" fontId="17" fillId="0" borderId="5" xfId="3" applyFont="1" applyFill="1" applyBorder="1" applyAlignment="1">
      <alignment horizontal="left"/>
    </xf>
    <xf numFmtId="0" fontId="17" fillId="0" borderId="8" xfId="3" applyFont="1" applyFill="1" applyBorder="1"/>
    <xf numFmtId="0" fontId="17" fillId="0" borderId="9" xfId="3" applyFont="1" applyFill="1" applyBorder="1" applyAlignment="1">
      <alignment horizontal="left"/>
    </xf>
    <xf numFmtId="0" fontId="17" fillId="0" borderId="9" xfId="3" applyFont="1" applyFill="1" applyBorder="1"/>
    <xf numFmtId="0" fontId="17" fillId="0" borderId="10" xfId="3" applyFont="1" applyFill="1" applyBorder="1"/>
    <xf numFmtId="42" fontId="15" fillId="0" borderId="5" xfId="6" applyFont="1" applyFill="1" applyBorder="1"/>
    <xf numFmtId="42" fontId="29" fillId="0" borderId="0" xfId="6" applyFont="1" applyFill="1" applyBorder="1"/>
    <xf numFmtId="0" fontId="10" fillId="0" borderId="2" xfId="3" applyFont="1" applyFill="1" applyBorder="1"/>
    <xf numFmtId="0" fontId="10" fillId="0" borderId="0" xfId="3" applyFont="1" applyFill="1" applyBorder="1" applyProtection="1">
      <protection locked="0"/>
    </xf>
    <xf numFmtId="49" fontId="16" fillId="0" borderId="4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4" fillId="0" borderId="0" xfId="3" applyFont="1" applyFill="1" applyBorder="1"/>
    <xf numFmtId="166" fontId="19" fillId="0" borderId="0" xfId="6" applyNumberFormat="1" applyFont="1" applyFill="1" applyBorder="1" applyAlignment="1">
      <alignment horizontal="right"/>
    </xf>
    <xf numFmtId="42" fontId="19" fillId="0" borderId="0" xfId="2" applyNumberFormat="1" applyFont="1" applyFill="1" applyBorder="1" applyAlignment="1">
      <alignment horizontal="right"/>
    </xf>
    <xf numFmtId="0" fontId="19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42" fontId="6" fillId="0" borderId="0" xfId="3" applyNumberFormat="1" applyFont="1" applyFill="1" applyBorder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1" fontId="6" fillId="0" borderId="0" xfId="7" applyFont="1" applyFill="1" applyBorder="1" applyAlignment="1">
      <alignment horizontal="right"/>
    </xf>
    <xf numFmtId="42" fontId="1" fillId="0" borderId="0" xfId="8" applyNumberFormat="1" applyFont="1" applyFill="1" applyBorder="1" applyProtection="1"/>
    <xf numFmtId="0" fontId="6" fillId="0" borderId="0" xfId="3" applyFont="1" applyFill="1" applyBorder="1"/>
    <xf numFmtId="41" fontId="6" fillId="0" borderId="0" xfId="7" applyFont="1" applyFill="1" applyBorder="1"/>
    <xf numFmtId="41" fontId="5" fillId="0" borderId="0" xfId="7" applyFont="1" applyFill="1" applyBorder="1"/>
    <xf numFmtId="42" fontId="5" fillId="0" borderId="0" xfId="2" applyNumberFormat="1" applyFont="1" applyFill="1" applyBorder="1"/>
    <xf numFmtId="3" fontId="5" fillId="0" borderId="0" xfId="3" applyNumberFormat="1" applyFont="1" applyFill="1" applyBorder="1"/>
    <xf numFmtId="6" fontId="5" fillId="0" borderId="0" xfId="3" applyNumberFormat="1" applyFont="1" applyFill="1" applyBorder="1"/>
    <xf numFmtId="9" fontId="6" fillId="0" borderId="0" xfId="2" applyFont="1" applyFill="1" applyBorder="1"/>
    <xf numFmtId="42" fontId="6" fillId="0" borderId="0" xfId="3" applyNumberFormat="1" applyFont="1" applyFill="1" applyBorder="1"/>
    <xf numFmtId="42" fontId="5" fillId="0" borderId="0" xfId="6" applyFont="1" applyFill="1" applyBorder="1"/>
    <xf numFmtId="42" fontId="1" fillId="0" borderId="9" xfId="8" applyNumberFormat="1" applyFont="1" applyFill="1" applyBorder="1" applyProtection="1">
      <protection locked="0"/>
    </xf>
    <xf numFmtId="42" fontId="1" fillId="0" borderId="9" xfId="8" applyNumberFormat="1" applyFont="1" applyFill="1" applyBorder="1" applyAlignment="1" applyProtection="1">
      <alignment horizontal="center"/>
      <protection locked="0"/>
    </xf>
    <xf numFmtId="9" fontId="2" fillId="0" borderId="0" xfId="2" applyFill="1" applyBorder="1"/>
    <xf numFmtId="0" fontId="2" fillId="0" borderId="0" xfId="3" applyFill="1" applyBorder="1"/>
    <xf numFmtId="0" fontId="9" fillId="0" borderId="0" xfId="3" applyFont="1" applyFill="1"/>
    <xf numFmtId="0" fontId="2" fillId="0" borderId="0" xfId="3" applyFont="1" applyFill="1" applyBorder="1"/>
    <xf numFmtId="0" fontId="2" fillId="0" borderId="5" xfId="3" applyFont="1" applyFill="1" applyBorder="1"/>
    <xf numFmtId="0" fontId="2" fillId="0" borderId="0" xfId="3" applyFont="1" applyFill="1"/>
    <xf numFmtId="0" fontId="9" fillId="0" borderId="0" xfId="3" applyFont="1" applyFill="1" applyBorder="1"/>
    <xf numFmtId="9" fontId="2" fillId="0" borderId="0" xfId="2" applyNumberFormat="1" applyFont="1" applyFill="1" applyBorder="1" applyAlignment="1">
      <alignment vertical="center"/>
    </xf>
    <xf numFmtId="0" fontId="9" fillId="0" borderId="5" xfId="3" applyFont="1" applyFill="1" applyBorder="1"/>
    <xf numFmtId="0" fontId="2" fillId="0" borderId="9" xfId="3" applyFont="1" applyFill="1" applyBorder="1"/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/>
    <xf numFmtId="0" fontId="2" fillId="0" borderId="0" xfId="3" applyFill="1" applyAlignment="1">
      <alignment horizontal="left"/>
    </xf>
    <xf numFmtId="0" fontId="2" fillId="0" borderId="0" xfId="3" applyFill="1"/>
    <xf numFmtId="0" fontId="2" fillId="0" borderId="0" xfId="3" applyFill="1" applyBorder="1" applyProtection="1"/>
    <xf numFmtId="9" fontId="2" fillId="0" borderId="0" xfId="2" applyNumberFormat="1" applyFill="1" applyBorder="1" applyProtection="1"/>
    <xf numFmtId="42" fontId="2" fillId="0" borderId="0" xfId="3" applyNumberFormat="1" applyFill="1" applyBorder="1"/>
    <xf numFmtId="42" fontId="13" fillId="0" borderId="0" xfId="3" applyNumberFormat="1" applyFont="1" applyFill="1" applyBorder="1"/>
    <xf numFmtId="9" fontId="13" fillId="0" borderId="0" xfId="2" applyFont="1" applyFill="1" applyBorder="1"/>
    <xf numFmtId="3" fontId="12" fillId="0" borderId="0" xfId="3" applyNumberFormat="1" applyFont="1" applyFill="1" applyBorder="1"/>
    <xf numFmtId="9" fontId="12" fillId="0" borderId="0" xfId="2" applyFont="1" applyFill="1" applyBorder="1"/>
    <xf numFmtId="41" fontId="12" fillId="0" borderId="0" xfId="7" applyFont="1" applyFill="1" applyBorder="1"/>
    <xf numFmtId="42" fontId="12" fillId="0" borderId="0" xfId="3" applyNumberFormat="1" applyFont="1" applyFill="1" applyBorder="1"/>
    <xf numFmtId="41" fontId="10" fillId="0" borderId="0" xfId="7" applyFont="1" applyFill="1" applyBorder="1"/>
    <xf numFmtId="9" fontId="12" fillId="0" borderId="0" xfId="2" applyNumberFormat="1" applyFont="1" applyFill="1" applyBorder="1"/>
    <xf numFmtId="3" fontId="11" fillId="0" borderId="0" xfId="3" applyNumberFormat="1" applyFont="1" applyFill="1"/>
    <xf numFmtId="0" fontId="11" fillId="0" borderId="0" xfId="3" applyFont="1" applyFill="1"/>
    <xf numFmtId="9" fontId="11" fillId="0" borderId="0" xfId="2" applyFont="1" applyFill="1"/>
    <xf numFmtId="3" fontId="10" fillId="0" borderId="0" xfId="3" applyNumberFormat="1" applyFont="1" applyFill="1" applyBorder="1"/>
    <xf numFmtId="3" fontId="13" fillId="0" borderId="0" xfId="3" applyNumberFormat="1" applyFont="1" applyFill="1" applyBorder="1"/>
    <xf numFmtId="0" fontId="10" fillId="0" borderId="0" xfId="3" applyFont="1" applyFill="1"/>
    <xf numFmtId="42" fontId="10" fillId="0" borderId="0" xfId="3" applyNumberFormat="1" applyFont="1" applyFill="1"/>
    <xf numFmtId="3" fontId="10" fillId="0" borderId="0" xfId="3" applyNumberFormat="1" applyFont="1" applyFill="1"/>
    <xf numFmtId="9" fontId="10" fillId="0" borderId="0" xfId="2" applyFont="1" applyFill="1"/>
    <xf numFmtId="0" fontId="10" fillId="0" borderId="0" xfId="3" applyFont="1" applyFill="1" applyProtection="1">
      <protection locked="0"/>
    </xf>
    <xf numFmtId="0" fontId="14" fillId="0" borderId="0" xfId="3" applyFont="1" applyFill="1"/>
    <xf numFmtId="0" fontId="2" fillId="0" borderId="11" xfId="3" applyFont="1" applyFill="1" applyBorder="1"/>
    <xf numFmtId="0" fontId="0" fillId="0" borderId="0" xfId="3" applyFont="1" applyFill="1" applyBorder="1" applyAlignment="1">
      <alignment horizontal="left"/>
    </xf>
    <xf numFmtId="42" fontId="18" fillId="0" borderId="6" xfId="8" applyNumberFormat="1" applyFont="1" applyFill="1" applyBorder="1" applyProtection="1"/>
    <xf numFmtId="1" fontId="18" fillId="0" borderId="4" xfId="3" applyNumberFormat="1" applyFont="1" applyFill="1" applyBorder="1" applyAlignment="1">
      <alignment horizontal="right"/>
    </xf>
    <xf numFmtId="1" fontId="18" fillId="0" borderId="0" xfId="3" applyNumberFormat="1" applyFont="1" applyFill="1" applyBorder="1" applyAlignment="1">
      <alignment horizontal="left"/>
    </xf>
    <xf numFmtId="1" fontId="18" fillId="0" borderId="0" xfId="2" applyNumberFormat="1" applyFont="1" applyFill="1" applyBorder="1" applyAlignment="1" applyProtection="1">
      <alignment horizontal="center"/>
      <protection locked="0"/>
    </xf>
    <xf numFmtId="1" fontId="1" fillId="0" borderId="4" xfId="3" applyNumberFormat="1" applyFont="1" applyFill="1" applyBorder="1" applyAlignment="1">
      <alignment horizontal="right"/>
    </xf>
    <xf numFmtId="1" fontId="1" fillId="0" borderId="0" xfId="3" applyNumberFormat="1" applyFont="1" applyFill="1" applyBorder="1" applyAlignment="1">
      <alignment horizontal="left"/>
    </xf>
    <xf numFmtId="42" fontId="1" fillId="0" borderId="0" xfId="6" applyFont="1" applyFill="1" applyBorder="1" applyAlignment="1" applyProtection="1">
      <alignment horizontal="right"/>
    </xf>
    <xf numFmtId="1" fontId="18" fillId="0" borderId="0" xfId="3" applyNumberFormat="1" applyFont="1" applyFill="1" applyBorder="1" applyAlignment="1" applyProtection="1">
      <alignment horizontal="right"/>
    </xf>
    <xf numFmtId="42" fontId="1" fillId="0" borderId="0" xfId="6" applyNumberFormat="1" applyFont="1" applyFill="1" applyBorder="1" applyAlignment="1">
      <alignment horizontal="right"/>
    </xf>
    <xf numFmtId="42" fontId="18" fillId="0" borderId="0" xfId="6" applyFont="1" applyFill="1" applyBorder="1" applyAlignment="1">
      <alignment horizontal="right"/>
    </xf>
    <xf numFmtId="1" fontId="18" fillId="0" borderId="0" xfId="3" applyNumberFormat="1" applyFont="1" applyFill="1" applyBorder="1" applyProtection="1"/>
    <xf numFmtId="42" fontId="18" fillId="0" borderId="0" xfId="6" applyNumberFormat="1" applyFont="1" applyFill="1" applyBorder="1" applyAlignment="1">
      <alignment horizontal="right"/>
    </xf>
    <xf numFmtId="42" fontId="18" fillId="0" borderId="0" xfId="6" applyNumberFormat="1" applyFont="1" applyFill="1" applyBorder="1" applyProtection="1"/>
    <xf numFmtId="1" fontId="1" fillId="0" borderId="0" xfId="3" applyNumberFormat="1" applyFont="1" applyFill="1" applyBorder="1"/>
    <xf numFmtId="42" fontId="1" fillId="0" borderId="0" xfId="6" applyNumberFormat="1" applyFont="1" applyFill="1" applyBorder="1"/>
    <xf numFmtId="1" fontId="18" fillId="0" borderId="4" xfId="3" applyNumberFormat="1" applyFont="1" applyFill="1" applyBorder="1"/>
    <xf numFmtId="1" fontId="1" fillId="0" borderId="4" xfId="3" applyNumberFormat="1" applyFont="1" applyFill="1" applyBorder="1"/>
    <xf numFmtId="1" fontId="18" fillId="0" borderId="0" xfId="3" applyNumberFormat="1" applyFont="1" applyFill="1" applyBorder="1"/>
    <xf numFmtId="42" fontId="18" fillId="0" borderId="0" xfId="6" applyNumberFormat="1" applyFont="1" applyFill="1" applyBorder="1"/>
    <xf numFmtId="42" fontId="18" fillId="0" borderId="0" xfId="6" applyFont="1" applyFill="1" applyBorder="1"/>
    <xf numFmtId="42" fontId="18" fillId="0" borderId="7" xfId="6" applyNumberFormat="1" applyFont="1" applyFill="1" applyBorder="1"/>
    <xf numFmtId="1" fontId="1" fillId="0" borderId="0" xfId="3" applyNumberFormat="1" applyFont="1" applyFill="1" applyBorder="1" applyAlignment="1">
      <alignment horizontal="left" vertical="center"/>
    </xf>
    <xf numFmtId="42" fontId="1" fillId="0" borderId="0" xfId="6" applyNumberFormat="1" applyFont="1" applyFill="1" applyBorder="1" applyAlignment="1" applyProtection="1">
      <alignment horizontal="right"/>
      <protection locked="0"/>
    </xf>
    <xf numFmtId="42" fontId="18" fillId="0" borderId="6" xfId="6" applyFont="1" applyFill="1" applyBorder="1" applyProtection="1"/>
    <xf numFmtId="1" fontId="1" fillId="0" borderId="0" xfId="2" applyNumberFormat="1" applyFont="1" applyFill="1" applyBorder="1"/>
    <xf numFmtId="42" fontId="1" fillId="0" borderId="0" xfId="6" applyNumberFormat="1" applyFont="1" applyFill="1" applyBorder="1" applyProtection="1">
      <protection locked="0"/>
    </xf>
    <xf numFmtId="42" fontId="1" fillId="0" borderId="0" xfId="3" applyNumberFormat="1" applyFont="1" applyFill="1" applyBorder="1"/>
    <xf numFmtId="49" fontId="1" fillId="0" borderId="8" xfId="3" applyNumberFormat="1" applyFont="1" applyFill="1" applyBorder="1" applyAlignment="1">
      <alignment horizontal="center" vertical="center"/>
    </xf>
    <xf numFmtId="1" fontId="1" fillId="0" borderId="9" xfId="3" applyNumberFormat="1" applyFont="1" applyFill="1" applyBorder="1" applyAlignment="1">
      <alignment horizontal="left"/>
    </xf>
    <xf numFmtId="1" fontId="1" fillId="0" borderId="9" xfId="3" applyNumberFormat="1" applyFont="1" applyFill="1" applyBorder="1"/>
    <xf numFmtId="49" fontId="31" fillId="0" borderId="1" xfId="3" applyNumberFormat="1" applyFont="1" applyFill="1" applyBorder="1" applyAlignment="1">
      <alignment horizontal="center"/>
    </xf>
    <xf numFmtId="0" fontId="31" fillId="0" borderId="2" xfId="3" applyFont="1" applyFill="1" applyBorder="1"/>
    <xf numFmtId="3" fontId="32" fillId="0" borderId="2" xfId="3" applyNumberFormat="1" applyFont="1" applyFill="1" applyBorder="1"/>
    <xf numFmtId="3" fontId="31" fillId="0" borderId="2" xfId="3" applyNumberFormat="1" applyFont="1" applyFill="1" applyBorder="1"/>
    <xf numFmtId="166" fontId="32" fillId="0" borderId="2" xfId="3" applyNumberFormat="1" applyFont="1" applyFill="1" applyBorder="1"/>
    <xf numFmtId="0" fontId="31" fillId="0" borderId="0" xfId="3" applyFont="1" applyFill="1" applyBorder="1" applyAlignment="1">
      <alignment vertical="center"/>
    </xf>
    <xf numFmtId="3" fontId="31" fillId="0" borderId="0" xfId="3" applyNumberFormat="1" applyFont="1" applyFill="1" applyBorder="1" applyAlignment="1">
      <alignment vertical="center"/>
    </xf>
    <xf numFmtId="9" fontId="31" fillId="0" borderId="0" xfId="2" applyNumberFormat="1" applyFont="1" applyFill="1" applyBorder="1" applyAlignment="1">
      <alignment vertical="center"/>
    </xf>
    <xf numFmtId="0" fontId="31" fillId="0" borderId="0" xfId="3" applyFont="1" applyFill="1" applyBorder="1"/>
    <xf numFmtId="42" fontId="31" fillId="0" borderId="0" xfId="3" applyNumberFormat="1" applyFont="1" applyFill="1" applyBorder="1"/>
    <xf numFmtId="9" fontId="32" fillId="0" borderId="0" xfId="2" applyNumberFormat="1" applyFont="1" applyFill="1" applyBorder="1" applyAlignment="1" applyProtection="1">
      <alignment horizontal="center" vertical="center"/>
      <protection locked="0"/>
    </xf>
    <xf numFmtId="9" fontId="31" fillId="0" borderId="0" xfId="2" applyNumberFormat="1" applyFont="1" applyFill="1" applyBorder="1" applyAlignment="1" applyProtection="1">
      <alignment horizontal="center" vertical="center"/>
      <protection locked="0"/>
    </xf>
    <xf numFmtId="42" fontId="18" fillId="0" borderId="9" xfId="8" applyNumberFormat="1" applyFont="1" applyFill="1" applyBorder="1" applyProtection="1">
      <protection locked="0"/>
    </xf>
    <xf numFmtId="42" fontId="18" fillId="0" borderId="9" xfId="8" applyNumberFormat="1" applyFont="1" applyFill="1" applyBorder="1" applyProtection="1"/>
    <xf numFmtId="49" fontId="31" fillId="0" borderId="4" xfId="3" applyNumberFormat="1" applyFont="1" applyFill="1" applyBorder="1" applyAlignment="1">
      <alignment horizontal="center" vertical="center"/>
    </xf>
    <xf numFmtId="0" fontId="32" fillId="0" borderId="9" xfId="3" applyFont="1" applyFill="1" applyBorder="1"/>
    <xf numFmtId="9" fontId="31" fillId="0" borderId="2" xfId="2" applyNumberFormat="1" applyFont="1" applyFill="1" applyBorder="1" applyAlignment="1">
      <alignment vertical="center"/>
    </xf>
    <xf numFmtId="0" fontId="9" fillId="0" borderId="8" xfId="3" applyFont="1" applyFill="1" applyBorder="1"/>
    <xf numFmtId="49" fontId="2" fillId="0" borderId="9" xfId="3" applyNumberFormat="1" applyFont="1" applyFill="1" applyBorder="1" applyAlignment="1">
      <alignment horizontal="center" vertical="center"/>
    </xf>
    <xf numFmtId="3" fontId="2" fillId="0" borderId="9" xfId="3" applyNumberFormat="1" applyFont="1" applyFill="1" applyBorder="1" applyAlignment="1">
      <alignment vertical="center"/>
    </xf>
    <xf numFmtId="0" fontId="9" fillId="0" borderId="9" xfId="3" applyFont="1" applyFill="1" applyBorder="1"/>
    <xf numFmtId="49" fontId="7" fillId="0" borderId="1" xfId="3" applyNumberFormat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/>
    <xf numFmtId="9" fontId="2" fillId="0" borderId="2" xfId="2" applyNumberFormat="1" applyFill="1" applyBorder="1" applyProtection="1"/>
    <xf numFmtId="0" fontId="2" fillId="0" borderId="2" xfId="3" applyFill="1" applyBorder="1" applyProtection="1"/>
    <xf numFmtId="42" fontId="2" fillId="0" borderId="2" xfId="3" applyNumberFormat="1" applyFont="1" applyFill="1" applyBorder="1"/>
    <xf numFmtId="0" fontId="9" fillId="0" borderId="10" xfId="3" applyFont="1" applyFill="1" applyBorder="1"/>
    <xf numFmtId="165" fontId="31" fillId="0" borderId="9" xfId="1" applyFont="1" applyFill="1" applyBorder="1"/>
    <xf numFmtId="9" fontId="1" fillId="0" borderId="0" xfId="2" applyNumberFormat="1" applyFont="1" applyFill="1" applyBorder="1" applyAlignment="1">
      <alignment vertical="center"/>
    </xf>
    <xf numFmtId="3" fontId="15" fillId="0" borderId="0" xfId="3" applyNumberFormat="1" applyFont="1" applyFill="1" applyBorder="1" applyProtection="1">
      <protection locked="0"/>
    </xf>
    <xf numFmtId="49" fontId="18" fillId="0" borderId="6" xfId="6" applyNumberFormat="1" applyFont="1" applyFill="1" applyBorder="1" applyAlignment="1" applyProtection="1">
      <alignment horizontal="right"/>
    </xf>
    <xf numFmtId="1" fontId="18" fillId="0" borderId="6" xfId="6" applyNumberFormat="1" applyFont="1" applyFill="1" applyBorder="1" applyAlignment="1" applyProtection="1">
      <alignment horizontal="right"/>
    </xf>
    <xf numFmtId="0" fontId="33" fillId="0" borderId="0" xfId="3" applyFont="1" applyAlignment="1">
      <alignment horizontal="left"/>
    </xf>
    <xf numFmtId="0" fontId="31" fillId="0" borderId="0" xfId="3" applyFont="1"/>
    <xf numFmtId="0" fontId="33" fillId="0" borderId="0" xfId="3" applyFont="1" applyAlignment="1">
      <alignment horizontal="right"/>
    </xf>
    <xf numFmtId="0" fontId="31" fillId="0" borderId="0" xfId="3" applyFont="1" applyAlignment="1">
      <alignment horizontal="left"/>
    </xf>
    <xf numFmtId="0" fontId="31" fillId="0" borderId="0" xfId="3" applyFont="1" applyAlignment="1">
      <alignment horizontal="center"/>
    </xf>
    <xf numFmtId="4" fontId="31" fillId="0" borderId="0" xfId="3" applyNumberFormat="1" applyFont="1" applyAlignment="1">
      <alignment horizontal="right"/>
    </xf>
    <xf numFmtId="0" fontId="21" fillId="0" borderId="1" xfId="3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0" fontId="21" fillId="0" borderId="3" xfId="3" applyFont="1" applyFill="1" applyBorder="1" applyAlignment="1">
      <alignment horizontal="center"/>
    </xf>
    <xf numFmtId="0" fontId="21" fillId="0" borderId="4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21" fillId="0" borderId="5" xfId="3" applyFont="1" applyFill="1" applyBorder="1" applyAlignment="1">
      <alignment horizontal="center"/>
    </xf>
    <xf numFmtId="0" fontId="21" fillId="0" borderId="4" xfId="3" applyFont="1" applyFill="1" applyBorder="1" applyAlignment="1" applyProtection="1">
      <alignment horizontal="center"/>
      <protection locked="0"/>
    </xf>
    <xf numFmtId="0" fontId="21" fillId="0" borderId="0" xfId="3" applyFont="1" applyFill="1" applyBorder="1" applyAlignment="1" applyProtection="1">
      <alignment horizontal="center"/>
      <protection locked="0"/>
    </xf>
    <xf numFmtId="0" fontId="21" fillId="0" borderId="5" xfId="3" applyFont="1" applyFill="1" applyBorder="1" applyAlignment="1" applyProtection="1">
      <alignment horizontal="center"/>
      <protection locked="0"/>
    </xf>
    <xf numFmtId="0" fontId="21" fillId="0" borderId="8" xfId="3" applyFont="1" applyFill="1" applyBorder="1" applyAlignment="1">
      <alignment horizontal="center"/>
    </xf>
    <xf numFmtId="0" fontId="21" fillId="0" borderId="9" xfId="3" applyFont="1" applyFill="1" applyBorder="1" applyAlignment="1">
      <alignment horizontal="center"/>
    </xf>
    <xf numFmtId="0" fontId="21" fillId="0" borderId="10" xfId="3" applyFont="1" applyFill="1" applyBorder="1" applyAlignment="1">
      <alignment horizontal="center"/>
    </xf>
    <xf numFmtId="0" fontId="32" fillId="0" borderId="4" xfId="3" applyFont="1" applyFill="1" applyBorder="1" applyAlignment="1" applyProtection="1">
      <alignment horizontal="center" vertical="center"/>
      <protection locked="0"/>
    </xf>
    <xf numFmtId="0" fontId="32" fillId="0" borderId="0" xfId="3" applyFont="1" applyFill="1" applyBorder="1" applyAlignment="1" applyProtection="1">
      <alignment horizontal="center" vertical="center"/>
      <protection locked="0"/>
    </xf>
    <xf numFmtId="49" fontId="31" fillId="0" borderId="4" xfId="3" applyNumberFormat="1" applyFont="1" applyFill="1" applyBorder="1" applyAlignment="1">
      <alignment horizontal="center" vertical="center"/>
    </xf>
    <xf numFmtId="49" fontId="31" fillId="0" borderId="0" xfId="3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horizontal="center" vertical="center"/>
      <protection locked="0"/>
    </xf>
    <xf numFmtId="0" fontId="21" fillId="0" borderId="1" xfId="3" applyFont="1" applyFill="1" applyBorder="1" applyAlignment="1" applyProtection="1">
      <alignment horizontal="center"/>
    </xf>
    <xf numFmtId="0" fontId="21" fillId="0" borderId="2" xfId="3" applyFont="1" applyFill="1" applyBorder="1" applyAlignment="1" applyProtection="1">
      <alignment horizontal="center"/>
    </xf>
    <xf numFmtId="0" fontId="21" fillId="0" borderId="3" xfId="3" applyFont="1" applyFill="1" applyBorder="1" applyAlignment="1" applyProtection="1">
      <alignment horizontal="center"/>
    </xf>
    <xf numFmtId="0" fontId="21" fillId="0" borderId="4" xfId="3" applyFont="1" applyFill="1" applyBorder="1" applyAlignment="1" applyProtection="1">
      <alignment horizontal="center"/>
    </xf>
    <xf numFmtId="0" fontId="21" fillId="0" borderId="0" xfId="3" applyFont="1" applyFill="1" applyBorder="1" applyAlignment="1" applyProtection="1">
      <alignment horizontal="center"/>
    </xf>
    <xf numFmtId="0" fontId="21" fillId="0" borderId="5" xfId="3" applyFont="1" applyFill="1" applyBorder="1" applyAlignment="1" applyProtection="1">
      <alignment horizontal="center"/>
    </xf>
    <xf numFmtId="0" fontId="21" fillId="0" borderId="8" xfId="3" applyFont="1" applyFill="1" applyBorder="1" applyAlignment="1" applyProtection="1">
      <alignment horizontal="center"/>
      <protection locked="0"/>
    </xf>
    <xf numFmtId="0" fontId="21" fillId="0" borderId="9" xfId="3" applyFont="1" applyFill="1" applyBorder="1" applyAlignment="1" applyProtection="1">
      <alignment horizontal="center"/>
      <protection locked="0"/>
    </xf>
    <xf numFmtId="0" fontId="21" fillId="0" borderId="10" xfId="3" applyFont="1" applyFill="1" applyBorder="1" applyAlignment="1" applyProtection="1">
      <alignment horizontal="center"/>
      <protection locked="0"/>
    </xf>
    <xf numFmtId="49" fontId="16" fillId="0" borderId="4" xfId="3" applyNumberFormat="1" applyFont="1" applyFill="1" applyBorder="1" applyAlignment="1">
      <alignment horizontal="center" vertical="center"/>
    </xf>
    <xf numFmtId="49" fontId="16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6" fillId="0" borderId="5" xfId="3" applyFont="1" applyFill="1" applyBorder="1" applyAlignment="1" applyProtection="1">
      <alignment horizontal="center" vertical="center"/>
      <protection locked="0"/>
    </xf>
    <xf numFmtId="0" fontId="16" fillId="0" borderId="9" xfId="3" applyFont="1" applyFill="1" applyBorder="1" applyAlignment="1" applyProtection="1">
      <alignment horizontal="center" vertical="center"/>
      <protection locked="0"/>
    </xf>
    <xf numFmtId="0" fontId="16" fillId="0" borderId="10" xfId="3" applyFont="1" applyFill="1" applyBorder="1" applyAlignment="1" applyProtection="1">
      <alignment horizontal="center" vertical="center"/>
      <protection locked="0"/>
    </xf>
    <xf numFmtId="0" fontId="26" fillId="0" borderId="4" xfId="3" applyFont="1" applyFill="1" applyBorder="1" applyAlignment="1" applyProtection="1">
      <alignment horizontal="center" vertical="center"/>
      <protection locked="0"/>
    </xf>
    <xf numFmtId="0" fontId="26" fillId="0" borderId="0" xfId="3" applyFont="1" applyFill="1" applyBorder="1" applyAlignment="1" applyProtection="1">
      <alignment horizontal="center" vertical="center"/>
      <protection locked="0"/>
    </xf>
    <xf numFmtId="0" fontId="26" fillId="0" borderId="5" xfId="3" applyFont="1" applyFill="1" applyBorder="1" applyAlignment="1" applyProtection="1">
      <alignment horizontal="center" vertical="center"/>
      <protection locked="0"/>
    </xf>
    <xf numFmtId="0" fontId="27" fillId="0" borderId="4" xfId="3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27" fillId="0" borderId="5" xfId="3" applyFont="1" applyFill="1" applyBorder="1" applyAlignment="1" applyProtection="1">
      <alignment horizontal="center" vertical="center"/>
      <protection locked="0"/>
    </xf>
  </cellXfs>
  <cellStyles count="10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ICARDO%20CASTRO%20SDHT/CONCEPTOS/MATRIZ%20FINANCIERA/2013%2012%20DICIEMBRE/MATRIZ-DIC%202013%20BOGO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02ED9-30B2-4EFE-B37C-4D0E46721CA5}">
  <dimension ref="B1:I540"/>
  <sheetViews>
    <sheetView topLeftCell="A511" workbookViewId="0">
      <selection activeCell="C430" sqref="C430"/>
    </sheetView>
  </sheetViews>
  <sheetFormatPr baseColWidth="10" defaultRowHeight="14.25"/>
  <cols>
    <col min="1" max="1" width="4" style="250" customWidth="1"/>
    <col min="2" max="2" width="19.140625" style="250" customWidth="1"/>
    <col min="3" max="3" width="14.7109375" style="250" customWidth="1"/>
    <col min="4" max="4" width="6.7109375" style="250" customWidth="1"/>
    <col min="5" max="5" width="10.85546875" style="250" customWidth="1"/>
    <col min="6" max="6" width="24.28515625" style="250" customWidth="1"/>
    <col min="7" max="8" width="18.28515625" style="250" bestFit="1" customWidth="1"/>
    <col min="9" max="9" width="20.140625" style="250" bestFit="1" customWidth="1"/>
    <col min="10" max="256" width="9.140625" style="250" customWidth="1"/>
    <col min="257" max="257" width="4" style="250" customWidth="1"/>
    <col min="258" max="258" width="19.140625" style="250" customWidth="1"/>
    <col min="259" max="259" width="14.7109375" style="250" customWidth="1"/>
    <col min="260" max="260" width="6.7109375" style="250" customWidth="1"/>
    <col min="261" max="261" width="10.85546875" style="250" customWidth="1"/>
    <col min="262" max="262" width="24.28515625" style="250" customWidth="1"/>
    <col min="263" max="264" width="18.28515625" style="250" bestFit="1" customWidth="1"/>
    <col min="265" max="265" width="20.140625" style="250" bestFit="1" customWidth="1"/>
    <col min="266" max="512" width="9.140625" style="250" customWidth="1"/>
    <col min="513" max="513" width="4" style="250" customWidth="1"/>
    <col min="514" max="514" width="19.140625" style="250" customWidth="1"/>
    <col min="515" max="515" width="14.7109375" style="250" customWidth="1"/>
    <col min="516" max="516" width="6.7109375" style="250" customWidth="1"/>
    <col min="517" max="517" width="10.85546875" style="250" customWidth="1"/>
    <col min="518" max="518" width="24.28515625" style="250" customWidth="1"/>
    <col min="519" max="520" width="18.28515625" style="250" bestFit="1" customWidth="1"/>
    <col min="521" max="521" width="20.140625" style="250" bestFit="1" customWidth="1"/>
    <col min="522" max="768" width="9.140625" style="250" customWidth="1"/>
    <col min="769" max="769" width="4" style="250" customWidth="1"/>
    <col min="770" max="770" width="19.140625" style="250" customWidth="1"/>
    <col min="771" max="771" width="14.7109375" style="250" customWidth="1"/>
    <col min="772" max="772" width="6.7109375" style="250" customWidth="1"/>
    <col min="773" max="773" width="10.85546875" style="250" customWidth="1"/>
    <col min="774" max="774" width="24.28515625" style="250" customWidth="1"/>
    <col min="775" max="776" width="18.28515625" style="250" bestFit="1" customWidth="1"/>
    <col min="777" max="777" width="20.140625" style="250" bestFit="1" customWidth="1"/>
    <col min="778" max="1024" width="9.140625" style="250" customWidth="1"/>
    <col min="1025" max="1025" width="4" style="250" customWidth="1"/>
    <col min="1026" max="1026" width="19.140625" style="250" customWidth="1"/>
    <col min="1027" max="1027" width="14.7109375" style="250" customWidth="1"/>
    <col min="1028" max="1028" width="6.7109375" style="250" customWidth="1"/>
    <col min="1029" max="1029" width="10.85546875" style="250" customWidth="1"/>
    <col min="1030" max="1030" width="24.28515625" style="250" customWidth="1"/>
    <col min="1031" max="1032" width="18.28515625" style="250" bestFit="1" customWidth="1"/>
    <col min="1033" max="1033" width="20.140625" style="250" bestFit="1" customWidth="1"/>
    <col min="1034" max="1280" width="9.140625" style="250" customWidth="1"/>
    <col min="1281" max="1281" width="4" style="250" customWidth="1"/>
    <col min="1282" max="1282" width="19.140625" style="250" customWidth="1"/>
    <col min="1283" max="1283" width="14.7109375" style="250" customWidth="1"/>
    <col min="1284" max="1284" width="6.7109375" style="250" customWidth="1"/>
    <col min="1285" max="1285" width="10.85546875" style="250" customWidth="1"/>
    <col min="1286" max="1286" width="24.28515625" style="250" customWidth="1"/>
    <col min="1287" max="1288" width="18.28515625" style="250" bestFit="1" customWidth="1"/>
    <col min="1289" max="1289" width="20.140625" style="250" bestFit="1" customWidth="1"/>
    <col min="1290" max="1536" width="9.140625" style="250" customWidth="1"/>
    <col min="1537" max="1537" width="4" style="250" customWidth="1"/>
    <col min="1538" max="1538" width="19.140625" style="250" customWidth="1"/>
    <col min="1539" max="1539" width="14.7109375" style="250" customWidth="1"/>
    <col min="1540" max="1540" width="6.7109375" style="250" customWidth="1"/>
    <col min="1541" max="1541" width="10.85546875" style="250" customWidth="1"/>
    <col min="1542" max="1542" width="24.28515625" style="250" customWidth="1"/>
    <col min="1543" max="1544" width="18.28515625" style="250" bestFit="1" customWidth="1"/>
    <col min="1545" max="1545" width="20.140625" style="250" bestFit="1" customWidth="1"/>
    <col min="1546" max="1792" width="9.140625" style="250" customWidth="1"/>
    <col min="1793" max="1793" width="4" style="250" customWidth="1"/>
    <col min="1794" max="1794" width="19.140625" style="250" customWidth="1"/>
    <col min="1795" max="1795" width="14.7109375" style="250" customWidth="1"/>
    <col min="1796" max="1796" width="6.7109375" style="250" customWidth="1"/>
    <col min="1797" max="1797" width="10.85546875" style="250" customWidth="1"/>
    <col min="1798" max="1798" width="24.28515625" style="250" customWidth="1"/>
    <col min="1799" max="1800" width="18.28515625" style="250" bestFit="1" customWidth="1"/>
    <col min="1801" max="1801" width="20.140625" style="250" bestFit="1" customWidth="1"/>
    <col min="1802" max="2048" width="9.140625" style="250" customWidth="1"/>
    <col min="2049" max="2049" width="4" style="250" customWidth="1"/>
    <col min="2050" max="2050" width="19.140625" style="250" customWidth="1"/>
    <col min="2051" max="2051" width="14.7109375" style="250" customWidth="1"/>
    <col min="2052" max="2052" width="6.7109375" style="250" customWidth="1"/>
    <col min="2053" max="2053" width="10.85546875" style="250" customWidth="1"/>
    <col min="2054" max="2054" width="24.28515625" style="250" customWidth="1"/>
    <col min="2055" max="2056" width="18.28515625" style="250" bestFit="1" customWidth="1"/>
    <col min="2057" max="2057" width="20.140625" style="250" bestFit="1" customWidth="1"/>
    <col min="2058" max="2304" width="9.140625" style="250" customWidth="1"/>
    <col min="2305" max="2305" width="4" style="250" customWidth="1"/>
    <col min="2306" max="2306" width="19.140625" style="250" customWidth="1"/>
    <col min="2307" max="2307" width="14.7109375" style="250" customWidth="1"/>
    <col min="2308" max="2308" width="6.7109375" style="250" customWidth="1"/>
    <col min="2309" max="2309" width="10.85546875" style="250" customWidth="1"/>
    <col min="2310" max="2310" width="24.28515625" style="250" customWidth="1"/>
    <col min="2311" max="2312" width="18.28515625" style="250" bestFit="1" customWidth="1"/>
    <col min="2313" max="2313" width="20.140625" style="250" bestFit="1" customWidth="1"/>
    <col min="2314" max="2560" width="9.140625" style="250" customWidth="1"/>
    <col min="2561" max="2561" width="4" style="250" customWidth="1"/>
    <col min="2562" max="2562" width="19.140625" style="250" customWidth="1"/>
    <col min="2563" max="2563" width="14.7109375" style="250" customWidth="1"/>
    <col min="2564" max="2564" width="6.7109375" style="250" customWidth="1"/>
    <col min="2565" max="2565" width="10.85546875" style="250" customWidth="1"/>
    <col min="2566" max="2566" width="24.28515625" style="250" customWidth="1"/>
    <col min="2567" max="2568" width="18.28515625" style="250" bestFit="1" customWidth="1"/>
    <col min="2569" max="2569" width="20.140625" style="250" bestFit="1" customWidth="1"/>
    <col min="2570" max="2816" width="9.140625" style="250" customWidth="1"/>
    <col min="2817" max="2817" width="4" style="250" customWidth="1"/>
    <col min="2818" max="2818" width="19.140625" style="250" customWidth="1"/>
    <col min="2819" max="2819" width="14.7109375" style="250" customWidth="1"/>
    <col min="2820" max="2820" width="6.7109375" style="250" customWidth="1"/>
    <col min="2821" max="2821" width="10.85546875" style="250" customWidth="1"/>
    <col min="2822" max="2822" width="24.28515625" style="250" customWidth="1"/>
    <col min="2823" max="2824" width="18.28515625" style="250" bestFit="1" customWidth="1"/>
    <col min="2825" max="2825" width="20.140625" style="250" bestFit="1" customWidth="1"/>
    <col min="2826" max="3072" width="9.140625" style="250" customWidth="1"/>
    <col min="3073" max="3073" width="4" style="250" customWidth="1"/>
    <col min="3074" max="3074" width="19.140625" style="250" customWidth="1"/>
    <col min="3075" max="3075" width="14.7109375" style="250" customWidth="1"/>
    <col min="3076" max="3076" width="6.7109375" style="250" customWidth="1"/>
    <col min="3077" max="3077" width="10.85546875" style="250" customWidth="1"/>
    <col min="3078" max="3078" width="24.28515625" style="250" customWidth="1"/>
    <col min="3079" max="3080" width="18.28515625" style="250" bestFit="1" customWidth="1"/>
    <col min="3081" max="3081" width="20.140625" style="250" bestFit="1" customWidth="1"/>
    <col min="3082" max="3328" width="9.140625" style="250" customWidth="1"/>
    <col min="3329" max="3329" width="4" style="250" customWidth="1"/>
    <col min="3330" max="3330" width="19.140625" style="250" customWidth="1"/>
    <col min="3331" max="3331" width="14.7109375" style="250" customWidth="1"/>
    <col min="3332" max="3332" width="6.7109375" style="250" customWidth="1"/>
    <col min="3333" max="3333" width="10.85546875" style="250" customWidth="1"/>
    <col min="3334" max="3334" width="24.28515625" style="250" customWidth="1"/>
    <col min="3335" max="3336" width="18.28515625" style="250" bestFit="1" customWidth="1"/>
    <col min="3337" max="3337" width="20.140625" style="250" bestFit="1" customWidth="1"/>
    <col min="3338" max="3584" width="9.140625" style="250" customWidth="1"/>
    <col min="3585" max="3585" width="4" style="250" customWidth="1"/>
    <col min="3586" max="3586" width="19.140625" style="250" customWidth="1"/>
    <col min="3587" max="3587" width="14.7109375" style="250" customWidth="1"/>
    <col min="3588" max="3588" width="6.7109375" style="250" customWidth="1"/>
    <col min="3589" max="3589" width="10.85546875" style="250" customWidth="1"/>
    <col min="3590" max="3590" width="24.28515625" style="250" customWidth="1"/>
    <col min="3591" max="3592" width="18.28515625" style="250" bestFit="1" customWidth="1"/>
    <col min="3593" max="3593" width="20.140625" style="250" bestFit="1" customWidth="1"/>
    <col min="3594" max="3840" width="9.140625" style="250" customWidth="1"/>
    <col min="3841" max="3841" width="4" style="250" customWidth="1"/>
    <col min="3842" max="3842" width="19.140625" style="250" customWidth="1"/>
    <col min="3843" max="3843" width="14.7109375" style="250" customWidth="1"/>
    <col min="3844" max="3844" width="6.7109375" style="250" customWidth="1"/>
    <col min="3845" max="3845" width="10.85546875" style="250" customWidth="1"/>
    <col min="3846" max="3846" width="24.28515625" style="250" customWidth="1"/>
    <col min="3847" max="3848" width="18.28515625" style="250" bestFit="1" customWidth="1"/>
    <col min="3849" max="3849" width="20.140625" style="250" bestFit="1" customWidth="1"/>
    <col min="3850" max="4096" width="9.140625" style="250" customWidth="1"/>
    <col min="4097" max="4097" width="4" style="250" customWidth="1"/>
    <col min="4098" max="4098" width="19.140625" style="250" customWidth="1"/>
    <col min="4099" max="4099" width="14.7109375" style="250" customWidth="1"/>
    <col min="4100" max="4100" width="6.7109375" style="250" customWidth="1"/>
    <col min="4101" max="4101" width="10.85546875" style="250" customWidth="1"/>
    <col min="4102" max="4102" width="24.28515625" style="250" customWidth="1"/>
    <col min="4103" max="4104" width="18.28515625" style="250" bestFit="1" customWidth="1"/>
    <col min="4105" max="4105" width="20.140625" style="250" bestFit="1" customWidth="1"/>
    <col min="4106" max="4352" width="9.140625" style="250" customWidth="1"/>
    <col min="4353" max="4353" width="4" style="250" customWidth="1"/>
    <col min="4354" max="4354" width="19.140625" style="250" customWidth="1"/>
    <col min="4355" max="4355" width="14.7109375" style="250" customWidth="1"/>
    <col min="4356" max="4356" width="6.7109375" style="250" customWidth="1"/>
    <col min="4357" max="4357" width="10.85546875" style="250" customWidth="1"/>
    <col min="4358" max="4358" width="24.28515625" style="250" customWidth="1"/>
    <col min="4359" max="4360" width="18.28515625" style="250" bestFit="1" customWidth="1"/>
    <col min="4361" max="4361" width="20.140625" style="250" bestFit="1" customWidth="1"/>
    <col min="4362" max="4608" width="9.140625" style="250" customWidth="1"/>
    <col min="4609" max="4609" width="4" style="250" customWidth="1"/>
    <col min="4610" max="4610" width="19.140625" style="250" customWidth="1"/>
    <col min="4611" max="4611" width="14.7109375" style="250" customWidth="1"/>
    <col min="4612" max="4612" width="6.7109375" style="250" customWidth="1"/>
    <col min="4613" max="4613" width="10.85546875" style="250" customWidth="1"/>
    <col min="4614" max="4614" width="24.28515625" style="250" customWidth="1"/>
    <col min="4615" max="4616" width="18.28515625" style="250" bestFit="1" customWidth="1"/>
    <col min="4617" max="4617" width="20.140625" style="250" bestFit="1" customWidth="1"/>
    <col min="4618" max="4864" width="9.140625" style="250" customWidth="1"/>
    <col min="4865" max="4865" width="4" style="250" customWidth="1"/>
    <col min="4866" max="4866" width="19.140625" style="250" customWidth="1"/>
    <col min="4867" max="4867" width="14.7109375" style="250" customWidth="1"/>
    <col min="4868" max="4868" width="6.7109375" style="250" customWidth="1"/>
    <col min="4869" max="4869" width="10.85546875" style="250" customWidth="1"/>
    <col min="4870" max="4870" width="24.28515625" style="250" customWidth="1"/>
    <col min="4871" max="4872" width="18.28515625" style="250" bestFit="1" customWidth="1"/>
    <col min="4873" max="4873" width="20.140625" style="250" bestFit="1" customWidth="1"/>
    <col min="4874" max="5120" width="9.140625" style="250" customWidth="1"/>
    <col min="5121" max="5121" width="4" style="250" customWidth="1"/>
    <col min="5122" max="5122" width="19.140625" style="250" customWidth="1"/>
    <col min="5123" max="5123" width="14.7109375" style="250" customWidth="1"/>
    <col min="5124" max="5124" width="6.7109375" style="250" customWidth="1"/>
    <col min="5125" max="5125" width="10.85546875" style="250" customWidth="1"/>
    <col min="5126" max="5126" width="24.28515625" style="250" customWidth="1"/>
    <col min="5127" max="5128" width="18.28515625" style="250" bestFit="1" customWidth="1"/>
    <col min="5129" max="5129" width="20.140625" style="250" bestFit="1" customWidth="1"/>
    <col min="5130" max="5376" width="9.140625" style="250" customWidth="1"/>
    <col min="5377" max="5377" width="4" style="250" customWidth="1"/>
    <col min="5378" max="5378" width="19.140625" style="250" customWidth="1"/>
    <col min="5379" max="5379" width="14.7109375" style="250" customWidth="1"/>
    <col min="5380" max="5380" width="6.7109375" style="250" customWidth="1"/>
    <col min="5381" max="5381" width="10.85546875" style="250" customWidth="1"/>
    <col min="5382" max="5382" width="24.28515625" style="250" customWidth="1"/>
    <col min="5383" max="5384" width="18.28515625" style="250" bestFit="1" customWidth="1"/>
    <col min="5385" max="5385" width="20.140625" style="250" bestFit="1" customWidth="1"/>
    <col min="5386" max="5632" width="9.140625" style="250" customWidth="1"/>
    <col min="5633" max="5633" width="4" style="250" customWidth="1"/>
    <col min="5634" max="5634" width="19.140625" style="250" customWidth="1"/>
    <col min="5635" max="5635" width="14.7109375" style="250" customWidth="1"/>
    <col min="5636" max="5636" width="6.7109375" style="250" customWidth="1"/>
    <col min="5637" max="5637" width="10.85546875" style="250" customWidth="1"/>
    <col min="5638" max="5638" width="24.28515625" style="250" customWidth="1"/>
    <col min="5639" max="5640" width="18.28515625" style="250" bestFit="1" customWidth="1"/>
    <col min="5641" max="5641" width="20.140625" style="250" bestFit="1" customWidth="1"/>
    <col min="5642" max="5888" width="9.140625" style="250" customWidth="1"/>
    <col min="5889" max="5889" width="4" style="250" customWidth="1"/>
    <col min="5890" max="5890" width="19.140625" style="250" customWidth="1"/>
    <col min="5891" max="5891" width="14.7109375" style="250" customWidth="1"/>
    <col min="5892" max="5892" width="6.7109375" style="250" customWidth="1"/>
    <col min="5893" max="5893" width="10.85546875" style="250" customWidth="1"/>
    <col min="5894" max="5894" width="24.28515625" style="250" customWidth="1"/>
    <col min="5895" max="5896" width="18.28515625" style="250" bestFit="1" customWidth="1"/>
    <col min="5897" max="5897" width="20.140625" style="250" bestFit="1" customWidth="1"/>
    <col min="5898" max="6144" width="9.140625" style="250" customWidth="1"/>
    <col min="6145" max="6145" width="4" style="250" customWidth="1"/>
    <col min="6146" max="6146" width="19.140625" style="250" customWidth="1"/>
    <col min="6147" max="6147" width="14.7109375" style="250" customWidth="1"/>
    <col min="6148" max="6148" width="6.7109375" style="250" customWidth="1"/>
    <col min="6149" max="6149" width="10.85546875" style="250" customWidth="1"/>
    <col min="6150" max="6150" width="24.28515625" style="250" customWidth="1"/>
    <col min="6151" max="6152" width="18.28515625" style="250" bestFit="1" customWidth="1"/>
    <col min="6153" max="6153" width="20.140625" style="250" bestFit="1" customWidth="1"/>
    <col min="6154" max="6400" width="9.140625" style="250" customWidth="1"/>
    <col min="6401" max="6401" width="4" style="250" customWidth="1"/>
    <col min="6402" max="6402" width="19.140625" style="250" customWidth="1"/>
    <col min="6403" max="6403" width="14.7109375" style="250" customWidth="1"/>
    <col min="6404" max="6404" width="6.7109375" style="250" customWidth="1"/>
    <col min="6405" max="6405" width="10.85546875" style="250" customWidth="1"/>
    <col min="6406" max="6406" width="24.28515625" style="250" customWidth="1"/>
    <col min="6407" max="6408" width="18.28515625" style="250" bestFit="1" customWidth="1"/>
    <col min="6409" max="6409" width="20.140625" style="250" bestFit="1" customWidth="1"/>
    <col min="6410" max="6656" width="9.140625" style="250" customWidth="1"/>
    <col min="6657" max="6657" width="4" style="250" customWidth="1"/>
    <col min="6658" max="6658" width="19.140625" style="250" customWidth="1"/>
    <col min="6659" max="6659" width="14.7109375" style="250" customWidth="1"/>
    <col min="6660" max="6660" width="6.7109375" style="250" customWidth="1"/>
    <col min="6661" max="6661" width="10.85546875" style="250" customWidth="1"/>
    <col min="6662" max="6662" width="24.28515625" style="250" customWidth="1"/>
    <col min="6663" max="6664" width="18.28515625" style="250" bestFit="1" customWidth="1"/>
    <col min="6665" max="6665" width="20.140625" style="250" bestFit="1" customWidth="1"/>
    <col min="6666" max="6912" width="9.140625" style="250" customWidth="1"/>
    <col min="6913" max="6913" width="4" style="250" customWidth="1"/>
    <col min="6914" max="6914" width="19.140625" style="250" customWidth="1"/>
    <col min="6915" max="6915" width="14.7109375" style="250" customWidth="1"/>
    <col min="6916" max="6916" width="6.7109375" style="250" customWidth="1"/>
    <col min="6917" max="6917" width="10.85546875" style="250" customWidth="1"/>
    <col min="6918" max="6918" width="24.28515625" style="250" customWidth="1"/>
    <col min="6919" max="6920" width="18.28515625" style="250" bestFit="1" customWidth="1"/>
    <col min="6921" max="6921" width="20.140625" style="250" bestFit="1" customWidth="1"/>
    <col min="6922" max="7168" width="9.140625" style="250" customWidth="1"/>
    <col min="7169" max="7169" width="4" style="250" customWidth="1"/>
    <col min="7170" max="7170" width="19.140625" style="250" customWidth="1"/>
    <col min="7171" max="7171" width="14.7109375" style="250" customWidth="1"/>
    <col min="7172" max="7172" width="6.7109375" style="250" customWidth="1"/>
    <col min="7173" max="7173" width="10.85546875" style="250" customWidth="1"/>
    <col min="7174" max="7174" width="24.28515625" style="250" customWidth="1"/>
    <col min="7175" max="7176" width="18.28515625" style="250" bestFit="1" customWidth="1"/>
    <col min="7177" max="7177" width="20.140625" style="250" bestFit="1" customWidth="1"/>
    <col min="7178" max="7424" width="9.140625" style="250" customWidth="1"/>
    <col min="7425" max="7425" width="4" style="250" customWidth="1"/>
    <col min="7426" max="7426" width="19.140625" style="250" customWidth="1"/>
    <col min="7427" max="7427" width="14.7109375" style="250" customWidth="1"/>
    <col min="7428" max="7428" width="6.7109375" style="250" customWidth="1"/>
    <col min="7429" max="7429" width="10.85546875" style="250" customWidth="1"/>
    <col min="7430" max="7430" width="24.28515625" style="250" customWidth="1"/>
    <col min="7431" max="7432" width="18.28515625" style="250" bestFit="1" customWidth="1"/>
    <col min="7433" max="7433" width="20.140625" style="250" bestFit="1" customWidth="1"/>
    <col min="7434" max="7680" width="9.140625" style="250" customWidth="1"/>
    <col min="7681" max="7681" width="4" style="250" customWidth="1"/>
    <col min="7682" max="7682" width="19.140625" style="250" customWidth="1"/>
    <col min="7683" max="7683" width="14.7109375" style="250" customWidth="1"/>
    <col min="7684" max="7684" width="6.7109375" style="250" customWidth="1"/>
    <col min="7685" max="7685" width="10.85546875" style="250" customWidth="1"/>
    <col min="7686" max="7686" width="24.28515625" style="250" customWidth="1"/>
    <col min="7687" max="7688" width="18.28515625" style="250" bestFit="1" customWidth="1"/>
    <col min="7689" max="7689" width="20.140625" style="250" bestFit="1" customWidth="1"/>
    <col min="7690" max="7936" width="9.140625" style="250" customWidth="1"/>
    <col min="7937" max="7937" width="4" style="250" customWidth="1"/>
    <col min="7938" max="7938" width="19.140625" style="250" customWidth="1"/>
    <col min="7939" max="7939" width="14.7109375" style="250" customWidth="1"/>
    <col min="7940" max="7940" width="6.7109375" style="250" customWidth="1"/>
    <col min="7941" max="7941" width="10.85546875" style="250" customWidth="1"/>
    <col min="7942" max="7942" width="24.28515625" style="250" customWidth="1"/>
    <col min="7943" max="7944" width="18.28515625" style="250" bestFit="1" customWidth="1"/>
    <col min="7945" max="7945" width="20.140625" style="250" bestFit="1" customWidth="1"/>
    <col min="7946" max="8192" width="9.140625" style="250" customWidth="1"/>
    <col min="8193" max="8193" width="4" style="250" customWidth="1"/>
    <col min="8194" max="8194" width="19.140625" style="250" customWidth="1"/>
    <col min="8195" max="8195" width="14.7109375" style="250" customWidth="1"/>
    <col min="8196" max="8196" width="6.7109375" style="250" customWidth="1"/>
    <col min="8197" max="8197" width="10.85546875" style="250" customWidth="1"/>
    <col min="8198" max="8198" width="24.28515625" style="250" customWidth="1"/>
    <col min="8199" max="8200" width="18.28515625" style="250" bestFit="1" customWidth="1"/>
    <col min="8201" max="8201" width="20.140625" style="250" bestFit="1" customWidth="1"/>
    <col min="8202" max="8448" width="9.140625" style="250" customWidth="1"/>
    <col min="8449" max="8449" width="4" style="250" customWidth="1"/>
    <col min="8450" max="8450" width="19.140625" style="250" customWidth="1"/>
    <col min="8451" max="8451" width="14.7109375" style="250" customWidth="1"/>
    <col min="8452" max="8452" width="6.7109375" style="250" customWidth="1"/>
    <col min="8453" max="8453" width="10.85546875" style="250" customWidth="1"/>
    <col min="8454" max="8454" width="24.28515625" style="250" customWidth="1"/>
    <col min="8455" max="8456" width="18.28515625" style="250" bestFit="1" customWidth="1"/>
    <col min="8457" max="8457" width="20.140625" style="250" bestFit="1" customWidth="1"/>
    <col min="8458" max="8704" width="9.140625" style="250" customWidth="1"/>
    <col min="8705" max="8705" width="4" style="250" customWidth="1"/>
    <col min="8706" max="8706" width="19.140625" style="250" customWidth="1"/>
    <col min="8707" max="8707" width="14.7109375" style="250" customWidth="1"/>
    <col min="8708" max="8708" width="6.7109375" style="250" customWidth="1"/>
    <col min="8709" max="8709" width="10.85546875" style="250" customWidth="1"/>
    <col min="8710" max="8710" width="24.28515625" style="250" customWidth="1"/>
    <col min="8711" max="8712" width="18.28515625" style="250" bestFit="1" customWidth="1"/>
    <col min="8713" max="8713" width="20.140625" style="250" bestFit="1" customWidth="1"/>
    <col min="8714" max="8960" width="9.140625" style="250" customWidth="1"/>
    <col min="8961" max="8961" width="4" style="250" customWidth="1"/>
    <col min="8962" max="8962" width="19.140625" style="250" customWidth="1"/>
    <col min="8963" max="8963" width="14.7109375" style="250" customWidth="1"/>
    <col min="8964" max="8964" width="6.7109375" style="250" customWidth="1"/>
    <col min="8965" max="8965" width="10.85546875" style="250" customWidth="1"/>
    <col min="8966" max="8966" width="24.28515625" style="250" customWidth="1"/>
    <col min="8967" max="8968" width="18.28515625" style="250" bestFit="1" customWidth="1"/>
    <col min="8969" max="8969" width="20.140625" style="250" bestFit="1" customWidth="1"/>
    <col min="8970" max="9216" width="9.140625" style="250" customWidth="1"/>
    <col min="9217" max="9217" width="4" style="250" customWidth="1"/>
    <col min="9218" max="9218" width="19.140625" style="250" customWidth="1"/>
    <col min="9219" max="9219" width="14.7109375" style="250" customWidth="1"/>
    <col min="9220" max="9220" width="6.7109375" style="250" customWidth="1"/>
    <col min="9221" max="9221" width="10.85546875" style="250" customWidth="1"/>
    <col min="9222" max="9222" width="24.28515625" style="250" customWidth="1"/>
    <col min="9223" max="9224" width="18.28515625" style="250" bestFit="1" customWidth="1"/>
    <col min="9225" max="9225" width="20.140625" style="250" bestFit="1" customWidth="1"/>
    <col min="9226" max="9472" width="9.140625" style="250" customWidth="1"/>
    <col min="9473" max="9473" width="4" style="250" customWidth="1"/>
    <col min="9474" max="9474" width="19.140625" style="250" customWidth="1"/>
    <col min="9475" max="9475" width="14.7109375" style="250" customWidth="1"/>
    <col min="9476" max="9476" width="6.7109375" style="250" customWidth="1"/>
    <col min="9477" max="9477" width="10.85546875" style="250" customWidth="1"/>
    <col min="9478" max="9478" width="24.28515625" style="250" customWidth="1"/>
    <col min="9479" max="9480" width="18.28515625" style="250" bestFit="1" customWidth="1"/>
    <col min="9481" max="9481" width="20.140625" style="250" bestFit="1" customWidth="1"/>
    <col min="9482" max="9728" width="9.140625" style="250" customWidth="1"/>
    <col min="9729" max="9729" width="4" style="250" customWidth="1"/>
    <col min="9730" max="9730" width="19.140625" style="250" customWidth="1"/>
    <col min="9731" max="9731" width="14.7109375" style="250" customWidth="1"/>
    <col min="9732" max="9732" width="6.7109375" style="250" customWidth="1"/>
    <col min="9733" max="9733" width="10.85546875" style="250" customWidth="1"/>
    <col min="9734" max="9734" width="24.28515625" style="250" customWidth="1"/>
    <col min="9735" max="9736" width="18.28515625" style="250" bestFit="1" customWidth="1"/>
    <col min="9737" max="9737" width="20.140625" style="250" bestFit="1" customWidth="1"/>
    <col min="9738" max="9984" width="9.140625" style="250" customWidth="1"/>
    <col min="9985" max="9985" width="4" style="250" customWidth="1"/>
    <col min="9986" max="9986" width="19.140625" style="250" customWidth="1"/>
    <col min="9987" max="9987" width="14.7109375" style="250" customWidth="1"/>
    <col min="9988" max="9988" width="6.7109375" style="250" customWidth="1"/>
    <col min="9989" max="9989" width="10.85546875" style="250" customWidth="1"/>
    <col min="9990" max="9990" width="24.28515625" style="250" customWidth="1"/>
    <col min="9991" max="9992" width="18.28515625" style="250" bestFit="1" customWidth="1"/>
    <col min="9993" max="9993" width="20.140625" style="250" bestFit="1" customWidth="1"/>
    <col min="9994" max="10240" width="9.140625" style="250" customWidth="1"/>
    <col min="10241" max="10241" width="4" style="250" customWidth="1"/>
    <col min="10242" max="10242" width="19.140625" style="250" customWidth="1"/>
    <col min="10243" max="10243" width="14.7109375" style="250" customWidth="1"/>
    <col min="10244" max="10244" width="6.7109375" style="250" customWidth="1"/>
    <col min="10245" max="10245" width="10.85546875" style="250" customWidth="1"/>
    <col min="10246" max="10246" width="24.28515625" style="250" customWidth="1"/>
    <col min="10247" max="10248" width="18.28515625" style="250" bestFit="1" customWidth="1"/>
    <col min="10249" max="10249" width="20.140625" style="250" bestFit="1" customWidth="1"/>
    <col min="10250" max="10496" width="9.140625" style="250" customWidth="1"/>
    <col min="10497" max="10497" width="4" style="250" customWidth="1"/>
    <col min="10498" max="10498" width="19.140625" style="250" customWidth="1"/>
    <col min="10499" max="10499" width="14.7109375" style="250" customWidth="1"/>
    <col min="10500" max="10500" width="6.7109375" style="250" customWidth="1"/>
    <col min="10501" max="10501" width="10.85546875" style="250" customWidth="1"/>
    <col min="10502" max="10502" width="24.28515625" style="250" customWidth="1"/>
    <col min="10503" max="10504" width="18.28515625" style="250" bestFit="1" customWidth="1"/>
    <col min="10505" max="10505" width="20.140625" style="250" bestFit="1" customWidth="1"/>
    <col min="10506" max="10752" width="9.140625" style="250" customWidth="1"/>
    <col min="10753" max="10753" width="4" style="250" customWidth="1"/>
    <col min="10754" max="10754" width="19.140625" style="250" customWidth="1"/>
    <col min="10755" max="10755" width="14.7109375" style="250" customWidth="1"/>
    <col min="10756" max="10756" width="6.7109375" style="250" customWidth="1"/>
    <col min="10757" max="10757" width="10.85546875" style="250" customWidth="1"/>
    <col min="10758" max="10758" width="24.28515625" style="250" customWidth="1"/>
    <col min="10759" max="10760" width="18.28515625" style="250" bestFit="1" customWidth="1"/>
    <col min="10761" max="10761" width="20.140625" style="250" bestFit="1" customWidth="1"/>
    <col min="10762" max="11008" width="9.140625" style="250" customWidth="1"/>
    <col min="11009" max="11009" width="4" style="250" customWidth="1"/>
    <col min="11010" max="11010" width="19.140625" style="250" customWidth="1"/>
    <col min="11011" max="11011" width="14.7109375" style="250" customWidth="1"/>
    <col min="11012" max="11012" width="6.7109375" style="250" customWidth="1"/>
    <col min="11013" max="11013" width="10.85546875" style="250" customWidth="1"/>
    <col min="11014" max="11014" width="24.28515625" style="250" customWidth="1"/>
    <col min="11015" max="11016" width="18.28515625" style="250" bestFit="1" customWidth="1"/>
    <col min="11017" max="11017" width="20.140625" style="250" bestFit="1" customWidth="1"/>
    <col min="11018" max="11264" width="9.140625" style="250" customWidth="1"/>
    <col min="11265" max="11265" width="4" style="250" customWidth="1"/>
    <col min="11266" max="11266" width="19.140625" style="250" customWidth="1"/>
    <col min="11267" max="11267" width="14.7109375" style="250" customWidth="1"/>
    <col min="11268" max="11268" width="6.7109375" style="250" customWidth="1"/>
    <col min="11269" max="11269" width="10.85546875" style="250" customWidth="1"/>
    <col min="11270" max="11270" width="24.28515625" style="250" customWidth="1"/>
    <col min="11271" max="11272" width="18.28515625" style="250" bestFit="1" customWidth="1"/>
    <col min="11273" max="11273" width="20.140625" style="250" bestFit="1" customWidth="1"/>
    <col min="11274" max="11520" width="9.140625" style="250" customWidth="1"/>
    <col min="11521" max="11521" width="4" style="250" customWidth="1"/>
    <col min="11522" max="11522" width="19.140625" style="250" customWidth="1"/>
    <col min="11523" max="11523" width="14.7109375" style="250" customWidth="1"/>
    <col min="11524" max="11524" width="6.7109375" style="250" customWidth="1"/>
    <col min="11525" max="11525" width="10.85546875" style="250" customWidth="1"/>
    <col min="11526" max="11526" width="24.28515625" style="250" customWidth="1"/>
    <col min="11527" max="11528" width="18.28515625" style="250" bestFit="1" customWidth="1"/>
    <col min="11529" max="11529" width="20.140625" style="250" bestFit="1" customWidth="1"/>
    <col min="11530" max="11776" width="9.140625" style="250" customWidth="1"/>
    <col min="11777" max="11777" width="4" style="250" customWidth="1"/>
    <col min="11778" max="11778" width="19.140625" style="250" customWidth="1"/>
    <col min="11779" max="11779" width="14.7109375" style="250" customWidth="1"/>
    <col min="11780" max="11780" width="6.7109375" style="250" customWidth="1"/>
    <col min="11781" max="11781" width="10.85546875" style="250" customWidth="1"/>
    <col min="11782" max="11782" width="24.28515625" style="250" customWidth="1"/>
    <col min="11783" max="11784" width="18.28515625" style="250" bestFit="1" customWidth="1"/>
    <col min="11785" max="11785" width="20.140625" style="250" bestFit="1" customWidth="1"/>
    <col min="11786" max="12032" width="9.140625" style="250" customWidth="1"/>
    <col min="12033" max="12033" width="4" style="250" customWidth="1"/>
    <col min="12034" max="12034" width="19.140625" style="250" customWidth="1"/>
    <col min="12035" max="12035" width="14.7109375" style="250" customWidth="1"/>
    <col min="12036" max="12036" width="6.7109375" style="250" customWidth="1"/>
    <col min="12037" max="12037" width="10.85546875" style="250" customWidth="1"/>
    <col min="12038" max="12038" width="24.28515625" style="250" customWidth="1"/>
    <col min="12039" max="12040" width="18.28515625" style="250" bestFit="1" customWidth="1"/>
    <col min="12041" max="12041" width="20.140625" style="250" bestFit="1" customWidth="1"/>
    <col min="12042" max="12288" width="9.140625" style="250" customWidth="1"/>
    <col min="12289" max="12289" width="4" style="250" customWidth="1"/>
    <col min="12290" max="12290" width="19.140625" style="250" customWidth="1"/>
    <col min="12291" max="12291" width="14.7109375" style="250" customWidth="1"/>
    <col min="12292" max="12292" width="6.7109375" style="250" customWidth="1"/>
    <col min="12293" max="12293" width="10.85546875" style="250" customWidth="1"/>
    <col min="12294" max="12294" width="24.28515625" style="250" customWidth="1"/>
    <col min="12295" max="12296" width="18.28515625" style="250" bestFit="1" customWidth="1"/>
    <col min="12297" max="12297" width="20.140625" style="250" bestFit="1" customWidth="1"/>
    <col min="12298" max="12544" width="9.140625" style="250" customWidth="1"/>
    <col min="12545" max="12545" width="4" style="250" customWidth="1"/>
    <col min="12546" max="12546" width="19.140625" style="250" customWidth="1"/>
    <col min="12547" max="12547" width="14.7109375" style="250" customWidth="1"/>
    <col min="12548" max="12548" width="6.7109375" style="250" customWidth="1"/>
    <col min="12549" max="12549" width="10.85546875" style="250" customWidth="1"/>
    <col min="12550" max="12550" width="24.28515625" style="250" customWidth="1"/>
    <col min="12551" max="12552" width="18.28515625" style="250" bestFit="1" customWidth="1"/>
    <col min="12553" max="12553" width="20.140625" style="250" bestFit="1" customWidth="1"/>
    <col min="12554" max="12800" width="9.140625" style="250" customWidth="1"/>
    <col min="12801" max="12801" width="4" style="250" customWidth="1"/>
    <col min="12802" max="12802" width="19.140625" style="250" customWidth="1"/>
    <col min="12803" max="12803" width="14.7109375" style="250" customWidth="1"/>
    <col min="12804" max="12804" width="6.7109375" style="250" customWidth="1"/>
    <col min="12805" max="12805" width="10.85546875" style="250" customWidth="1"/>
    <col min="12806" max="12806" width="24.28515625" style="250" customWidth="1"/>
    <col min="12807" max="12808" width="18.28515625" style="250" bestFit="1" customWidth="1"/>
    <col min="12809" max="12809" width="20.140625" style="250" bestFit="1" customWidth="1"/>
    <col min="12810" max="13056" width="9.140625" style="250" customWidth="1"/>
    <col min="13057" max="13057" width="4" style="250" customWidth="1"/>
    <col min="13058" max="13058" width="19.140625" style="250" customWidth="1"/>
    <col min="13059" max="13059" width="14.7109375" style="250" customWidth="1"/>
    <col min="13060" max="13060" width="6.7109375" style="250" customWidth="1"/>
    <col min="13061" max="13061" width="10.85546875" style="250" customWidth="1"/>
    <col min="13062" max="13062" width="24.28515625" style="250" customWidth="1"/>
    <col min="13063" max="13064" width="18.28515625" style="250" bestFit="1" customWidth="1"/>
    <col min="13065" max="13065" width="20.140625" style="250" bestFit="1" customWidth="1"/>
    <col min="13066" max="13312" width="9.140625" style="250" customWidth="1"/>
    <col min="13313" max="13313" width="4" style="250" customWidth="1"/>
    <col min="13314" max="13314" width="19.140625" style="250" customWidth="1"/>
    <col min="13315" max="13315" width="14.7109375" style="250" customWidth="1"/>
    <col min="13316" max="13316" width="6.7109375" style="250" customWidth="1"/>
    <col min="13317" max="13317" width="10.85546875" style="250" customWidth="1"/>
    <col min="13318" max="13318" width="24.28515625" style="250" customWidth="1"/>
    <col min="13319" max="13320" width="18.28515625" style="250" bestFit="1" customWidth="1"/>
    <col min="13321" max="13321" width="20.140625" style="250" bestFit="1" customWidth="1"/>
    <col min="13322" max="13568" width="9.140625" style="250" customWidth="1"/>
    <col min="13569" max="13569" width="4" style="250" customWidth="1"/>
    <col min="13570" max="13570" width="19.140625" style="250" customWidth="1"/>
    <col min="13571" max="13571" width="14.7109375" style="250" customWidth="1"/>
    <col min="13572" max="13572" width="6.7109375" style="250" customWidth="1"/>
    <col min="13573" max="13573" width="10.85546875" style="250" customWidth="1"/>
    <col min="13574" max="13574" width="24.28515625" style="250" customWidth="1"/>
    <col min="13575" max="13576" width="18.28515625" style="250" bestFit="1" customWidth="1"/>
    <col min="13577" max="13577" width="20.140625" style="250" bestFit="1" customWidth="1"/>
    <col min="13578" max="13824" width="9.140625" style="250" customWidth="1"/>
    <col min="13825" max="13825" width="4" style="250" customWidth="1"/>
    <col min="13826" max="13826" width="19.140625" style="250" customWidth="1"/>
    <col min="13827" max="13827" width="14.7109375" style="250" customWidth="1"/>
    <col min="13828" max="13828" width="6.7109375" style="250" customWidth="1"/>
    <col min="13829" max="13829" width="10.85546875" style="250" customWidth="1"/>
    <col min="13830" max="13830" width="24.28515625" style="250" customWidth="1"/>
    <col min="13831" max="13832" width="18.28515625" style="250" bestFit="1" customWidth="1"/>
    <col min="13833" max="13833" width="20.140625" style="250" bestFit="1" customWidth="1"/>
    <col min="13834" max="14080" width="9.140625" style="250" customWidth="1"/>
    <col min="14081" max="14081" width="4" style="250" customWidth="1"/>
    <col min="14082" max="14082" width="19.140625" style="250" customWidth="1"/>
    <col min="14083" max="14083" width="14.7109375" style="250" customWidth="1"/>
    <col min="14084" max="14084" width="6.7109375" style="250" customWidth="1"/>
    <col min="14085" max="14085" width="10.85546875" style="250" customWidth="1"/>
    <col min="14086" max="14086" width="24.28515625" style="250" customWidth="1"/>
    <col min="14087" max="14088" width="18.28515625" style="250" bestFit="1" customWidth="1"/>
    <col min="14089" max="14089" width="20.140625" style="250" bestFit="1" customWidth="1"/>
    <col min="14090" max="14336" width="9.140625" style="250" customWidth="1"/>
    <col min="14337" max="14337" width="4" style="250" customWidth="1"/>
    <col min="14338" max="14338" width="19.140625" style="250" customWidth="1"/>
    <col min="14339" max="14339" width="14.7109375" style="250" customWidth="1"/>
    <col min="14340" max="14340" width="6.7109375" style="250" customWidth="1"/>
    <col min="14341" max="14341" width="10.85546875" style="250" customWidth="1"/>
    <col min="14342" max="14342" width="24.28515625" style="250" customWidth="1"/>
    <col min="14343" max="14344" width="18.28515625" style="250" bestFit="1" customWidth="1"/>
    <col min="14345" max="14345" width="20.140625" style="250" bestFit="1" customWidth="1"/>
    <col min="14346" max="14592" width="9.140625" style="250" customWidth="1"/>
    <col min="14593" max="14593" width="4" style="250" customWidth="1"/>
    <col min="14594" max="14594" width="19.140625" style="250" customWidth="1"/>
    <col min="14595" max="14595" width="14.7109375" style="250" customWidth="1"/>
    <col min="14596" max="14596" width="6.7109375" style="250" customWidth="1"/>
    <col min="14597" max="14597" width="10.85546875" style="250" customWidth="1"/>
    <col min="14598" max="14598" width="24.28515625" style="250" customWidth="1"/>
    <col min="14599" max="14600" width="18.28515625" style="250" bestFit="1" customWidth="1"/>
    <col min="14601" max="14601" width="20.140625" style="250" bestFit="1" customWidth="1"/>
    <col min="14602" max="14848" width="9.140625" style="250" customWidth="1"/>
    <col min="14849" max="14849" width="4" style="250" customWidth="1"/>
    <col min="14850" max="14850" width="19.140625" style="250" customWidth="1"/>
    <col min="14851" max="14851" width="14.7109375" style="250" customWidth="1"/>
    <col min="14852" max="14852" width="6.7109375" style="250" customWidth="1"/>
    <col min="14853" max="14853" width="10.85546875" style="250" customWidth="1"/>
    <col min="14854" max="14854" width="24.28515625" style="250" customWidth="1"/>
    <col min="14855" max="14856" width="18.28515625" style="250" bestFit="1" customWidth="1"/>
    <col min="14857" max="14857" width="20.140625" style="250" bestFit="1" customWidth="1"/>
    <col min="14858" max="15104" width="9.140625" style="250" customWidth="1"/>
    <col min="15105" max="15105" width="4" style="250" customWidth="1"/>
    <col min="15106" max="15106" width="19.140625" style="250" customWidth="1"/>
    <col min="15107" max="15107" width="14.7109375" style="250" customWidth="1"/>
    <col min="15108" max="15108" width="6.7109375" style="250" customWidth="1"/>
    <col min="15109" max="15109" width="10.85546875" style="250" customWidth="1"/>
    <col min="15110" max="15110" width="24.28515625" style="250" customWidth="1"/>
    <col min="15111" max="15112" width="18.28515625" style="250" bestFit="1" customWidth="1"/>
    <col min="15113" max="15113" width="20.140625" style="250" bestFit="1" customWidth="1"/>
    <col min="15114" max="15360" width="9.140625" style="250" customWidth="1"/>
    <col min="15361" max="15361" width="4" style="250" customWidth="1"/>
    <col min="15362" max="15362" width="19.140625" style="250" customWidth="1"/>
    <col min="15363" max="15363" width="14.7109375" style="250" customWidth="1"/>
    <col min="15364" max="15364" width="6.7109375" style="250" customWidth="1"/>
    <col min="15365" max="15365" width="10.85546875" style="250" customWidth="1"/>
    <col min="15366" max="15366" width="24.28515625" style="250" customWidth="1"/>
    <col min="15367" max="15368" width="18.28515625" style="250" bestFit="1" customWidth="1"/>
    <col min="15369" max="15369" width="20.140625" style="250" bestFit="1" customWidth="1"/>
    <col min="15370" max="15616" width="9.140625" style="250" customWidth="1"/>
    <col min="15617" max="15617" width="4" style="250" customWidth="1"/>
    <col min="15618" max="15618" width="19.140625" style="250" customWidth="1"/>
    <col min="15619" max="15619" width="14.7109375" style="250" customWidth="1"/>
    <col min="15620" max="15620" width="6.7109375" style="250" customWidth="1"/>
    <col min="15621" max="15621" width="10.85546875" style="250" customWidth="1"/>
    <col min="15622" max="15622" width="24.28515625" style="250" customWidth="1"/>
    <col min="15623" max="15624" width="18.28515625" style="250" bestFit="1" customWidth="1"/>
    <col min="15625" max="15625" width="20.140625" style="250" bestFit="1" customWidth="1"/>
    <col min="15626" max="15872" width="9.140625" style="250" customWidth="1"/>
    <col min="15873" max="15873" width="4" style="250" customWidth="1"/>
    <col min="15874" max="15874" width="19.140625" style="250" customWidth="1"/>
    <col min="15875" max="15875" width="14.7109375" style="250" customWidth="1"/>
    <col min="15876" max="15876" width="6.7109375" style="250" customWidth="1"/>
    <col min="15877" max="15877" width="10.85546875" style="250" customWidth="1"/>
    <col min="15878" max="15878" width="24.28515625" style="250" customWidth="1"/>
    <col min="15879" max="15880" width="18.28515625" style="250" bestFit="1" customWidth="1"/>
    <col min="15881" max="15881" width="20.140625" style="250" bestFit="1" customWidth="1"/>
    <col min="15882" max="16128" width="9.140625" style="250" customWidth="1"/>
    <col min="16129" max="16129" width="4" style="250" customWidth="1"/>
    <col min="16130" max="16130" width="19.140625" style="250" customWidth="1"/>
    <col min="16131" max="16131" width="14.7109375" style="250" customWidth="1"/>
    <col min="16132" max="16132" width="6.7109375" style="250" customWidth="1"/>
    <col min="16133" max="16133" width="10.85546875" style="250" customWidth="1"/>
    <col min="16134" max="16134" width="24.28515625" style="250" customWidth="1"/>
    <col min="16135" max="16136" width="18.28515625" style="250" bestFit="1" customWidth="1"/>
    <col min="16137" max="16137" width="20.140625" style="250" bestFit="1" customWidth="1"/>
    <col min="16138" max="16384" width="9.140625" style="250" customWidth="1"/>
  </cols>
  <sheetData>
    <row r="1" spans="2:9">
      <c r="B1" s="249" t="s">
        <v>663</v>
      </c>
      <c r="F1" s="249">
        <v>6</v>
      </c>
      <c r="G1" s="249" t="s">
        <v>664</v>
      </c>
    </row>
    <row r="2" spans="2:9">
      <c r="B2" s="249" t="s">
        <v>665</v>
      </c>
      <c r="C2" s="249" t="s">
        <v>666</v>
      </c>
      <c r="G2" s="251" t="s">
        <v>667</v>
      </c>
      <c r="H2" s="251" t="s">
        <v>668</v>
      </c>
    </row>
    <row r="3" spans="2:9">
      <c r="C3" s="252" t="s">
        <v>669</v>
      </c>
    </row>
    <row r="4" spans="2:9">
      <c r="B4" s="252" t="s">
        <v>100</v>
      </c>
      <c r="C4" s="252" t="s">
        <v>101</v>
      </c>
      <c r="E4" s="253">
        <v>1</v>
      </c>
      <c r="F4" s="254">
        <v>274125096463.78</v>
      </c>
      <c r="G4" s="254">
        <v>14768030714.07</v>
      </c>
      <c r="H4" s="254">
        <v>17760565788.110001</v>
      </c>
      <c r="I4" s="254">
        <v>271132561389.73999</v>
      </c>
    </row>
    <row r="5" spans="2:9">
      <c r="B5" s="252" t="s">
        <v>102</v>
      </c>
      <c r="C5" s="252" t="s">
        <v>670</v>
      </c>
      <c r="E5" s="253">
        <v>2</v>
      </c>
      <c r="F5" s="254">
        <v>1200000</v>
      </c>
      <c r="G5" s="254">
        <v>848000</v>
      </c>
      <c r="H5" s="254">
        <v>0</v>
      </c>
      <c r="I5" s="254">
        <v>2048000</v>
      </c>
    </row>
    <row r="6" spans="2:9">
      <c r="B6" s="252" t="s">
        <v>103</v>
      </c>
      <c r="C6" s="252" t="s">
        <v>3</v>
      </c>
      <c r="E6" s="253">
        <v>3</v>
      </c>
      <c r="F6" s="254">
        <v>1200000</v>
      </c>
      <c r="G6" s="254">
        <v>848000</v>
      </c>
      <c r="H6" s="254">
        <v>0</v>
      </c>
      <c r="I6" s="254">
        <v>2048000</v>
      </c>
    </row>
    <row r="7" spans="2:9">
      <c r="B7" s="252" t="s">
        <v>104</v>
      </c>
      <c r="C7" s="252" t="s">
        <v>671</v>
      </c>
      <c r="E7" s="253">
        <v>4</v>
      </c>
      <c r="F7" s="254">
        <v>1200000</v>
      </c>
      <c r="G7" s="254">
        <v>848000</v>
      </c>
      <c r="H7" s="254">
        <v>0</v>
      </c>
      <c r="I7" s="254">
        <v>2048000</v>
      </c>
    </row>
    <row r="8" spans="2:9">
      <c r="B8" s="252" t="s">
        <v>105</v>
      </c>
      <c r="C8" s="252" t="s">
        <v>106</v>
      </c>
      <c r="E8" s="253">
        <v>2</v>
      </c>
      <c r="F8" s="254">
        <v>42298413805.5</v>
      </c>
      <c r="G8" s="254">
        <v>1582610139.0699999</v>
      </c>
      <c r="H8" s="254">
        <v>1329862585</v>
      </c>
      <c r="I8" s="254">
        <v>42551161359.57</v>
      </c>
    </row>
    <row r="9" spans="2:9">
      <c r="B9" s="252" t="s">
        <v>107</v>
      </c>
      <c r="C9" s="252" t="s">
        <v>5</v>
      </c>
      <c r="E9" s="253">
        <v>3</v>
      </c>
      <c r="F9" s="254">
        <v>61472391883.620003</v>
      </c>
      <c r="G9" s="254">
        <v>1574889089.0699999</v>
      </c>
      <c r="H9" s="254">
        <v>1310932290</v>
      </c>
      <c r="I9" s="254">
        <v>61736348682.690002</v>
      </c>
    </row>
    <row r="10" spans="2:9">
      <c r="B10" s="252" t="s">
        <v>108</v>
      </c>
      <c r="C10" s="252" t="s">
        <v>672</v>
      </c>
      <c r="E10" s="253">
        <v>4</v>
      </c>
      <c r="F10" s="254">
        <v>61472371034.620003</v>
      </c>
      <c r="G10" s="254">
        <v>1574889089.0699999</v>
      </c>
      <c r="H10" s="254">
        <v>1310932290</v>
      </c>
      <c r="I10" s="254">
        <v>61736327833.690002</v>
      </c>
    </row>
    <row r="11" spans="2:9">
      <c r="B11" s="252" t="s">
        <v>109</v>
      </c>
      <c r="C11" s="252" t="s">
        <v>673</v>
      </c>
      <c r="E11" s="253">
        <v>5</v>
      </c>
      <c r="F11" s="254">
        <v>3650706458</v>
      </c>
      <c r="G11" s="254">
        <v>770238961</v>
      </c>
      <c r="H11" s="254">
        <v>1078202472</v>
      </c>
      <c r="I11" s="254">
        <v>3342742947</v>
      </c>
    </row>
    <row r="12" spans="2:9">
      <c r="B12" s="252" t="s">
        <v>110</v>
      </c>
      <c r="C12" s="252" t="s">
        <v>674</v>
      </c>
      <c r="E12" s="253">
        <v>5</v>
      </c>
      <c r="F12" s="254">
        <v>57821664576.620003</v>
      </c>
      <c r="G12" s="254">
        <v>804650128.07000005</v>
      </c>
      <c r="H12" s="254">
        <v>232729818</v>
      </c>
      <c r="I12" s="254">
        <v>58393584886.690002</v>
      </c>
    </row>
    <row r="13" spans="2:9">
      <c r="B13" s="252" t="s">
        <v>111</v>
      </c>
      <c r="C13" s="252" t="s">
        <v>675</v>
      </c>
      <c r="E13" s="253">
        <v>4</v>
      </c>
      <c r="F13" s="254">
        <v>20849</v>
      </c>
      <c r="G13" s="254">
        <v>0</v>
      </c>
      <c r="H13" s="254">
        <v>0</v>
      </c>
      <c r="I13" s="254">
        <v>20849</v>
      </c>
    </row>
    <row r="14" spans="2:9">
      <c r="B14" s="252" t="s">
        <v>112</v>
      </c>
      <c r="C14" s="252" t="s">
        <v>676</v>
      </c>
      <c r="E14" s="253">
        <v>5</v>
      </c>
      <c r="F14" s="254">
        <v>20849</v>
      </c>
      <c r="G14" s="254">
        <v>0</v>
      </c>
      <c r="H14" s="254">
        <v>0</v>
      </c>
      <c r="I14" s="254">
        <v>20849</v>
      </c>
    </row>
    <row r="15" spans="2:9">
      <c r="B15" s="252" t="s">
        <v>113</v>
      </c>
      <c r="C15" s="252" t="s">
        <v>72</v>
      </c>
      <c r="E15" s="253">
        <v>3</v>
      </c>
      <c r="F15" s="254">
        <v>4529054235</v>
      </c>
      <c r="G15" s="254">
        <v>7721050</v>
      </c>
      <c r="H15" s="254">
        <v>18930295</v>
      </c>
      <c r="I15" s="254">
        <v>4517844990</v>
      </c>
    </row>
    <row r="16" spans="2:9">
      <c r="B16" s="252" t="s">
        <v>114</v>
      </c>
      <c r="C16" s="252" t="s">
        <v>677</v>
      </c>
      <c r="E16" s="253">
        <v>4</v>
      </c>
      <c r="F16" s="254">
        <v>187660141</v>
      </c>
      <c r="G16" s="254">
        <v>3108860</v>
      </c>
      <c r="H16" s="254">
        <v>1554430</v>
      </c>
      <c r="I16" s="254">
        <v>189214571</v>
      </c>
    </row>
    <row r="17" spans="2:9">
      <c r="B17" s="252" t="s">
        <v>115</v>
      </c>
      <c r="C17" s="252" t="s">
        <v>678</v>
      </c>
      <c r="E17" s="253">
        <v>4</v>
      </c>
      <c r="F17" s="254">
        <v>4341394094</v>
      </c>
      <c r="G17" s="254">
        <v>4612190</v>
      </c>
      <c r="H17" s="254">
        <v>17375865</v>
      </c>
      <c r="I17" s="254">
        <v>4328630419</v>
      </c>
    </row>
    <row r="18" spans="2:9">
      <c r="B18" s="252" t="s">
        <v>116</v>
      </c>
      <c r="C18" s="252" t="s">
        <v>679</v>
      </c>
      <c r="E18" s="253">
        <v>3</v>
      </c>
      <c r="F18" s="254">
        <v>-23703032313.119999</v>
      </c>
      <c r="G18" s="254">
        <v>0</v>
      </c>
      <c r="H18" s="254">
        <v>0</v>
      </c>
      <c r="I18" s="254">
        <v>-23703032313.119999</v>
      </c>
    </row>
    <row r="19" spans="2:9">
      <c r="B19" s="252" t="s">
        <v>117</v>
      </c>
      <c r="C19" s="252" t="s">
        <v>680</v>
      </c>
      <c r="E19" s="253">
        <v>4</v>
      </c>
      <c r="F19" s="254">
        <v>-23703026346.150002</v>
      </c>
      <c r="G19" s="254">
        <v>0</v>
      </c>
      <c r="H19" s="254">
        <v>0</v>
      </c>
      <c r="I19" s="254">
        <v>-23703026346.150002</v>
      </c>
    </row>
    <row r="20" spans="2:9">
      <c r="B20" s="252" t="s">
        <v>118</v>
      </c>
      <c r="C20" s="252" t="s">
        <v>72</v>
      </c>
      <c r="E20" s="253">
        <v>4</v>
      </c>
      <c r="F20" s="254">
        <v>-5966.97</v>
      </c>
      <c r="G20" s="254">
        <v>0</v>
      </c>
      <c r="H20" s="254">
        <v>0</v>
      </c>
      <c r="I20" s="254">
        <v>-5966.97</v>
      </c>
    </row>
    <row r="21" spans="2:9">
      <c r="B21" s="252" t="s">
        <v>119</v>
      </c>
      <c r="C21" s="252" t="s">
        <v>681</v>
      </c>
      <c r="E21" s="253">
        <v>5</v>
      </c>
      <c r="F21" s="254">
        <v>-5966.97</v>
      </c>
      <c r="G21" s="254">
        <v>0</v>
      </c>
      <c r="H21" s="254">
        <v>0</v>
      </c>
      <c r="I21" s="254">
        <v>-5966.97</v>
      </c>
    </row>
    <row r="22" spans="2:9">
      <c r="B22" s="252" t="s">
        <v>120</v>
      </c>
      <c r="C22" s="252" t="s">
        <v>682</v>
      </c>
      <c r="E22" s="253">
        <v>2</v>
      </c>
      <c r="F22" s="254">
        <v>2837984993.6999998</v>
      </c>
      <c r="G22" s="254">
        <v>510865928</v>
      </c>
      <c r="H22" s="254">
        <v>387784116.80000001</v>
      </c>
      <c r="I22" s="254">
        <v>2961066804.9000001</v>
      </c>
    </row>
    <row r="23" spans="2:9">
      <c r="B23" s="252" t="s">
        <v>576</v>
      </c>
      <c r="C23" s="252" t="s">
        <v>574</v>
      </c>
      <c r="E23" s="253">
        <v>3</v>
      </c>
      <c r="F23" s="254">
        <v>135371600</v>
      </c>
      <c r="G23" s="254">
        <v>255432964</v>
      </c>
      <c r="H23" s="254">
        <v>255432964</v>
      </c>
      <c r="I23" s="254">
        <v>135371600</v>
      </c>
    </row>
    <row r="24" spans="2:9">
      <c r="B24" s="252" t="s">
        <v>577</v>
      </c>
      <c r="C24" s="252" t="s">
        <v>683</v>
      </c>
      <c r="E24" s="253">
        <v>4</v>
      </c>
      <c r="F24" s="254">
        <v>0</v>
      </c>
      <c r="G24" s="254">
        <v>186567663</v>
      </c>
      <c r="H24" s="254">
        <v>186567663</v>
      </c>
      <c r="I24" s="254">
        <v>0</v>
      </c>
    </row>
    <row r="25" spans="2:9">
      <c r="B25" s="252" t="s">
        <v>655</v>
      </c>
      <c r="C25" s="252" t="s">
        <v>684</v>
      </c>
      <c r="E25" s="253">
        <v>5</v>
      </c>
      <c r="F25" s="254">
        <v>0</v>
      </c>
      <c r="G25" s="254">
        <v>186567663</v>
      </c>
      <c r="H25" s="254">
        <v>186567663</v>
      </c>
      <c r="I25" s="254">
        <v>0</v>
      </c>
    </row>
    <row r="26" spans="2:9">
      <c r="B26" s="252" t="s">
        <v>578</v>
      </c>
      <c r="C26" s="252" t="s">
        <v>685</v>
      </c>
      <c r="E26" s="253">
        <v>4</v>
      </c>
      <c r="F26" s="254">
        <v>0</v>
      </c>
      <c r="G26" s="254">
        <v>4578525</v>
      </c>
      <c r="H26" s="254">
        <v>4578525</v>
      </c>
      <c r="I26" s="254">
        <v>0</v>
      </c>
    </row>
    <row r="27" spans="2:9">
      <c r="B27" s="252" t="s">
        <v>656</v>
      </c>
      <c r="C27" s="252" t="s">
        <v>686</v>
      </c>
      <c r="E27" s="253">
        <v>5</v>
      </c>
      <c r="F27" s="254">
        <v>0</v>
      </c>
      <c r="G27" s="254">
        <v>4578525</v>
      </c>
      <c r="H27" s="254">
        <v>4578525</v>
      </c>
      <c r="I27" s="254">
        <v>0</v>
      </c>
    </row>
    <row r="28" spans="2:9">
      <c r="B28" s="252" t="s">
        <v>579</v>
      </c>
      <c r="C28" s="252" t="s">
        <v>687</v>
      </c>
      <c r="E28" s="253">
        <v>4</v>
      </c>
      <c r="F28" s="254">
        <v>135371600</v>
      </c>
      <c r="G28" s="254">
        <v>64286776</v>
      </c>
      <c r="H28" s="254">
        <v>64286776</v>
      </c>
      <c r="I28" s="254">
        <v>135371600</v>
      </c>
    </row>
    <row r="29" spans="2:9">
      <c r="B29" s="252" t="s">
        <v>593</v>
      </c>
      <c r="C29" s="252" t="s">
        <v>688</v>
      </c>
      <c r="E29" s="253">
        <v>5</v>
      </c>
      <c r="F29" s="254">
        <v>0</v>
      </c>
      <c r="G29" s="254">
        <v>25236094</v>
      </c>
      <c r="H29" s="254">
        <v>25236094</v>
      </c>
      <c r="I29" s="254">
        <v>0</v>
      </c>
    </row>
    <row r="30" spans="2:9">
      <c r="B30" s="252" t="s">
        <v>580</v>
      </c>
      <c r="C30" s="252" t="s">
        <v>689</v>
      </c>
      <c r="E30" s="253">
        <v>5</v>
      </c>
      <c r="F30" s="254">
        <v>135371600</v>
      </c>
      <c r="G30" s="254">
        <v>39050682</v>
      </c>
      <c r="H30" s="254">
        <v>39050682</v>
      </c>
      <c r="I30" s="254">
        <v>135371600</v>
      </c>
    </row>
    <row r="31" spans="2:9">
      <c r="B31" s="252" t="s">
        <v>121</v>
      </c>
      <c r="C31" s="252" t="s">
        <v>122</v>
      </c>
      <c r="E31" s="253">
        <v>3</v>
      </c>
      <c r="F31" s="254">
        <v>976132814</v>
      </c>
      <c r="G31" s="254">
        <v>0</v>
      </c>
      <c r="H31" s="254">
        <v>0</v>
      </c>
      <c r="I31" s="254">
        <v>976132814</v>
      </c>
    </row>
    <row r="32" spans="2:9">
      <c r="B32" s="252" t="s">
        <v>123</v>
      </c>
      <c r="C32" s="252" t="s">
        <v>690</v>
      </c>
      <c r="E32" s="253">
        <v>4</v>
      </c>
      <c r="F32" s="254">
        <v>976132814</v>
      </c>
      <c r="G32" s="254">
        <v>0</v>
      </c>
      <c r="H32" s="254">
        <v>0</v>
      </c>
      <c r="I32" s="254">
        <v>976132814</v>
      </c>
    </row>
    <row r="33" spans="2:9">
      <c r="B33" s="252" t="s">
        <v>124</v>
      </c>
      <c r="C33" s="252" t="s">
        <v>691</v>
      </c>
      <c r="E33" s="253">
        <v>5</v>
      </c>
      <c r="F33" s="254">
        <v>976132814</v>
      </c>
      <c r="G33" s="254">
        <v>0</v>
      </c>
      <c r="H33" s="254">
        <v>0</v>
      </c>
      <c r="I33" s="254">
        <v>976132814</v>
      </c>
    </row>
    <row r="34" spans="2:9">
      <c r="B34" s="252" t="s">
        <v>125</v>
      </c>
      <c r="C34" s="252" t="s">
        <v>692</v>
      </c>
      <c r="E34" s="253">
        <v>3</v>
      </c>
      <c r="F34" s="254">
        <v>336437449.33999997</v>
      </c>
      <c r="G34" s="254">
        <v>211803757</v>
      </c>
      <c r="H34" s="254">
        <v>0</v>
      </c>
      <c r="I34" s="254">
        <v>548241206.34000003</v>
      </c>
    </row>
    <row r="35" spans="2:9">
      <c r="B35" s="252" t="s">
        <v>126</v>
      </c>
      <c r="C35" s="252" t="s">
        <v>693</v>
      </c>
      <c r="E35" s="253">
        <v>4</v>
      </c>
      <c r="F35" s="254">
        <v>2394668.62</v>
      </c>
      <c r="G35" s="254">
        <v>0</v>
      </c>
      <c r="H35" s="254">
        <v>0</v>
      </c>
      <c r="I35" s="254">
        <v>2394668.62</v>
      </c>
    </row>
    <row r="36" spans="2:9">
      <c r="B36" s="249" t="s">
        <v>665</v>
      </c>
      <c r="C36" s="249" t="s">
        <v>666</v>
      </c>
      <c r="G36" s="251" t="s">
        <v>667</v>
      </c>
      <c r="H36" s="251" t="s">
        <v>668</v>
      </c>
    </row>
    <row r="37" spans="2:9">
      <c r="B37" s="252" t="s">
        <v>127</v>
      </c>
      <c r="C37" s="252" t="s">
        <v>694</v>
      </c>
      <c r="E37" s="253">
        <v>5</v>
      </c>
      <c r="F37" s="254">
        <v>2394668.62</v>
      </c>
      <c r="G37" s="254">
        <v>0</v>
      </c>
      <c r="H37" s="254">
        <v>0</v>
      </c>
      <c r="I37" s="254">
        <v>2394668.62</v>
      </c>
    </row>
    <row r="38" spans="2:9">
      <c r="B38" s="252" t="s">
        <v>128</v>
      </c>
      <c r="C38" s="252" t="s">
        <v>695</v>
      </c>
      <c r="E38" s="253">
        <v>4</v>
      </c>
      <c r="F38" s="254">
        <v>122996304.06</v>
      </c>
      <c r="G38" s="254">
        <v>25236094</v>
      </c>
      <c r="H38" s="254">
        <v>0</v>
      </c>
      <c r="I38" s="254">
        <v>148232398.06</v>
      </c>
    </row>
    <row r="39" spans="2:9">
      <c r="B39" s="252" t="s">
        <v>129</v>
      </c>
      <c r="C39" s="252" t="s">
        <v>688</v>
      </c>
      <c r="E39" s="253">
        <v>5</v>
      </c>
      <c r="F39" s="254">
        <v>122996304.06</v>
      </c>
      <c r="G39" s="254">
        <v>25236094</v>
      </c>
      <c r="H39" s="254">
        <v>0</v>
      </c>
      <c r="I39" s="254">
        <v>148232398.06</v>
      </c>
    </row>
    <row r="40" spans="2:9">
      <c r="B40" s="252" t="s">
        <v>130</v>
      </c>
      <c r="C40" s="252" t="s">
        <v>696</v>
      </c>
      <c r="E40" s="253">
        <v>4</v>
      </c>
      <c r="F40" s="254">
        <v>1976590</v>
      </c>
      <c r="G40" s="254">
        <v>0</v>
      </c>
      <c r="H40" s="254">
        <v>0</v>
      </c>
      <c r="I40" s="254">
        <v>1976590</v>
      </c>
    </row>
    <row r="41" spans="2:9">
      <c r="B41" s="252" t="s">
        <v>131</v>
      </c>
      <c r="C41" s="252" t="s">
        <v>697</v>
      </c>
      <c r="E41" s="253">
        <v>5</v>
      </c>
      <c r="F41" s="254">
        <v>1976590</v>
      </c>
      <c r="G41" s="254">
        <v>0</v>
      </c>
      <c r="H41" s="254">
        <v>0</v>
      </c>
      <c r="I41" s="254">
        <v>1976590</v>
      </c>
    </row>
    <row r="42" spans="2:9">
      <c r="B42" s="252" t="s">
        <v>132</v>
      </c>
      <c r="C42" s="252" t="s">
        <v>154</v>
      </c>
      <c r="E42" s="253">
        <v>4</v>
      </c>
      <c r="F42" s="254">
        <v>209069886.66</v>
      </c>
      <c r="G42" s="254">
        <v>186567663</v>
      </c>
      <c r="H42" s="254">
        <v>0</v>
      </c>
      <c r="I42" s="254">
        <v>395637549.66000003</v>
      </c>
    </row>
    <row r="43" spans="2:9">
      <c r="B43" s="252" t="s">
        <v>133</v>
      </c>
      <c r="C43" s="252" t="s">
        <v>684</v>
      </c>
      <c r="E43" s="253">
        <v>5</v>
      </c>
      <c r="F43" s="254">
        <v>209069886.66</v>
      </c>
      <c r="G43" s="254">
        <v>186567663</v>
      </c>
      <c r="H43" s="254">
        <v>0</v>
      </c>
      <c r="I43" s="254">
        <v>395637549.66000003</v>
      </c>
    </row>
    <row r="44" spans="2:9">
      <c r="B44" s="252" t="s">
        <v>134</v>
      </c>
      <c r="C44" s="252" t="s">
        <v>698</v>
      </c>
      <c r="E44" s="253">
        <v>3</v>
      </c>
      <c r="F44" s="254">
        <v>354622926.56999999</v>
      </c>
      <c r="G44" s="254">
        <v>4578525</v>
      </c>
      <c r="H44" s="254">
        <v>0</v>
      </c>
      <c r="I44" s="254">
        <v>359201451.56999999</v>
      </c>
    </row>
    <row r="45" spans="2:9">
      <c r="B45" s="252" t="s">
        <v>135</v>
      </c>
      <c r="C45" s="252" t="s">
        <v>699</v>
      </c>
      <c r="E45" s="253">
        <v>4</v>
      </c>
      <c r="F45" s="254">
        <v>353090861.79000002</v>
      </c>
      <c r="G45" s="254">
        <v>4578525</v>
      </c>
      <c r="H45" s="254">
        <v>0</v>
      </c>
      <c r="I45" s="254">
        <v>357669386.79000002</v>
      </c>
    </row>
    <row r="46" spans="2:9">
      <c r="B46" s="252" t="s">
        <v>136</v>
      </c>
      <c r="C46" s="252" t="s">
        <v>686</v>
      </c>
      <c r="E46" s="253">
        <v>5</v>
      </c>
      <c r="F46" s="254">
        <v>353090861.79000002</v>
      </c>
      <c r="G46" s="254">
        <v>4578525</v>
      </c>
      <c r="H46" s="254">
        <v>0</v>
      </c>
      <c r="I46" s="254">
        <v>357669386.79000002</v>
      </c>
    </row>
    <row r="47" spans="2:9">
      <c r="B47" s="252" t="s">
        <v>137</v>
      </c>
      <c r="C47" s="252" t="s">
        <v>700</v>
      </c>
      <c r="E47" s="253">
        <v>4</v>
      </c>
      <c r="F47" s="254">
        <v>1532064.78</v>
      </c>
      <c r="G47" s="254">
        <v>0</v>
      </c>
      <c r="H47" s="254">
        <v>0</v>
      </c>
      <c r="I47" s="254">
        <v>1532064.78</v>
      </c>
    </row>
    <row r="48" spans="2:9">
      <c r="B48" s="252" t="s">
        <v>138</v>
      </c>
      <c r="C48" s="252" t="s">
        <v>701</v>
      </c>
      <c r="E48" s="253">
        <v>5</v>
      </c>
      <c r="F48" s="254">
        <v>1532064.78</v>
      </c>
      <c r="G48" s="254">
        <v>0</v>
      </c>
      <c r="H48" s="254">
        <v>0</v>
      </c>
      <c r="I48" s="254">
        <v>1532064.78</v>
      </c>
    </row>
    <row r="49" spans="2:9">
      <c r="B49" s="252" t="s">
        <v>139</v>
      </c>
      <c r="C49" s="252" t="s">
        <v>702</v>
      </c>
      <c r="E49" s="253">
        <v>3</v>
      </c>
      <c r="F49" s="254">
        <v>3687259307.9099998</v>
      </c>
      <c r="G49" s="254">
        <v>39050682</v>
      </c>
      <c r="H49" s="254">
        <v>0</v>
      </c>
      <c r="I49" s="254">
        <v>3726309989.9099998</v>
      </c>
    </row>
    <row r="50" spans="2:9">
      <c r="B50" s="252" t="s">
        <v>140</v>
      </c>
      <c r="C50" s="252" t="s">
        <v>703</v>
      </c>
      <c r="E50" s="253">
        <v>4</v>
      </c>
      <c r="F50" s="254">
        <v>648684871.37</v>
      </c>
      <c r="G50" s="254">
        <v>0</v>
      </c>
      <c r="H50" s="254">
        <v>0</v>
      </c>
      <c r="I50" s="254">
        <v>648684871.37</v>
      </c>
    </row>
    <row r="51" spans="2:9">
      <c r="B51" s="252" t="s">
        <v>141</v>
      </c>
      <c r="C51" s="252" t="s">
        <v>704</v>
      </c>
      <c r="E51" s="253">
        <v>5</v>
      </c>
      <c r="F51" s="254">
        <v>648684871.37</v>
      </c>
      <c r="G51" s="254">
        <v>0</v>
      </c>
      <c r="H51" s="254">
        <v>0</v>
      </c>
      <c r="I51" s="254">
        <v>648684871.37</v>
      </c>
    </row>
    <row r="52" spans="2:9">
      <c r="B52" s="252" t="s">
        <v>142</v>
      </c>
      <c r="C52" s="252" t="s">
        <v>705</v>
      </c>
      <c r="E52" s="253">
        <v>4</v>
      </c>
      <c r="F52" s="254">
        <v>3038574436.54</v>
      </c>
      <c r="G52" s="254">
        <v>39050682</v>
      </c>
      <c r="H52" s="254">
        <v>0</v>
      </c>
      <c r="I52" s="254">
        <v>3077625118.54</v>
      </c>
    </row>
    <row r="53" spans="2:9">
      <c r="B53" s="252" t="s">
        <v>143</v>
      </c>
      <c r="C53" s="252" t="s">
        <v>706</v>
      </c>
      <c r="E53" s="253">
        <v>5</v>
      </c>
      <c r="F53" s="254">
        <v>3038574436.54</v>
      </c>
      <c r="G53" s="254">
        <v>39050682</v>
      </c>
      <c r="H53" s="254">
        <v>0</v>
      </c>
      <c r="I53" s="254">
        <v>3077625118.54</v>
      </c>
    </row>
    <row r="54" spans="2:9">
      <c r="B54" s="252" t="s">
        <v>144</v>
      </c>
      <c r="C54" s="252" t="s">
        <v>707</v>
      </c>
      <c r="E54" s="253">
        <v>3</v>
      </c>
      <c r="F54" s="254">
        <v>258247290</v>
      </c>
      <c r="G54" s="254">
        <v>0</v>
      </c>
      <c r="H54" s="254">
        <v>0</v>
      </c>
      <c r="I54" s="254">
        <v>258247290</v>
      </c>
    </row>
    <row r="55" spans="2:9">
      <c r="B55" s="252" t="s">
        <v>145</v>
      </c>
      <c r="C55" s="252" t="s">
        <v>708</v>
      </c>
      <c r="E55" s="253">
        <v>4</v>
      </c>
      <c r="F55" s="254">
        <v>258247290</v>
      </c>
      <c r="G55" s="254">
        <v>0</v>
      </c>
      <c r="H55" s="254">
        <v>0</v>
      </c>
      <c r="I55" s="254">
        <v>258247290</v>
      </c>
    </row>
    <row r="56" spans="2:9">
      <c r="B56" s="252" t="s">
        <v>146</v>
      </c>
      <c r="C56" s="252" t="s">
        <v>709</v>
      </c>
      <c r="E56" s="253">
        <v>5</v>
      </c>
      <c r="F56" s="254">
        <v>258247290</v>
      </c>
      <c r="G56" s="254">
        <v>0</v>
      </c>
      <c r="H56" s="254">
        <v>0</v>
      </c>
      <c r="I56" s="254">
        <v>258247290</v>
      </c>
    </row>
    <row r="57" spans="2:9">
      <c r="B57" s="252" t="s">
        <v>147</v>
      </c>
      <c r="C57" s="252" t="s">
        <v>710</v>
      </c>
      <c r="E57" s="253">
        <v>3</v>
      </c>
      <c r="F57" s="254">
        <v>-2461137895.8699999</v>
      </c>
      <c r="G57" s="254">
        <v>0</v>
      </c>
      <c r="H57" s="254">
        <v>132351152.8</v>
      </c>
      <c r="I57" s="254">
        <v>-2593489048.6700001</v>
      </c>
    </row>
    <row r="58" spans="2:9">
      <c r="B58" s="252" t="s">
        <v>148</v>
      </c>
      <c r="C58" s="252" t="s">
        <v>166</v>
      </c>
      <c r="E58" s="253">
        <v>4</v>
      </c>
      <c r="F58" s="254">
        <v>-616832225.90999997</v>
      </c>
      <c r="G58" s="254">
        <v>0</v>
      </c>
      <c r="H58" s="254">
        <v>391840.29</v>
      </c>
      <c r="I58" s="254">
        <v>-617224066.20000005</v>
      </c>
    </row>
    <row r="59" spans="2:9">
      <c r="B59" s="252" t="s">
        <v>149</v>
      </c>
      <c r="C59" s="252" t="s">
        <v>691</v>
      </c>
      <c r="E59" s="253">
        <v>5</v>
      </c>
      <c r="F59" s="254">
        <v>-616832225.90999997</v>
      </c>
      <c r="G59" s="254">
        <v>0</v>
      </c>
      <c r="H59" s="254">
        <v>391840.29</v>
      </c>
      <c r="I59" s="254">
        <v>-617224066.20000005</v>
      </c>
    </row>
    <row r="60" spans="2:9">
      <c r="B60" s="252" t="s">
        <v>150</v>
      </c>
      <c r="C60" s="252" t="s">
        <v>692</v>
      </c>
      <c r="E60" s="253">
        <v>4</v>
      </c>
      <c r="F60" s="254">
        <v>-81684676.150000006</v>
      </c>
      <c r="G60" s="254">
        <v>0</v>
      </c>
      <c r="H60" s="254">
        <v>7111474.1799999997</v>
      </c>
      <c r="I60" s="254">
        <v>-88796150.329999998</v>
      </c>
    </row>
    <row r="61" spans="2:9">
      <c r="B61" s="252" t="s">
        <v>151</v>
      </c>
      <c r="C61" s="252" t="s">
        <v>711</v>
      </c>
      <c r="E61" s="253">
        <v>5</v>
      </c>
      <c r="F61" s="254">
        <v>-1334172.45</v>
      </c>
      <c r="G61" s="254">
        <v>0</v>
      </c>
      <c r="H61" s="254">
        <v>68419.55</v>
      </c>
      <c r="I61" s="254">
        <v>-1402592</v>
      </c>
    </row>
    <row r="62" spans="2:9">
      <c r="B62" s="252" t="s">
        <v>152</v>
      </c>
      <c r="C62" s="252" t="s">
        <v>712</v>
      </c>
      <c r="E62" s="253">
        <v>5</v>
      </c>
      <c r="F62" s="254">
        <v>-1284783.6299999999</v>
      </c>
      <c r="G62" s="254">
        <v>0</v>
      </c>
      <c r="H62" s="254">
        <v>65886.17</v>
      </c>
      <c r="I62" s="254">
        <v>-1350669.8</v>
      </c>
    </row>
    <row r="63" spans="2:9">
      <c r="B63" s="252" t="s">
        <v>153</v>
      </c>
      <c r="C63" s="252" t="s">
        <v>684</v>
      </c>
      <c r="E63" s="253">
        <v>5</v>
      </c>
      <c r="F63" s="254">
        <v>-79065720.069999993</v>
      </c>
      <c r="G63" s="254">
        <v>0</v>
      </c>
      <c r="H63" s="254">
        <v>6977168.46</v>
      </c>
      <c r="I63" s="254">
        <v>-86042888.530000001</v>
      </c>
    </row>
    <row r="64" spans="2:9">
      <c r="B64" s="252" t="s">
        <v>155</v>
      </c>
      <c r="C64" s="252" t="s">
        <v>713</v>
      </c>
      <c r="E64" s="253">
        <v>4</v>
      </c>
      <c r="F64" s="254">
        <v>-244945573.86000001</v>
      </c>
      <c r="G64" s="254">
        <v>0</v>
      </c>
      <c r="H64" s="254">
        <v>8074019.8499999996</v>
      </c>
      <c r="I64" s="254">
        <v>-253019593.71000001</v>
      </c>
    </row>
    <row r="65" spans="2:9">
      <c r="B65" s="252" t="s">
        <v>156</v>
      </c>
      <c r="C65" s="252" t="s">
        <v>686</v>
      </c>
      <c r="E65" s="253">
        <v>5</v>
      </c>
      <c r="F65" s="254">
        <v>-244250800.16999999</v>
      </c>
      <c r="G65" s="254">
        <v>0</v>
      </c>
      <c r="H65" s="254">
        <v>8038390.1399999997</v>
      </c>
      <c r="I65" s="254">
        <v>-252289190.31</v>
      </c>
    </row>
    <row r="66" spans="2:9">
      <c r="B66" s="252" t="s">
        <v>157</v>
      </c>
      <c r="C66" s="252" t="s">
        <v>714</v>
      </c>
      <c r="E66" s="253">
        <v>5</v>
      </c>
      <c r="F66" s="254">
        <v>-694773.69</v>
      </c>
      <c r="G66" s="254">
        <v>0</v>
      </c>
      <c r="H66" s="254">
        <v>35629.71</v>
      </c>
      <c r="I66" s="254">
        <v>-730403.4</v>
      </c>
    </row>
    <row r="67" spans="2:9">
      <c r="B67" s="252" t="s">
        <v>158</v>
      </c>
      <c r="C67" s="252" t="s">
        <v>715</v>
      </c>
      <c r="E67" s="253">
        <v>4</v>
      </c>
      <c r="F67" s="254">
        <v>-1361170668.3199999</v>
      </c>
      <c r="G67" s="254">
        <v>0</v>
      </c>
      <c r="H67" s="254">
        <v>114956235.8</v>
      </c>
      <c r="I67" s="254">
        <v>-1476126904.1199999</v>
      </c>
    </row>
    <row r="68" spans="2:9">
      <c r="B68" s="252" t="s">
        <v>159</v>
      </c>
      <c r="C68" s="252" t="s">
        <v>716</v>
      </c>
      <c r="E68" s="253">
        <v>5</v>
      </c>
      <c r="F68" s="254">
        <v>-12270163.039999999</v>
      </c>
      <c r="G68" s="254">
        <v>0</v>
      </c>
      <c r="H68" s="254">
        <v>4098985.38</v>
      </c>
      <c r="I68" s="254">
        <v>-16369148.42</v>
      </c>
    </row>
    <row r="69" spans="2:9">
      <c r="B69" s="252" t="s">
        <v>160</v>
      </c>
      <c r="C69" s="252" t="s">
        <v>704</v>
      </c>
      <c r="E69" s="253">
        <v>5</v>
      </c>
      <c r="F69" s="254">
        <v>-158299762.03999999</v>
      </c>
      <c r="G69" s="254">
        <v>0</v>
      </c>
      <c r="H69" s="254">
        <v>12292216.82</v>
      </c>
      <c r="I69" s="254">
        <v>-170591978.86000001</v>
      </c>
    </row>
    <row r="70" spans="2:9">
      <c r="B70" s="252" t="s">
        <v>161</v>
      </c>
      <c r="C70" s="252" t="s">
        <v>689</v>
      </c>
      <c r="E70" s="253">
        <v>5</v>
      </c>
      <c r="F70" s="254">
        <v>-1190600743.24</v>
      </c>
      <c r="G70" s="254">
        <v>0</v>
      </c>
      <c r="H70" s="254">
        <v>98565033.599999994</v>
      </c>
      <c r="I70" s="254">
        <v>-1289165776.8399999</v>
      </c>
    </row>
    <row r="71" spans="2:9">
      <c r="B71" s="252" t="s">
        <v>162</v>
      </c>
      <c r="C71" s="252" t="s">
        <v>717</v>
      </c>
      <c r="E71" s="253">
        <v>4</v>
      </c>
      <c r="F71" s="254">
        <v>-156504751.63</v>
      </c>
      <c r="G71" s="254">
        <v>0</v>
      </c>
      <c r="H71" s="254">
        <v>1817582.68</v>
      </c>
      <c r="I71" s="254">
        <v>-158322334.31</v>
      </c>
    </row>
    <row r="72" spans="2:9">
      <c r="B72" s="249" t="s">
        <v>665</v>
      </c>
      <c r="C72" s="249" t="s">
        <v>666</v>
      </c>
      <c r="G72" s="251" t="s">
        <v>667</v>
      </c>
      <c r="H72" s="251" t="s">
        <v>668</v>
      </c>
    </row>
    <row r="73" spans="2:9">
      <c r="C73" s="252" t="s">
        <v>718</v>
      </c>
    </row>
    <row r="74" spans="2:9">
      <c r="B74" s="252" t="s">
        <v>163</v>
      </c>
      <c r="C74" s="252" t="s">
        <v>709</v>
      </c>
      <c r="E74" s="253">
        <v>5</v>
      </c>
      <c r="F74" s="254">
        <v>-156504751.63</v>
      </c>
      <c r="G74" s="254">
        <v>0</v>
      </c>
      <c r="H74" s="254">
        <v>1817582.68</v>
      </c>
      <c r="I74" s="254">
        <v>-158322334.31</v>
      </c>
    </row>
    <row r="75" spans="2:9">
      <c r="B75" s="252" t="s">
        <v>164</v>
      </c>
      <c r="C75" s="252" t="s">
        <v>719</v>
      </c>
      <c r="E75" s="253">
        <v>3</v>
      </c>
      <c r="F75" s="254">
        <v>-448948498.25</v>
      </c>
      <c r="G75" s="254">
        <v>0</v>
      </c>
      <c r="H75" s="254">
        <v>0</v>
      </c>
      <c r="I75" s="254">
        <v>-448948498.25</v>
      </c>
    </row>
    <row r="76" spans="2:9">
      <c r="B76" s="252" t="s">
        <v>165</v>
      </c>
      <c r="C76" s="252" t="s">
        <v>166</v>
      </c>
      <c r="E76" s="253">
        <v>4</v>
      </c>
      <c r="F76" s="254">
        <v>-335691814</v>
      </c>
      <c r="G76" s="254">
        <v>0</v>
      </c>
      <c r="H76" s="254">
        <v>0</v>
      </c>
      <c r="I76" s="254">
        <v>-335691814</v>
      </c>
    </row>
    <row r="77" spans="2:9">
      <c r="B77" s="252" t="s">
        <v>167</v>
      </c>
      <c r="C77" s="252" t="s">
        <v>691</v>
      </c>
      <c r="E77" s="253">
        <v>5</v>
      </c>
      <c r="F77" s="254">
        <v>-335691814</v>
      </c>
      <c r="G77" s="254">
        <v>0</v>
      </c>
      <c r="H77" s="254">
        <v>0</v>
      </c>
      <c r="I77" s="254">
        <v>-335691814</v>
      </c>
    </row>
    <row r="78" spans="2:9">
      <c r="B78" s="252" t="s">
        <v>168</v>
      </c>
      <c r="C78" s="252" t="s">
        <v>10</v>
      </c>
      <c r="E78" s="253">
        <v>4</v>
      </c>
      <c r="F78" s="254">
        <v>-16528634.35</v>
      </c>
      <c r="G78" s="254">
        <v>0</v>
      </c>
      <c r="H78" s="254">
        <v>0</v>
      </c>
      <c r="I78" s="254">
        <v>-16528634.35</v>
      </c>
    </row>
    <row r="79" spans="2:9">
      <c r="B79" s="252" t="s">
        <v>169</v>
      </c>
      <c r="C79" s="252" t="s">
        <v>720</v>
      </c>
      <c r="E79" s="253">
        <v>5</v>
      </c>
      <c r="F79" s="254">
        <v>-16528634.35</v>
      </c>
      <c r="G79" s="254">
        <v>0</v>
      </c>
      <c r="H79" s="254">
        <v>0</v>
      </c>
      <c r="I79" s="254">
        <v>-16528634.35</v>
      </c>
    </row>
    <row r="80" spans="2:9">
      <c r="B80" s="252" t="s">
        <v>170</v>
      </c>
      <c r="C80" s="252" t="s">
        <v>698</v>
      </c>
      <c r="E80" s="253">
        <v>4</v>
      </c>
      <c r="F80" s="254">
        <v>-3603425.97</v>
      </c>
      <c r="G80" s="254">
        <v>0</v>
      </c>
      <c r="H80" s="254">
        <v>0</v>
      </c>
      <c r="I80" s="254">
        <v>-3603425.97</v>
      </c>
    </row>
    <row r="81" spans="2:9">
      <c r="B81" s="252" t="s">
        <v>171</v>
      </c>
      <c r="C81" s="252" t="s">
        <v>686</v>
      </c>
      <c r="E81" s="253">
        <v>5</v>
      </c>
      <c r="F81" s="254">
        <v>-3603425.97</v>
      </c>
      <c r="G81" s="254">
        <v>0</v>
      </c>
      <c r="H81" s="254">
        <v>0</v>
      </c>
      <c r="I81" s="254">
        <v>-3603425.97</v>
      </c>
    </row>
    <row r="82" spans="2:9">
      <c r="B82" s="252" t="s">
        <v>172</v>
      </c>
      <c r="C82" s="252" t="s">
        <v>702</v>
      </c>
      <c r="E82" s="253">
        <v>4</v>
      </c>
      <c r="F82" s="254">
        <v>-40598338.93</v>
      </c>
      <c r="G82" s="254">
        <v>0</v>
      </c>
      <c r="H82" s="254">
        <v>0</v>
      </c>
      <c r="I82" s="254">
        <v>-40598338.93</v>
      </c>
    </row>
    <row r="83" spans="2:9">
      <c r="B83" s="252" t="s">
        <v>173</v>
      </c>
      <c r="C83" s="252" t="s">
        <v>704</v>
      </c>
      <c r="E83" s="253">
        <v>5</v>
      </c>
      <c r="F83" s="254">
        <v>-4386610</v>
      </c>
      <c r="G83" s="254">
        <v>0</v>
      </c>
      <c r="H83" s="254">
        <v>0</v>
      </c>
      <c r="I83" s="254">
        <v>-4386610</v>
      </c>
    </row>
    <row r="84" spans="2:9">
      <c r="B84" s="252" t="s">
        <v>174</v>
      </c>
      <c r="C84" s="252" t="s">
        <v>689</v>
      </c>
      <c r="E84" s="253">
        <v>5</v>
      </c>
      <c r="F84" s="254">
        <v>-36211728.93</v>
      </c>
      <c r="G84" s="254">
        <v>0</v>
      </c>
      <c r="H84" s="254">
        <v>0</v>
      </c>
      <c r="I84" s="254">
        <v>-36211728.93</v>
      </c>
    </row>
    <row r="85" spans="2:9">
      <c r="B85" s="252" t="s">
        <v>175</v>
      </c>
      <c r="C85" s="252" t="s">
        <v>721</v>
      </c>
      <c r="E85" s="253">
        <v>4</v>
      </c>
      <c r="F85" s="254">
        <v>-52526285</v>
      </c>
      <c r="G85" s="254">
        <v>0</v>
      </c>
      <c r="H85" s="254">
        <v>0</v>
      </c>
      <c r="I85" s="254">
        <v>-52526285</v>
      </c>
    </row>
    <row r="86" spans="2:9">
      <c r="B86" s="252" t="s">
        <v>176</v>
      </c>
      <c r="C86" s="252" t="s">
        <v>709</v>
      </c>
      <c r="E86" s="253">
        <v>5</v>
      </c>
      <c r="F86" s="254">
        <v>-52526285</v>
      </c>
      <c r="G86" s="254">
        <v>0</v>
      </c>
      <c r="H86" s="254">
        <v>0</v>
      </c>
      <c r="I86" s="254">
        <v>-52526285</v>
      </c>
    </row>
    <row r="87" spans="2:9">
      <c r="B87" s="252" t="s">
        <v>177</v>
      </c>
      <c r="C87" s="252" t="s">
        <v>17</v>
      </c>
      <c r="E87" s="253">
        <v>2</v>
      </c>
      <c r="F87" s="254">
        <v>228987497664.57999</v>
      </c>
      <c r="G87" s="254">
        <v>12673706647</v>
      </c>
      <c r="H87" s="254">
        <v>16042919086.309999</v>
      </c>
      <c r="I87" s="254">
        <v>225618285225.26999</v>
      </c>
    </row>
    <row r="88" spans="2:9">
      <c r="B88" s="252" t="s">
        <v>178</v>
      </c>
      <c r="C88" s="252" t="s">
        <v>722</v>
      </c>
      <c r="E88" s="253">
        <v>3</v>
      </c>
      <c r="F88" s="254">
        <v>77455688</v>
      </c>
      <c r="G88" s="254">
        <v>1706647</v>
      </c>
      <c r="H88" s="254">
        <v>0</v>
      </c>
      <c r="I88" s="254">
        <v>79162335</v>
      </c>
    </row>
    <row r="89" spans="2:9">
      <c r="B89" s="252" t="s">
        <v>179</v>
      </c>
      <c r="C89" s="252" t="s">
        <v>723</v>
      </c>
      <c r="E89" s="253">
        <v>4</v>
      </c>
      <c r="F89" s="254">
        <v>77455688</v>
      </c>
      <c r="G89" s="254">
        <v>1706647</v>
      </c>
      <c r="H89" s="254">
        <v>0</v>
      </c>
      <c r="I89" s="254">
        <v>79162335</v>
      </c>
    </row>
    <row r="90" spans="2:9">
      <c r="B90" s="252" t="s">
        <v>180</v>
      </c>
      <c r="C90" s="252" t="s">
        <v>724</v>
      </c>
      <c r="E90" s="253">
        <v>3</v>
      </c>
      <c r="F90" s="254">
        <v>198576165</v>
      </c>
      <c r="G90" s="254">
        <v>0</v>
      </c>
      <c r="H90" s="254">
        <v>31838340</v>
      </c>
      <c r="I90" s="254">
        <v>166737825</v>
      </c>
    </row>
    <row r="91" spans="2:9">
      <c r="B91" s="252" t="s">
        <v>181</v>
      </c>
      <c r="C91" s="252" t="s">
        <v>725</v>
      </c>
      <c r="E91" s="253">
        <v>4</v>
      </c>
      <c r="F91" s="254">
        <v>198576165</v>
      </c>
      <c r="G91" s="254">
        <v>0</v>
      </c>
      <c r="H91" s="254">
        <v>31838340</v>
      </c>
      <c r="I91" s="254">
        <v>166737825</v>
      </c>
    </row>
    <row r="92" spans="2:9">
      <c r="B92" s="252" t="s">
        <v>182</v>
      </c>
      <c r="C92" s="252" t="s">
        <v>726</v>
      </c>
      <c r="E92" s="253">
        <v>3</v>
      </c>
      <c r="F92" s="254">
        <v>849158664</v>
      </c>
      <c r="G92" s="254">
        <v>0</v>
      </c>
      <c r="H92" s="254">
        <v>133748768</v>
      </c>
      <c r="I92" s="254">
        <v>715409896</v>
      </c>
    </row>
    <row r="93" spans="2:9">
      <c r="B93" s="252" t="s">
        <v>183</v>
      </c>
      <c r="C93" s="252" t="s">
        <v>727</v>
      </c>
      <c r="E93" s="253">
        <v>4</v>
      </c>
      <c r="F93" s="254">
        <v>849158664</v>
      </c>
      <c r="G93" s="254">
        <v>0</v>
      </c>
      <c r="H93" s="254">
        <v>133748768</v>
      </c>
      <c r="I93" s="254">
        <v>715409896</v>
      </c>
    </row>
    <row r="94" spans="2:9">
      <c r="B94" s="252" t="s">
        <v>184</v>
      </c>
      <c r="C94" s="252" t="s">
        <v>728</v>
      </c>
      <c r="E94" s="253">
        <v>5</v>
      </c>
      <c r="F94" s="254">
        <v>849158664</v>
      </c>
      <c r="G94" s="254">
        <v>0</v>
      </c>
      <c r="H94" s="254">
        <v>133748768</v>
      </c>
      <c r="I94" s="254">
        <v>715409896</v>
      </c>
    </row>
    <row r="95" spans="2:9">
      <c r="B95" s="252" t="s">
        <v>185</v>
      </c>
      <c r="C95" s="252" t="s">
        <v>729</v>
      </c>
      <c r="E95" s="253">
        <v>3</v>
      </c>
      <c r="F95" s="254">
        <v>112912975060</v>
      </c>
      <c r="G95" s="254">
        <v>12672000000</v>
      </c>
      <c r="H95" s="254">
        <v>13979223368</v>
      </c>
      <c r="I95" s="254">
        <v>111605751692</v>
      </c>
    </row>
    <row r="96" spans="2:9">
      <c r="B96" s="252" t="s">
        <v>186</v>
      </c>
      <c r="C96" s="252" t="s">
        <v>730</v>
      </c>
      <c r="E96" s="253">
        <v>4</v>
      </c>
      <c r="F96" s="254">
        <v>112912975060</v>
      </c>
      <c r="G96" s="254">
        <v>12672000000</v>
      </c>
      <c r="H96" s="254">
        <v>13979223368</v>
      </c>
      <c r="I96" s="254">
        <v>111605751692</v>
      </c>
    </row>
    <row r="97" spans="2:9">
      <c r="B97" s="252" t="s">
        <v>187</v>
      </c>
      <c r="C97" s="252" t="s">
        <v>731</v>
      </c>
      <c r="E97" s="253">
        <v>5</v>
      </c>
      <c r="F97" s="254">
        <v>26567422862</v>
      </c>
      <c r="G97" s="254">
        <v>0</v>
      </c>
      <c r="H97" s="254">
        <v>0</v>
      </c>
      <c r="I97" s="254">
        <v>26567422862</v>
      </c>
    </row>
    <row r="98" spans="2:9">
      <c r="B98" s="252" t="s">
        <v>188</v>
      </c>
      <c r="C98" s="252" t="s">
        <v>732</v>
      </c>
      <c r="E98" s="253">
        <v>6</v>
      </c>
      <c r="F98" s="254">
        <v>4631995191</v>
      </c>
      <c r="G98" s="254">
        <v>0</v>
      </c>
      <c r="H98" s="254">
        <v>0</v>
      </c>
      <c r="I98" s="254">
        <v>4631995191</v>
      </c>
    </row>
    <row r="99" spans="2:9">
      <c r="B99" s="252" t="s">
        <v>189</v>
      </c>
      <c r="C99" s="252" t="s">
        <v>733</v>
      </c>
      <c r="E99" s="253">
        <v>6</v>
      </c>
      <c r="F99" s="254">
        <v>21935427671</v>
      </c>
      <c r="G99" s="254">
        <v>0</v>
      </c>
      <c r="H99" s="254">
        <v>0</v>
      </c>
      <c r="I99" s="254">
        <v>21935427671</v>
      </c>
    </row>
    <row r="100" spans="2:9">
      <c r="B100" s="252" t="s">
        <v>190</v>
      </c>
      <c r="C100" s="252" t="s">
        <v>734</v>
      </c>
      <c r="E100" s="253">
        <v>5</v>
      </c>
      <c r="F100" s="254">
        <v>62849335174</v>
      </c>
      <c r="G100" s="254">
        <v>0</v>
      </c>
      <c r="H100" s="254">
        <v>1307223368</v>
      </c>
      <c r="I100" s="254">
        <v>61542111806</v>
      </c>
    </row>
    <row r="101" spans="2:9">
      <c r="B101" s="252" t="s">
        <v>191</v>
      </c>
      <c r="C101" s="252" t="s">
        <v>735</v>
      </c>
      <c r="E101" s="253">
        <v>5</v>
      </c>
      <c r="F101" s="254">
        <v>21802268866</v>
      </c>
      <c r="G101" s="254">
        <v>12672000000</v>
      </c>
      <c r="H101" s="254">
        <v>12672000000</v>
      </c>
      <c r="I101" s="254">
        <v>21802268866</v>
      </c>
    </row>
    <row r="102" spans="2:9">
      <c r="B102" s="252" t="s">
        <v>192</v>
      </c>
      <c r="C102" s="252" t="s">
        <v>736</v>
      </c>
      <c r="E102" s="253">
        <v>6</v>
      </c>
      <c r="F102" s="254">
        <v>2942768866</v>
      </c>
      <c r="G102" s="254">
        <v>6024000000</v>
      </c>
      <c r="H102" s="254">
        <v>6648000000</v>
      </c>
      <c r="I102" s="254">
        <v>2318768866</v>
      </c>
    </row>
    <row r="103" spans="2:9">
      <c r="B103" s="249" t="s">
        <v>665</v>
      </c>
      <c r="C103" s="249" t="s">
        <v>666</v>
      </c>
      <c r="G103" s="251" t="s">
        <v>667</v>
      </c>
      <c r="H103" s="251" t="s">
        <v>668</v>
      </c>
    </row>
    <row r="104" spans="2:9">
      <c r="B104" s="252" t="s">
        <v>581</v>
      </c>
      <c r="C104" s="252" t="s">
        <v>737</v>
      </c>
      <c r="E104" s="253">
        <v>6</v>
      </c>
      <c r="F104" s="254">
        <v>18859500000</v>
      </c>
      <c r="G104" s="254">
        <v>6648000000</v>
      </c>
      <c r="H104" s="254">
        <v>6024000000</v>
      </c>
      <c r="I104" s="254">
        <v>19483500000</v>
      </c>
    </row>
    <row r="105" spans="2:9">
      <c r="B105" s="252" t="s">
        <v>582</v>
      </c>
      <c r="C105" s="252" t="s">
        <v>583</v>
      </c>
      <c r="E105" s="253">
        <v>5</v>
      </c>
      <c r="F105" s="254">
        <v>1693948158</v>
      </c>
      <c r="G105" s="254">
        <v>0</v>
      </c>
      <c r="H105" s="254">
        <v>0</v>
      </c>
      <c r="I105" s="254">
        <v>1693948158</v>
      </c>
    </row>
    <row r="106" spans="2:9">
      <c r="B106" s="252" t="s">
        <v>584</v>
      </c>
      <c r="C106" s="252" t="s">
        <v>738</v>
      </c>
      <c r="E106" s="253">
        <v>6</v>
      </c>
      <c r="F106" s="254">
        <v>420000000</v>
      </c>
      <c r="G106" s="254">
        <v>0</v>
      </c>
      <c r="H106" s="254">
        <v>0</v>
      </c>
      <c r="I106" s="254">
        <v>420000000</v>
      </c>
    </row>
    <row r="107" spans="2:9">
      <c r="B107" s="252" t="s">
        <v>585</v>
      </c>
      <c r="C107" s="252" t="s">
        <v>739</v>
      </c>
      <c r="E107" s="253">
        <v>6</v>
      </c>
      <c r="F107" s="254">
        <v>1273948158</v>
      </c>
      <c r="G107" s="254">
        <v>0</v>
      </c>
      <c r="H107" s="254">
        <v>0</v>
      </c>
      <c r="I107" s="254">
        <v>1273948158</v>
      </c>
    </row>
    <row r="108" spans="2:9">
      <c r="B108" s="252" t="s">
        <v>193</v>
      </c>
      <c r="C108" s="252" t="s">
        <v>194</v>
      </c>
      <c r="E108" s="253">
        <v>3</v>
      </c>
      <c r="F108" s="254">
        <v>98668354292</v>
      </c>
      <c r="G108" s="254">
        <v>0</v>
      </c>
      <c r="H108" s="254">
        <v>1884147458</v>
      </c>
      <c r="I108" s="254">
        <v>96784206834</v>
      </c>
    </row>
    <row r="109" spans="2:9">
      <c r="B109" s="252" t="s">
        <v>195</v>
      </c>
      <c r="C109" s="252" t="s">
        <v>740</v>
      </c>
      <c r="E109" s="253">
        <v>4</v>
      </c>
      <c r="F109" s="254">
        <v>98668354292</v>
      </c>
      <c r="G109" s="254">
        <v>0</v>
      </c>
      <c r="H109" s="254">
        <v>1884147458</v>
      </c>
      <c r="I109" s="254">
        <v>96784206834</v>
      </c>
    </row>
    <row r="110" spans="2:9">
      <c r="B110" s="252" t="s">
        <v>196</v>
      </c>
      <c r="C110" s="252" t="s">
        <v>741</v>
      </c>
      <c r="E110" s="253">
        <v>5</v>
      </c>
      <c r="F110" s="254">
        <v>27129957135</v>
      </c>
      <c r="G110" s="254">
        <v>0</v>
      </c>
      <c r="H110" s="254">
        <v>7409644</v>
      </c>
      <c r="I110" s="254">
        <v>27122547491</v>
      </c>
    </row>
    <row r="111" spans="2:9">
      <c r="B111" s="252" t="s">
        <v>197</v>
      </c>
      <c r="C111" s="252" t="s">
        <v>742</v>
      </c>
      <c r="E111" s="253">
        <v>6</v>
      </c>
      <c r="F111" s="254">
        <v>10464103516</v>
      </c>
      <c r="G111" s="254">
        <v>0</v>
      </c>
      <c r="H111" s="254">
        <v>6248646</v>
      </c>
      <c r="I111" s="254">
        <v>10457854870</v>
      </c>
    </row>
    <row r="112" spans="2:9">
      <c r="B112" s="252" t="s">
        <v>198</v>
      </c>
      <c r="C112" s="252" t="s">
        <v>743</v>
      </c>
      <c r="E112" s="253">
        <v>6</v>
      </c>
      <c r="F112" s="254">
        <v>909694104</v>
      </c>
      <c r="G112" s="254">
        <v>0</v>
      </c>
      <c r="H112" s="254">
        <v>1160998</v>
      </c>
      <c r="I112" s="254">
        <v>908533106</v>
      </c>
    </row>
    <row r="113" spans="2:9">
      <c r="B113" s="252" t="s">
        <v>199</v>
      </c>
      <c r="C113" s="252" t="s">
        <v>744</v>
      </c>
      <c r="E113" s="253">
        <v>6</v>
      </c>
      <c r="F113" s="254">
        <v>7875245700</v>
      </c>
      <c r="G113" s="254">
        <v>0</v>
      </c>
      <c r="H113" s="254">
        <v>0</v>
      </c>
      <c r="I113" s="254">
        <v>7875245700</v>
      </c>
    </row>
    <row r="114" spans="2:9">
      <c r="B114" s="252" t="s">
        <v>200</v>
      </c>
      <c r="C114" s="252" t="s">
        <v>745</v>
      </c>
      <c r="E114" s="253">
        <v>6</v>
      </c>
      <c r="F114" s="254">
        <v>2671415183</v>
      </c>
      <c r="G114" s="254">
        <v>0</v>
      </c>
      <c r="H114" s="254">
        <v>0</v>
      </c>
      <c r="I114" s="254">
        <v>2671415183</v>
      </c>
    </row>
    <row r="115" spans="2:9">
      <c r="B115" s="252" t="s">
        <v>201</v>
      </c>
      <c r="C115" s="252" t="s">
        <v>746</v>
      </c>
      <c r="E115" s="253">
        <v>6</v>
      </c>
      <c r="F115" s="254">
        <v>5209498632</v>
      </c>
      <c r="G115" s="254">
        <v>0</v>
      </c>
      <c r="H115" s="254">
        <v>0</v>
      </c>
      <c r="I115" s="254">
        <v>5209498632</v>
      </c>
    </row>
    <row r="116" spans="2:9">
      <c r="B116" s="252" t="s">
        <v>202</v>
      </c>
      <c r="C116" s="252" t="s">
        <v>203</v>
      </c>
      <c r="E116" s="253">
        <v>5</v>
      </c>
      <c r="F116" s="254">
        <v>23146288300</v>
      </c>
      <c r="G116" s="254">
        <v>0</v>
      </c>
      <c r="H116" s="254">
        <v>0</v>
      </c>
      <c r="I116" s="254">
        <v>23146288300</v>
      </c>
    </row>
    <row r="117" spans="2:9">
      <c r="B117" s="252" t="s">
        <v>204</v>
      </c>
      <c r="C117" s="252" t="s">
        <v>747</v>
      </c>
      <c r="E117" s="253">
        <v>6</v>
      </c>
      <c r="F117" s="254">
        <v>16562320000</v>
      </c>
      <c r="G117" s="254">
        <v>0</v>
      </c>
      <c r="H117" s="254">
        <v>0</v>
      </c>
      <c r="I117" s="254">
        <v>16562320000</v>
      </c>
    </row>
    <row r="118" spans="2:9">
      <c r="B118" s="252" t="s">
        <v>205</v>
      </c>
      <c r="C118" s="252" t="s">
        <v>748</v>
      </c>
      <c r="E118" s="253">
        <v>6</v>
      </c>
      <c r="F118" s="254">
        <v>6583968300</v>
      </c>
      <c r="G118" s="254">
        <v>0</v>
      </c>
      <c r="H118" s="254">
        <v>0</v>
      </c>
      <c r="I118" s="254">
        <v>6583968300</v>
      </c>
    </row>
    <row r="119" spans="2:9">
      <c r="B119" s="252" t="s">
        <v>206</v>
      </c>
      <c r="C119" s="252" t="s">
        <v>207</v>
      </c>
      <c r="E119" s="253">
        <v>5</v>
      </c>
      <c r="F119" s="254">
        <v>40592041541</v>
      </c>
      <c r="G119" s="254">
        <v>0</v>
      </c>
      <c r="H119" s="254">
        <v>1876737814</v>
      </c>
      <c r="I119" s="254">
        <v>38715303727</v>
      </c>
    </row>
    <row r="120" spans="2:9">
      <c r="B120" s="252" t="s">
        <v>208</v>
      </c>
      <c r="C120" s="252" t="s">
        <v>749</v>
      </c>
      <c r="E120" s="253">
        <v>6</v>
      </c>
      <c r="F120" s="254">
        <v>40592041541</v>
      </c>
      <c r="G120" s="254">
        <v>0</v>
      </c>
      <c r="H120" s="254">
        <v>1876737814</v>
      </c>
      <c r="I120" s="254">
        <v>38715303727</v>
      </c>
    </row>
    <row r="121" spans="2:9">
      <c r="B121" s="252" t="s">
        <v>209</v>
      </c>
      <c r="C121" s="252" t="s">
        <v>210</v>
      </c>
      <c r="E121" s="253">
        <v>5</v>
      </c>
      <c r="F121" s="254">
        <v>7800067316</v>
      </c>
      <c r="G121" s="254">
        <v>0</v>
      </c>
      <c r="H121" s="254">
        <v>0</v>
      </c>
      <c r="I121" s="254">
        <v>7800067316</v>
      </c>
    </row>
    <row r="122" spans="2:9">
      <c r="B122" s="252" t="s">
        <v>211</v>
      </c>
      <c r="C122" s="252" t="s">
        <v>750</v>
      </c>
      <c r="E122" s="253">
        <v>6</v>
      </c>
      <c r="F122" s="254">
        <v>7800067316</v>
      </c>
      <c r="G122" s="254">
        <v>0</v>
      </c>
      <c r="H122" s="254">
        <v>0</v>
      </c>
      <c r="I122" s="254">
        <v>7800067316</v>
      </c>
    </row>
    <row r="123" spans="2:9">
      <c r="B123" s="252" t="s">
        <v>212</v>
      </c>
      <c r="C123" s="252" t="s">
        <v>213</v>
      </c>
      <c r="E123" s="253">
        <v>3</v>
      </c>
      <c r="F123" s="254">
        <v>4283716268.5599999</v>
      </c>
      <c r="G123" s="254">
        <v>0</v>
      </c>
      <c r="H123" s="254">
        <v>0</v>
      </c>
      <c r="I123" s="254">
        <v>4283716268.5599999</v>
      </c>
    </row>
    <row r="124" spans="2:9">
      <c r="B124" s="252" t="s">
        <v>214</v>
      </c>
      <c r="C124" s="252" t="s">
        <v>751</v>
      </c>
      <c r="E124" s="253">
        <v>4</v>
      </c>
      <c r="F124" s="254">
        <v>3491835118.6500001</v>
      </c>
      <c r="G124" s="254">
        <v>0</v>
      </c>
      <c r="H124" s="254">
        <v>0</v>
      </c>
      <c r="I124" s="254">
        <v>3491835118.6500001</v>
      </c>
    </row>
    <row r="125" spans="2:9">
      <c r="B125" s="252" t="s">
        <v>216</v>
      </c>
      <c r="C125" s="252" t="s">
        <v>215</v>
      </c>
      <c r="E125" s="253">
        <v>5</v>
      </c>
      <c r="F125" s="254">
        <v>3491835118.6500001</v>
      </c>
      <c r="G125" s="254">
        <v>0</v>
      </c>
      <c r="H125" s="254">
        <v>0</v>
      </c>
      <c r="I125" s="254">
        <v>3491835118.6500001</v>
      </c>
    </row>
    <row r="126" spans="2:9">
      <c r="B126" s="252" t="s">
        <v>217</v>
      </c>
      <c r="C126" s="252" t="s">
        <v>219</v>
      </c>
      <c r="E126" s="253">
        <v>4</v>
      </c>
      <c r="F126" s="254">
        <v>791881149.90999997</v>
      </c>
      <c r="G126" s="254">
        <v>0</v>
      </c>
      <c r="H126" s="254">
        <v>0</v>
      </c>
      <c r="I126" s="254">
        <v>791881149.90999997</v>
      </c>
    </row>
    <row r="127" spans="2:9">
      <c r="B127" s="252" t="s">
        <v>218</v>
      </c>
      <c r="C127" s="252" t="s">
        <v>752</v>
      </c>
      <c r="E127" s="253">
        <v>5</v>
      </c>
      <c r="F127" s="254">
        <v>791881149.90999997</v>
      </c>
      <c r="G127" s="254">
        <v>0</v>
      </c>
      <c r="H127" s="254">
        <v>0</v>
      </c>
      <c r="I127" s="254">
        <v>791881149.90999997</v>
      </c>
    </row>
    <row r="128" spans="2:9">
      <c r="B128" s="252" t="s">
        <v>220</v>
      </c>
      <c r="C128" s="252" t="s">
        <v>753</v>
      </c>
      <c r="E128" s="253">
        <v>3</v>
      </c>
      <c r="F128" s="254">
        <v>-2202204988.4200001</v>
      </c>
      <c r="G128" s="254">
        <v>0</v>
      </c>
      <c r="H128" s="254">
        <v>13961152.310000001</v>
      </c>
      <c r="I128" s="254">
        <v>-2216166140.73</v>
      </c>
    </row>
    <row r="129" spans="2:9">
      <c r="B129" s="252" t="s">
        <v>221</v>
      </c>
      <c r="C129" s="252" t="s">
        <v>751</v>
      </c>
      <c r="E129" s="253">
        <v>4</v>
      </c>
      <c r="F129" s="254">
        <v>-1769003798.0599999</v>
      </c>
      <c r="G129" s="254">
        <v>0</v>
      </c>
      <c r="H129" s="254">
        <v>7651857.9500000002</v>
      </c>
      <c r="I129" s="254">
        <v>-1776655656.01</v>
      </c>
    </row>
    <row r="130" spans="2:9">
      <c r="B130" s="252" t="s">
        <v>222</v>
      </c>
      <c r="C130" s="252" t="s">
        <v>215</v>
      </c>
      <c r="E130" s="253">
        <v>5</v>
      </c>
      <c r="F130" s="254">
        <v>-1769003798.0599999</v>
      </c>
      <c r="G130" s="254">
        <v>0</v>
      </c>
      <c r="H130" s="254">
        <v>7651857.9500000002</v>
      </c>
      <c r="I130" s="254">
        <v>-1776655656.01</v>
      </c>
    </row>
    <row r="131" spans="2:9">
      <c r="B131" s="252" t="s">
        <v>223</v>
      </c>
      <c r="C131" s="252" t="s">
        <v>219</v>
      </c>
      <c r="E131" s="253">
        <v>4</v>
      </c>
      <c r="F131" s="254">
        <v>-433201190.36000001</v>
      </c>
      <c r="G131" s="254">
        <v>0</v>
      </c>
      <c r="H131" s="254">
        <v>6309294.3600000003</v>
      </c>
      <c r="I131" s="254">
        <v>-439510484.72000003</v>
      </c>
    </row>
    <row r="132" spans="2:9">
      <c r="B132" s="252" t="s">
        <v>224</v>
      </c>
      <c r="C132" s="252" t="s">
        <v>752</v>
      </c>
      <c r="E132" s="253">
        <v>5</v>
      </c>
      <c r="F132" s="254">
        <v>-433201190.36000001</v>
      </c>
      <c r="G132" s="254">
        <v>0</v>
      </c>
      <c r="H132" s="254">
        <v>6309294.3600000003</v>
      </c>
      <c r="I132" s="254">
        <v>-439510484.72000003</v>
      </c>
    </row>
    <row r="133" spans="2:9">
      <c r="B133" s="252" t="s">
        <v>87</v>
      </c>
      <c r="C133" s="252" t="s">
        <v>754</v>
      </c>
      <c r="E133" s="253">
        <v>3</v>
      </c>
      <c r="F133" s="254">
        <v>-155525363.56</v>
      </c>
      <c r="G133" s="254">
        <v>0</v>
      </c>
      <c r="H133" s="254">
        <v>0</v>
      </c>
      <c r="I133" s="254">
        <v>-155525363.56</v>
      </c>
    </row>
    <row r="134" spans="2:9">
      <c r="B134" s="252" t="s">
        <v>225</v>
      </c>
      <c r="C134" s="252" t="s">
        <v>755</v>
      </c>
      <c r="E134" s="253">
        <v>4</v>
      </c>
      <c r="F134" s="254">
        <v>-155525363.56</v>
      </c>
      <c r="G134" s="254">
        <v>0</v>
      </c>
      <c r="H134" s="254">
        <v>0</v>
      </c>
      <c r="I134" s="254">
        <v>-155525363.56</v>
      </c>
    </row>
    <row r="135" spans="2:9">
      <c r="B135" s="252" t="s">
        <v>227</v>
      </c>
      <c r="C135" s="252" t="s">
        <v>226</v>
      </c>
      <c r="E135" s="253">
        <v>5</v>
      </c>
      <c r="F135" s="254">
        <v>-107199736.48999999</v>
      </c>
      <c r="G135" s="254">
        <v>0</v>
      </c>
      <c r="H135" s="254">
        <v>0</v>
      </c>
      <c r="I135" s="254">
        <v>-107199736.48999999</v>
      </c>
    </row>
    <row r="136" spans="2:9">
      <c r="B136" s="252" t="s">
        <v>228</v>
      </c>
      <c r="C136" s="252" t="s">
        <v>752</v>
      </c>
      <c r="E136" s="253">
        <v>5</v>
      </c>
      <c r="F136" s="254">
        <v>-48325627.07</v>
      </c>
      <c r="G136" s="254">
        <v>0</v>
      </c>
      <c r="H136" s="254">
        <v>0</v>
      </c>
      <c r="I136" s="254">
        <v>-48325627.07</v>
      </c>
    </row>
    <row r="137" spans="2:9">
      <c r="B137" s="252" t="s">
        <v>586</v>
      </c>
      <c r="C137" s="252" t="s">
        <v>575</v>
      </c>
      <c r="E137" s="253">
        <v>3</v>
      </c>
      <c r="F137" s="254">
        <v>14354991879</v>
      </c>
      <c r="G137" s="254">
        <v>0</v>
      </c>
      <c r="H137" s="254">
        <v>0</v>
      </c>
      <c r="I137" s="254">
        <v>14354991879</v>
      </c>
    </row>
    <row r="138" spans="2:9">
      <c r="B138" s="252" t="s">
        <v>587</v>
      </c>
      <c r="C138" s="252" t="s">
        <v>756</v>
      </c>
      <c r="E138" s="253">
        <v>4</v>
      </c>
      <c r="F138" s="254">
        <v>14354991879</v>
      </c>
      <c r="G138" s="254">
        <v>0</v>
      </c>
      <c r="H138" s="254">
        <v>0</v>
      </c>
      <c r="I138" s="254">
        <v>14354991879</v>
      </c>
    </row>
    <row r="139" spans="2:9">
      <c r="F139" s="254">
        <v>274125096463.78</v>
      </c>
      <c r="G139" s="254">
        <v>14768030714.07</v>
      </c>
      <c r="H139" s="254">
        <v>17760565788.110001</v>
      </c>
      <c r="I139" s="254">
        <v>271132561389.73999</v>
      </c>
    </row>
    <row r="140" spans="2:9">
      <c r="C140" s="252" t="s">
        <v>757</v>
      </c>
    </row>
    <row r="141" spans="2:9">
      <c r="B141" s="252" t="s">
        <v>229</v>
      </c>
      <c r="C141" s="252" t="s">
        <v>230</v>
      </c>
      <c r="E141" s="253">
        <v>1</v>
      </c>
      <c r="F141" s="254">
        <v>-5020253749.1599998</v>
      </c>
      <c r="G141" s="254">
        <v>7856010338</v>
      </c>
      <c r="H141" s="254">
        <v>8232396775.0699997</v>
      </c>
      <c r="I141" s="254">
        <v>-5396640186.2299995</v>
      </c>
    </row>
    <row r="142" spans="2:9">
      <c r="B142" s="249" t="s">
        <v>665</v>
      </c>
      <c r="C142" s="249" t="s">
        <v>666</v>
      </c>
      <c r="G142" s="251" t="s">
        <v>667</v>
      </c>
      <c r="H142" s="251" t="s">
        <v>668</v>
      </c>
    </row>
    <row r="143" spans="2:9">
      <c r="B143" s="252" t="s">
        <v>231</v>
      </c>
      <c r="C143" s="252" t="s">
        <v>2</v>
      </c>
      <c r="E143" s="253">
        <v>2</v>
      </c>
      <c r="F143" s="254">
        <v>-382105718.13999999</v>
      </c>
      <c r="G143" s="254">
        <v>6849134960</v>
      </c>
      <c r="H143" s="254">
        <v>6944865071.0699997</v>
      </c>
      <c r="I143" s="254">
        <v>-477835829.20999998</v>
      </c>
    </row>
    <row r="144" spans="2:9">
      <c r="B144" s="252" t="s">
        <v>232</v>
      </c>
      <c r="C144" s="252" t="s">
        <v>758</v>
      </c>
      <c r="E144" s="253">
        <v>3</v>
      </c>
      <c r="F144" s="254">
        <v>-248343875</v>
      </c>
      <c r="G144" s="254">
        <v>5875172241</v>
      </c>
      <c r="H144" s="254">
        <v>5957321839</v>
      </c>
      <c r="I144" s="254">
        <v>-330493473</v>
      </c>
    </row>
    <row r="145" spans="2:9">
      <c r="B145" s="252" t="s">
        <v>233</v>
      </c>
      <c r="C145" s="252" t="s">
        <v>759</v>
      </c>
      <c r="E145" s="253">
        <v>4</v>
      </c>
      <c r="F145" s="254">
        <v>-248343875</v>
      </c>
      <c r="G145" s="254">
        <v>626153034</v>
      </c>
      <c r="H145" s="254">
        <v>708302632</v>
      </c>
      <c r="I145" s="254">
        <v>-330493473</v>
      </c>
    </row>
    <row r="146" spans="2:9">
      <c r="B146" s="252" t="s">
        <v>234</v>
      </c>
      <c r="C146" s="252" t="s">
        <v>760</v>
      </c>
      <c r="E146" s="253">
        <v>5</v>
      </c>
      <c r="F146" s="254">
        <v>-248343874</v>
      </c>
      <c r="G146" s="254">
        <v>386750000</v>
      </c>
      <c r="H146" s="254">
        <v>468899598</v>
      </c>
      <c r="I146" s="254">
        <v>-330493472</v>
      </c>
    </row>
    <row r="147" spans="2:9">
      <c r="B147" s="252" t="s">
        <v>235</v>
      </c>
      <c r="C147" s="252" t="s">
        <v>236</v>
      </c>
      <c r="E147" s="253">
        <v>5</v>
      </c>
      <c r="F147" s="254">
        <v>-1</v>
      </c>
      <c r="G147" s="254">
        <v>62365784</v>
      </c>
      <c r="H147" s="254">
        <v>62365784</v>
      </c>
      <c r="I147" s="254">
        <v>-1</v>
      </c>
    </row>
    <row r="148" spans="2:9">
      <c r="B148" s="252" t="s">
        <v>621</v>
      </c>
      <c r="C148" s="252" t="s">
        <v>761</v>
      </c>
      <c r="E148" s="253">
        <v>5</v>
      </c>
      <c r="F148" s="254">
        <v>0</v>
      </c>
      <c r="G148" s="254">
        <v>177037250</v>
      </c>
      <c r="H148" s="254">
        <v>177037250</v>
      </c>
      <c r="I148" s="254">
        <v>0</v>
      </c>
    </row>
    <row r="149" spans="2:9">
      <c r="B149" s="252" t="s">
        <v>237</v>
      </c>
      <c r="C149" s="252" t="s">
        <v>762</v>
      </c>
      <c r="E149" s="253">
        <v>4</v>
      </c>
      <c r="F149" s="254">
        <v>0</v>
      </c>
      <c r="G149" s="254">
        <v>5249019207</v>
      </c>
      <c r="H149" s="254">
        <v>5249019207</v>
      </c>
      <c r="I149" s="254">
        <v>0</v>
      </c>
    </row>
    <row r="150" spans="2:9">
      <c r="B150" s="252" t="s">
        <v>657</v>
      </c>
      <c r="C150" s="252" t="s">
        <v>763</v>
      </c>
      <c r="E150" s="253">
        <v>5</v>
      </c>
      <c r="F150" s="254">
        <v>0</v>
      </c>
      <c r="G150" s="254">
        <v>5019051</v>
      </c>
      <c r="H150" s="254">
        <v>5019051</v>
      </c>
      <c r="I150" s="254">
        <v>0</v>
      </c>
    </row>
    <row r="151" spans="2:9">
      <c r="B151" s="252" t="s">
        <v>238</v>
      </c>
      <c r="C151" s="252" t="s">
        <v>764</v>
      </c>
      <c r="E151" s="253">
        <v>5</v>
      </c>
      <c r="F151" s="254">
        <v>0</v>
      </c>
      <c r="G151" s="254">
        <v>2635022</v>
      </c>
      <c r="H151" s="254">
        <v>2635022</v>
      </c>
      <c r="I151" s="254">
        <v>0</v>
      </c>
    </row>
    <row r="152" spans="2:9">
      <c r="B152" s="252" t="s">
        <v>239</v>
      </c>
      <c r="C152" s="252" t="s">
        <v>765</v>
      </c>
      <c r="E152" s="253">
        <v>5</v>
      </c>
      <c r="F152" s="254">
        <v>0</v>
      </c>
      <c r="G152" s="254">
        <v>59302694</v>
      </c>
      <c r="H152" s="254">
        <v>59302694</v>
      </c>
      <c r="I152" s="254">
        <v>0</v>
      </c>
    </row>
    <row r="153" spans="2:9">
      <c r="B153" s="252" t="s">
        <v>240</v>
      </c>
      <c r="C153" s="252" t="s">
        <v>766</v>
      </c>
      <c r="E153" s="253">
        <v>5</v>
      </c>
      <c r="F153" s="254">
        <v>0</v>
      </c>
      <c r="G153" s="254">
        <v>800889875</v>
      </c>
      <c r="H153" s="254">
        <v>800889875</v>
      </c>
      <c r="I153" s="254">
        <v>0</v>
      </c>
    </row>
    <row r="154" spans="2:9">
      <c r="B154" s="252" t="s">
        <v>241</v>
      </c>
      <c r="C154" s="252" t="s">
        <v>767</v>
      </c>
      <c r="E154" s="253">
        <v>5</v>
      </c>
      <c r="F154" s="254">
        <v>0</v>
      </c>
      <c r="G154" s="254">
        <v>95110641</v>
      </c>
      <c r="H154" s="254">
        <v>95110641</v>
      </c>
      <c r="I154" s="254">
        <v>0</v>
      </c>
    </row>
    <row r="155" spans="2:9">
      <c r="B155" s="252" t="s">
        <v>242</v>
      </c>
      <c r="C155" s="252" t="s">
        <v>768</v>
      </c>
      <c r="E155" s="253">
        <v>5</v>
      </c>
      <c r="F155" s="254">
        <v>0</v>
      </c>
      <c r="G155" s="254">
        <v>40843180</v>
      </c>
      <c r="H155" s="254">
        <v>40843180</v>
      </c>
      <c r="I155" s="254">
        <v>0</v>
      </c>
    </row>
    <row r="156" spans="2:9">
      <c r="B156" s="252" t="s">
        <v>243</v>
      </c>
      <c r="C156" s="252" t="s">
        <v>769</v>
      </c>
      <c r="E156" s="253">
        <v>5</v>
      </c>
      <c r="F156" s="254">
        <v>0</v>
      </c>
      <c r="G156" s="254">
        <v>196248257</v>
      </c>
      <c r="H156" s="254">
        <v>196248257</v>
      </c>
      <c r="I156" s="254">
        <v>0</v>
      </c>
    </row>
    <row r="157" spans="2:9">
      <c r="B157" s="252" t="s">
        <v>244</v>
      </c>
      <c r="C157" s="252" t="s">
        <v>770</v>
      </c>
      <c r="E157" s="253">
        <v>5</v>
      </c>
      <c r="F157" s="254">
        <v>0</v>
      </c>
      <c r="G157" s="254">
        <v>115433706</v>
      </c>
      <c r="H157" s="254">
        <v>115433706</v>
      </c>
      <c r="I157" s="254">
        <v>0</v>
      </c>
    </row>
    <row r="158" spans="2:9">
      <c r="B158" s="252" t="s">
        <v>245</v>
      </c>
      <c r="C158" s="252" t="s">
        <v>771</v>
      </c>
      <c r="E158" s="253">
        <v>5</v>
      </c>
      <c r="F158" s="254">
        <v>0</v>
      </c>
      <c r="G158" s="254">
        <v>32541207</v>
      </c>
      <c r="H158" s="254">
        <v>32541207</v>
      </c>
      <c r="I158" s="254">
        <v>0</v>
      </c>
    </row>
    <row r="159" spans="2:9">
      <c r="B159" s="252" t="s">
        <v>246</v>
      </c>
      <c r="C159" s="252" t="s">
        <v>772</v>
      </c>
      <c r="E159" s="253">
        <v>5</v>
      </c>
      <c r="F159" s="254">
        <v>0</v>
      </c>
      <c r="G159" s="254">
        <v>131295747</v>
      </c>
      <c r="H159" s="254">
        <v>131295747</v>
      </c>
      <c r="I159" s="254">
        <v>0</v>
      </c>
    </row>
    <row r="160" spans="2:9">
      <c r="B160" s="252" t="s">
        <v>247</v>
      </c>
      <c r="C160" s="252" t="s">
        <v>773</v>
      </c>
      <c r="E160" s="253">
        <v>5</v>
      </c>
      <c r="F160" s="254">
        <v>0</v>
      </c>
      <c r="G160" s="254">
        <v>28615336</v>
      </c>
      <c r="H160" s="254">
        <v>28615336</v>
      </c>
      <c r="I160" s="254">
        <v>0</v>
      </c>
    </row>
    <row r="161" spans="2:9">
      <c r="B161" s="252" t="s">
        <v>248</v>
      </c>
      <c r="C161" s="252" t="s">
        <v>774</v>
      </c>
      <c r="E161" s="253">
        <v>5</v>
      </c>
      <c r="F161" s="254">
        <v>0</v>
      </c>
      <c r="G161" s="254">
        <v>121393619</v>
      </c>
      <c r="H161" s="254">
        <v>121393619</v>
      </c>
      <c r="I161" s="254">
        <v>0</v>
      </c>
    </row>
    <row r="162" spans="2:9">
      <c r="B162" s="249" t="s">
        <v>665</v>
      </c>
      <c r="C162" s="249" t="s">
        <v>666</v>
      </c>
      <c r="G162" s="251" t="s">
        <v>667</v>
      </c>
      <c r="H162" s="251" t="s">
        <v>668</v>
      </c>
    </row>
    <row r="163" spans="2:9">
      <c r="B163" s="252" t="s">
        <v>249</v>
      </c>
      <c r="C163" s="252" t="s">
        <v>775</v>
      </c>
      <c r="E163" s="253">
        <v>5</v>
      </c>
      <c r="F163" s="254">
        <v>0</v>
      </c>
      <c r="G163" s="254">
        <v>39097193</v>
      </c>
      <c r="H163" s="254">
        <v>39097193</v>
      </c>
      <c r="I163" s="254">
        <v>0</v>
      </c>
    </row>
    <row r="164" spans="2:9">
      <c r="B164" s="252" t="s">
        <v>250</v>
      </c>
      <c r="C164" s="252" t="s">
        <v>776</v>
      </c>
      <c r="E164" s="253">
        <v>5</v>
      </c>
      <c r="F164" s="254">
        <v>0</v>
      </c>
      <c r="G164" s="254">
        <v>12805464</v>
      </c>
      <c r="H164" s="254">
        <v>12805464</v>
      </c>
      <c r="I164" s="254">
        <v>0</v>
      </c>
    </row>
    <row r="165" spans="2:9">
      <c r="B165" s="252" t="s">
        <v>251</v>
      </c>
      <c r="C165" s="252" t="s">
        <v>777</v>
      </c>
      <c r="E165" s="253">
        <v>5</v>
      </c>
      <c r="F165" s="254">
        <v>0</v>
      </c>
      <c r="G165" s="254">
        <v>65856800</v>
      </c>
      <c r="H165" s="254">
        <v>65856800</v>
      </c>
      <c r="I165" s="254">
        <v>0</v>
      </c>
    </row>
    <row r="166" spans="2:9">
      <c r="B166" s="252" t="s">
        <v>588</v>
      </c>
      <c r="C166" s="252" t="s">
        <v>778</v>
      </c>
      <c r="E166" s="253">
        <v>5</v>
      </c>
      <c r="F166" s="254">
        <v>0</v>
      </c>
      <c r="G166" s="254">
        <v>150400126</v>
      </c>
      <c r="H166" s="254">
        <v>150400126</v>
      </c>
      <c r="I166" s="254">
        <v>0</v>
      </c>
    </row>
    <row r="167" spans="2:9">
      <c r="B167" s="252" t="s">
        <v>252</v>
      </c>
      <c r="C167" s="252" t="s">
        <v>779</v>
      </c>
      <c r="E167" s="253">
        <v>5</v>
      </c>
      <c r="F167" s="254">
        <v>0</v>
      </c>
      <c r="G167" s="254">
        <v>105109702</v>
      </c>
      <c r="H167" s="254">
        <v>105109702</v>
      </c>
      <c r="I167" s="254">
        <v>0</v>
      </c>
    </row>
    <row r="168" spans="2:9">
      <c r="B168" s="252" t="s">
        <v>253</v>
      </c>
      <c r="C168" s="252" t="s">
        <v>780</v>
      </c>
      <c r="E168" s="253">
        <v>5</v>
      </c>
      <c r="F168" s="254">
        <v>0</v>
      </c>
      <c r="G168" s="254">
        <v>47542905</v>
      </c>
      <c r="H168" s="254">
        <v>47542905</v>
      </c>
      <c r="I168" s="254">
        <v>0</v>
      </c>
    </row>
    <row r="169" spans="2:9">
      <c r="B169" s="252" t="s">
        <v>254</v>
      </c>
      <c r="C169" s="252" t="s">
        <v>781</v>
      </c>
      <c r="E169" s="253">
        <v>5</v>
      </c>
      <c r="F169" s="254">
        <v>0</v>
      </c>
      <c r="G169" s="254">
        <v>96149224</v>
      </c>
      <c r="H169" s="254">
        <v>96149224</v>
      </c>
      <c r="I169" s="254">
        <v>0</v>
      </c>
    </row>
    <row r="170" spans="2:9">
      <c r="B170" s="252" t="s">
        <v>255</v>
      </c>
      <c r="C170" s="252" t="s">
        <v>782</v>
      </c>
      <c r="E170" s="253">
        <v>5</v>
      </c>
      <c r="F170" s="254">
        <v>0</v>
      </c>
      <c r="G170" s="254">
        <v>1347649015</v>
      </c>
      <c r="H170" s="254">
        <v>1347649015</v>
      </c>
      <c r="I170" s="254">
        <v>0</v>
      </c>
    </row>
    <row r="171" spans="2:9">
      <c r="B171" s="252" t="s">
        <v>256</v>
      </c>
      <c r="C171" s="252" t="s">
        <v>783</v>
      </c>
      <c r="E171" s="253">
        <v>5</v>
      </c>
      <c r="F171" s="254">
        <v>0</v>
      </c>
      <c r="G171" s="254">
        <v>228767392</v>
      </c>
      <c r="H171" s="254">
        <v>228767392</v>
      </c>
      <c r="I171" s="254">
        <v>0</v>
      </c>
    </row>
    <row r="172" spans="2:9">
      <c r="B172" s="252" t="s">
        <v>257</v>
      </c>
      <c r="C172" s="252" t="s">
        <v>784</v>
      </c>
      <c r="E172" s="253">
        <v>5</v>
      </c>
      <c r="F172" s="254">
        <v>0</v>
      </c>
      <c r="G172" s="254">
        <v>36765698</v>
      </c>
      <c r="H172" s="254">
        <v>36765698</v>
      </c>
      <c r="I172" s="254">
        <v>0</v>
      </c>
    </row>
    <row r="173" spans="2:9">
      <c r="B173" s="252" t="s">
        <v>258</v>
      </c>
      <c r="C173" s="252" t="s">
        <v>785</v>
      </c>
      <c r="E173" s="253">
        <v>5</v>
      </c>
      <c r="F173" s="254">
        <v>0</v>
      </c>
      <c r="G173" s="254">
        <v>140628314</v>
      </c>
      <c r="H173" s="254">
        <v>140628314</v>
      </c>
      <c r="I173" s="254">
        <v>0</v>
      </c>
    </row>
    <row r="174" spans="2:9">
      <c r="B174" s="252" t="s">
        <v>259</v>
      </c>
      <c r="C174" s="252" t="s">
        <v>786</v>
      </c>
      <c r="E174" s="253">
        <v>5</v>
      </c>
      <c r="F174" s="254">
        <v>0</v>
      </c>
      <c r="G174" s="254">
        <v>509525289</v>
      </c>
      <c r="H174" s="254">
        <v>509525289</v>
      </c>
      <c r="I174" s="254">
        <v>0</v>
      </c>
    </row>
    <row r="175" spans="2:9">
      <c r="B175" s="252" t="s">
        <v>260</v>
      </c>
      <c r="C175" s="252" t="s">
        <v>787</v>
      </c>
      <c r="E175" s="253">
        <v>5</v>
      </c>
      <c r="F175" s="254">
        <v>0</v>
      </c>
      <c r="G175" s="254">
        <v>171799414</v>
      </c>
      <c r="H175" s="254">
        <v>171799414</v>
      </c>
      <c r="I175" s="254">
        <v>0</v>
      </c>
    </row>
    <row r="176" spans="2:9">
      <c r="B176" s="252" t="s">
        <v>261</v>
      </c>
      <c r="C176" s="252" t="s">
        <v>788</v>
      </c>
      <c r="E176" s="253">
        <v>5</v>
      </c>
      <c r="F176" s="254">
        <v>0</v>
      </c>
      <c r="G176" s="254">
        <v>415212081</v>
      </c>
      <c r="H176" s="254">
        <v>415212081</v>
      </c>
      <c r="I176" s="254">
        <v>0</v>
      </c>
    </row>
    <row r="177" spans="2:9">
      <c r="B177" s="252" t="s">
        <v>262</v>
      </c>
      <c r="C177" s="252" t="s">
        <v>789</v>
      </c>
      <c r="E177" s="253">
        <v>5</v>
      </c>
      <c r="F177" s="254">
        <v>0</v>
      </c>
      <c r="G177" s="254">
        <v>64287300</v>
      </c>
      <c r="H177" s="254">
        <v>64287300</v>
      </c>
      <c r="I177" s="254">
        <v>0</v>
      </c>
    </row>
    <row r="178" spans="2:9">
      <c r="B178" s="252" t="s">
        <v>263</v>
      </c>
      <c r="C178" s="252" t="s">
        <v>790</v>
      </c>
      <c r="E178" s="253">
        <v>5</v>
      </c>
      <c r="F178" s="254">
        <v>0</v>
      </c>
      <c r="G178" s="254">
        <v>188094955</v>
      </c>
      <c r="H178" s="254">
        <v>188094955</v>
      </c>
      <c r="I178" s="254">
        <v>0</v>
      </c>
    </row>
    <row r="179" spans="2:9">
      <c r="B179" s="249" t="s">
        <v>665</v>
      </c>
      <c r="C179" s="249" t="s">
        <v>666</v>
      </c>
      <c r="G179" s="251" t="s">
        <v>667</v>
      </c>
      <c r="H179" s="251" t="s">
        <v>668</v>
      </c>
    </row>
    <row r="180" spans="2:9">
      <c r="C180" s="252" t="s">
        <v>791</v>
      </c>
    </row>
    <row r="181" spans="2:9">
      <c r="B181" s="252" t="s">
        <v>264</v>
      </c>
      <c r="C181" s="252" t="s">
        <v>265</v>
      </c>
      <c r="E181" s="253">
        <v>3</v>
      </c>
      <c r="F181" s="254">
        <v>-62864996</v>
      </c>
      <c r="G181" s="254">
        <v>119681229</v>
      </c>
      <c r="H181" s="254">
        <v>129642329</v>
      </c>
      <c r="I181" s="254">
        <v>-72826096</v>
      </c>
    </row>
    <row r="182" spans="2:9">
      <c r="B182" s="252" t="s">
        <v>266</v>
      </c>
      <c r="C182" s="252" t="s">
        <v>792</v>
      </c>
      <c r="E182" s="253">
        <v>4</v>
      </c>
      <c r="F182" s="254">
        <v>-34896848</v>
      </c>
      <c r="G182" s="254">
        <v>37690600</v>
      </c>
      <c r="H182" s="254">
        <v>43132200</v>
      </c>
      <c r="I182" s="254">
        <v>-40338448</v>
      </c>
    </row>
    <row r="183" spans="2:9">
      <c r="B183" s="252" t="s">
        <v>267</v>
      </c>
      <c r="C183" s="252" t="s">
        <v>268</v>
      </c>
      <c r="E183" s="253">
        <v>5</v>
      </c>
      <c r="F183" s="254">
        <v>-34896848</v>
      </c>
      <c r="G183" s="254">
        <v>34390600</v>
      </c>
      <c r="H183" s="254">
        <v>39832200</v>
      </c>
      <c r="I183" s="254">
        <v>-40338448</v>
      </c>
    </row>
    <row r="184" spans="2:9">
      <c r="B184" s="252" t="s">
        <v>269</v>
      </c>
      <c r="C184" s="252" t="s">
        <v>270</v>
      </c>
      <c r="E184" s="253">
        <v>5</v>
      </c>
      <c r="F184" s="254">
        <v>0</v>
      </c>
      <c r="G184" s="254">
        <v>3300000</v>
      </c>
      <c r="H184" s="254">
        <v>3300000</v>
      </c>
      <c r="I184" s="254">
        <v>0</v>
      </c>
    </row>
    <row r="185" spans="2:9">
      <c r="B185" s="252" t="s">
        <v>271</v>
      </c>
      <c r="C185" s="252" t="s">
        <v>793</v>
      </c>
      <c r="E185" s="253">
        <v>4</v>
      </c>
      <c r="F185" s="254">
        <v>-27968148</v>
      </c>
      <c r="G185" s="254">
        <v>27547600</v>
      </c>
      <c r="H185" s="254">
        <v>32067100</v>
      </c>
      <c r="I185" s="254">
        <v>-32487648</v>
      </c>
    </row>
    <row r="186" spans="2:9">
      <c r="B186" s="252" t="s">
        <v>272</v>
      </c>
      <c r="C186" s="252" t="s">
        <v>273</v>
      </c>
      <c r="E186" s="253">
        <v>5</v>
      </c>
      <c r="F186" s="254">
        <v>-27968148</v>
      </c>
      <c r="G186" s="254">
        <v>27547600</v>
      </c>
      <c r="H186" s="254">
        <v>32067100</v>
      </c>
      <c r="I186" s="254">
        <v>-32487648</v>
      </c>
    </row>
    <row r="187" spans="2:9">
      <c r="B187" s="252" t="s">
        <v>274</v>
      </c>
      <c r="C187" s="252" t="s">
        <v>275</v>
      </c>
      <c r="E187" s="253">
        <v>4</v>
      </c>
      <c r="F187" s="254">
        <v>0</v>
      </c>
      <c r="G187" s="254">
        <v>883000</v>
      </c>
      <c r="H187" s="254">
        <v>883000</v>
      </c>
      <c r="I187" s="254">
        <v>0</v>
      </c>
    </row>
    <row r="188" spans="2:9">
      <c r="B188" s="252" t="s">
        <v>276</v>
      </c>
      <c r="C188" s="252" t="s">
        <v>794</v>
      </c>
      <c r="E188" s="253">
        <v>4</v>
      </c>
      <c r="F188" s="254">
        <v>0</v>
      </c>
      <c r="G188" s="254">
        <v>46180029</v>
      </c>
      <c r="H188" s="254">
        <v>46180029</v>
      </c>
      <c r="I188" s="254">
        <v>0</v>
      </c>
    </row>
    <row r="189" spans="2:9">
      <c r="B189" s="252" t="s">
        <v>277</v>
      </c>
      <c r="C189" s="252" t="s">
        <v>795</v>
      </c>
      <c r="E189" s="253">
        <v>5</v>
      </c>
      <c r="F189" s="254">
        <v>0</v>
      </c>
      <c r="G189" s="254">
        <v>75400</v>
      </c>
      <c r="H189" s="254">
        <v>75400</v>
      </c>
      <c r="I189" s="254">
        <v>0</v>
      </c>
    </row>
    <row r="190" spans="2:9">
      <c r="B190" s="252" t="s">
        <v>278</v>
      </c>
      <c r="C190" s="252" t="s">
        <v>796</v>
      </c>
      <c r="E190" s="253">
        <v>5</v>
      </c>
      <c r="F190" s="254">
        <v>0</v>
      </c>
      <c r="G190" s="254">
        <v>28444629</v>
      </c>
      <c r="H190" s="254">
        <v>28444629</v>
      </c>
      <c r="I190" s="254">
        <v>0</v>
      </c>
    </row>
    <row r="191" spans="2:9">
      <c r="B191" s="252" t="s">
        <v>622</v>
      </c>
      <c r="C191" s="252" t="s">
        <v>797</v>
      </c>
      <c r="E191" s="253">
        <v>5</v>
      </c>
      <c r="F191" s="254">
        <v>0</v>
      </c>
      <c r="G191" s="254">
        <v>5770000</v>
      </c>
      <c r="H191" s="254">
        <v>5770000</v>
      </c>
      <c r="I191" s="254">
        <v>0</v>
      </c>
    </row>
    <row r="192" spans="2:9">
      <c r="B192" s="252" t="s">
        <v>623</v>
      </c>
      <c r="C192" s="252" t="s">
        <v>798</v>
      </c>
      <c r="E192" s="253">
        <v>5</v>
      </c>
      <c r="F192" s="254">
        <v>0</v>
      </c>
      <c r="G192" s="254">
        <v>10340000</v>
      </c>
      <c r="H192" s="254">
        <v>10340000</v>
      </c>
      <c r="I192" s="254">
        <v>0</v>
      </c>
    </row>
    <row r="193" spans="2:9">
      <c r="B193" s="252" t="s">
        <v>624</v>
      </c>
      <c r="C193" s="252" t="s">
        <v>799</v>
      </c>
      <c r="E193" s="253">
        <v>5</v>
      </c>
      <c r="F193" s="254">
        <v>0</v>
      </c>
      <c r="G193" s="254">
        <v>1000000</v>
      </c>
      <c r="H193" s="254">
        <v>1000000</v>
      </c>
      <c r="I193" s="254">
        <v>0</v>
      </c>
    </row>
    <row r="194" spans="2:9">
      <c r="B194" s="252" t="s">
        <v>625</v>
      </c>
      <c r="C194" s="252" t="s">
        <v>800</v>
      </c>
      <c r="E194" s="253">
        <v>5</v>
      </c>
      <c r="F194" s="254">
        <v>0</v>
      </c>
      <c r="G194" s="254">
        <v>450000</v>
      </c>
      <c r="H194" s="254">
        <v>450000</v>
      </c>
      <c r="I194" s="254">
        <v>0</v>
      </c>
    </row>
    <row r="195" spans="2:9">
      <c r="B195" s="252" t="s">
        <v>626</v>
      </c>
      <c r="C195" s="252" t="s">
        <v>801</v>
      </c>
      <c r="E195" s="253">
        <v>5</v>
      </c>
      <c r="F195" s="254">
        <v>0</v>
      </c>
      <c r="G195" s="254">
        <v>100000</v>
      </c>
      <c r="H195" s="254">
        <v>100000</v>
      </c>
      <c r="I195" s="254">
        <v>0</v>
      </c>
    </row>
    <row r="196" spans="2:9">
      <c r="B196" s="252" t="s">
        <v>279</v>
      </c>
      <c r="C196" s="252" t="s">
        <v>802</v>
      </c>
      <c r="E196" s="253">
        <v>4</v>
      </c>
      <c r="F196" s="254">
        <v>0</v>
      </c>
      <c r="G196" s="254">
        <v>7380000</v>
      </c>
      <c r="H196" s="254">
        <v>7380000</v>
      </c>
      <c r="I196" s="254">
        <v>0</v>
      </c>
    </row>
    <row r="197" spans="2:9">
      <c r="B197" s="252" t="s">
        <v>280</v>
      </c>
      <c r="C197" s="252" t="s">
        <v>803</v>
      </c>
      <c r="E197" s="253">
        <v>5</v>
      </c>
      <c r="F197" s="254">
        <v>0</v>
      </c>
      <c r="G197" s="254">
        <v>2900000</v>
      </c>
      <c r="H197" s="254">
        <v>2900000</v>
      </c>
      <c r="I197" s="254">
        <v>0</v>
      </c>
    </row>
    <row r="198" spans="2:9">
      <c r="B198" s="252" t="s">
        <v>627</v>
      </c>
      <c r="C198" s="252" t="s">
        <v>804</v>
      </c>
      <c r="E198" s="253">
        <v>5</v>
      </c>
      <c r="F198" s="254">
        <v>0</v>
      </c>
      <c r="G198" s="254">
        <v>1700000</v>
      </c>
      <c r="H198" s="254">
        <v>1700000</v>
      </c>
      <c r="I198" s="254">
        <v>0</v>
      </c>
    </row>
    <row r="199" spans="2:9">
      <c r="B199" s="252" t="s">
        <v>648</v>
      </c>
      <c r="C199" s="252" t="s">
        <v>805</v>
      </c>
      <c r="E199" s="253">
        <v>5</v>
      </c>
      <c r="F199" s="254">
        <v>0</v>
      </c>
      <c r="G199" s="254">
        <v>2780000</v>
      </c>
      <c r="H199" s="254">
        <v>2780000</v>
      </c>
      <c r="I199" s="254">
        <v>0</v>
      </c>
    </row>
    <row r="200" spans="2:9">
      <c r="B200" s="252" t="s">
        <v>281</v>
      </c>
      <c r="C200" s="252" t="s">
        <v>806</v>
      </c>
      <c r="E200" s="253">
        <v>3</v>
      </c>
      <c r="F200" s="254">
        <v>0</v>
      </c>
      <c r="G200" s="254">
        <v>452416100</v>
      </c>
      <c r="H200" s="254">
        <v>452416100</v>
      </c>
      <c r="I200" s="254">
        <v>0</v>
      </c>
    </row>
    <row r="201" spans="2:9">
      <c r="B201" s="252" t="s">
        <v>282</v>
      </c>
      <c r="C201" s="252" t="s">
        <v>283</v>
      </c>
      <c r="E201" s="253">
        <v>4</v>
      </c>
      <c r="F201" s="254">
        <v>0</v>
      </c>
      <c r="G201" s="254">
        <v>8662449</v>
      </c>
      <c r="H201" s="254">
        <v>8662449</v>
      </c>
      <c r="I201" s="254">
        <v>0</v>
      </c>
    </row>
    <row r="202" spans="2:9">
      <c r="B202" s="252" t="s">
        <v>284</v>
      </c>
      <c r="C202" s="252" t="s">
        <v>236</v>
      </c>
      <c r="E202" s="253">
        <v>4</v>
      </c>
      <c r="F202" s="254">
        <v>0</v>
      </c>
      <c r="G202" s="254">
        <v>13993697</v>
      </c>
      <c r="H202" s="254">
        <v>13993697</v>
      </c>
      <c r="I202" s="254">
        <v>0</v>
      </c>
    </row>
    <row r="203" spans="2:9">
      <c r="B203" s="252" t="s">
        <v>285</v>
      </c>
      <c r="C203" s="252" t="s">
        <v>286</v>
      </c>
      <c r="E203" s="253">
        <v>4</v>
      </c>
      <c r="F203" s="254">
        <v>0</v>
      </c>
      <c r="G203" s="254">
        <v>6209450</v>
      </c>
      <c r="H203" s="254">
        <v>6209450</v>
      </c>
      <c r="I203" s="254">
        <v>0</v>
      </c>
    </row>
    <row r="204" spans="2:9">
      <c r="B204" s="252" t="s">
        <v>287</v>
      </c>
      <c r="C204" s="252" t="s">
        <v>288</v>
      </c>
      <c r="E204" s="253">
        <v>4</v>
      </c>
      <c r="F204" s="254">
        <v>0</v>
      </c>
      <c r="G204" s="254">
        <v>6822757</v>
      </c>
      <c r="H204" s="254">
        <v>6822757</v>
      </c>
      <c r="I204" s="254">
        <v>0</v>
      </c>
    </row>
    <row r="205" spans="2:9">
      <c r="B205" s="252" t="s">
        <v>289</v>
      </c>
      <c r="C205" s="252" t="s">
        <v>290</v>
      </c>
      <c r="E205" s="253">
        <v>4</v>
      </c>
      <c r="F205" s="254">
        <v>0</v>
      </c>
      <c r="G205" s="254">
        <v>132671000</v>
      </c>
      <c r="H205" s="254">
        <v>132671000</v>
      </c>
      <c r="I205" s="254">
        <v>0</v>
      </c>
    </row>
    <row r="206" spans="2:9">
      <c r="B206" s="252" t="s">
        <v>291</v>
      </c>
      <c r="C206" s="252" t="s">
        <v>807</v>
      </c>
      <c r="E206" s="253">
        <v>5</v>
      </c>
      <c r="F206" s="254">
        <v>0</v>
      </c>
      <c r="G206" s="254">
        <v>55824000</v>
      </c>
      <c r="H206" s="254">
        <v>55824000</v>
      </c>
      <c r="I206" s="254">
        <v>0</v>
      </c>
    </row>
    <row r="207" spans="2:9">
      <c r="B207" s="252" t="s">
        <v>292</v>
      </c>
      <c r="C207" s="252" t="s">
        <v>808</v>
      </c>
      <c r="E207" s="253">
        <v>5</v>
      </c>
      <c r="F207" s="254">
        <v>0</v>
      </c>
      <c r="G207" s="254">
        <v>76847000</v>
      </c>
      <c r="H207" s="254">
        <v>76847000</v>
      </c>
      <c r="I207" s="254">
        <v>0</v>
      </c>
    </row>
    <row r="208" spans="2:9">
      <c r="B208" s="252" t="s">
        <v>293</v>
      </c>
      <c r="C208" s="252" t="s">
        <v>809</v>
      </c>
      <c r="E208" s="253">
        <v>4</v>
      </c>
      <c r="F208" s="254">
        <v>0</v>
      </c>
      <c r="G208" s="254">
        <v>39478638</v>
      </c>
      <c r="H208" s="254">
        <v>39478638</v>
      </c>
      <c r="I208" s="254">
        <v>0</v>
      </c>
    </row>
    <row r="209" spans="2:9">
      <c r="B209" s="252" t="s">
        <v>294</v>
      </c>
      <c r="C209" s="252" t="s">
        <v>810</v>
      </c>
      <c r="E209" s="253">
        <v>4</v>
      </c>
      <c r="F209" s="254">
        <v>0</v>
      </c>
      <c r="G209" s="254">
        <v>14172702</v>
      </c>
      <c r="H209" s="254">
        <v>14172702</v>
      </c>
      <c r="I209" s="254">
        <v>0</v>
      </c>
    </row>
    <row r="210" spans="2:9">
      <c r="B210" s="252" t="s">
        <v>295</v>
      </c>
      <c r="C210" s="252" t="s">
        <v>811</v>
      </c>
      <c r="E210" s="253">
        <v>4</v>
      </c>
      <c r="F210" s="254">
        <v>0</v>
      </c>
      <c r="G210" s="254">
        <v>50375459</v>
      </c>
      <c r="H210" s="254">
        <v>50375459</v>
      </c>
      <c r="I210" s="254">
        <v>0</v>
      </c>
    </row>
    <row r="211" spans="2:9">
      <c r="B211" s="252" t="s">
        <v>296</v>
      </c>
      <c r="C211" s="252" t="s">
        <v>812</v>
      </c>
      <c r="E211" s="253">
        <v>4</v>
      </c>
      <c r="F211" s="254">
        <v>0</v>
      </c>
      <c r="G211" s="254">
        <v>180029948</v>
      </c>
      <c r="H211" s="254">
        <v>180029948</v>
      </c>
      <c r="I211" s="254">
        <v>0</v>
      </c>
    </row>
    <row r="212" spans="2:9">
      <c r="B212" s="252" t="s">
        <v>297</v>
      </c>
      <c r="C212" s="252" t="s">
        <v>298</v>
      </c>
      <c r="E212" s="253">
        <v>5</v>
      </c>
      <c r="F212" s="254">
        <v>0</v>
      </c>
      <c r="G212" s="254">
        <v>26461499</v>
      </c>
      <c r="H212" s="254">
        <v>26461499</v>
      </c>
      <c r="I212" s="254">
        <v>0</v>
      </c>
    </row>
    <row r="213" spans="2:9">
      <c r="B213" s="252" t="s">
        <v>299</v>
      </c>
      <c r="C213" s="252" t="s">
        <v>300</v>
      </c>
      <c r="E213" s="253">
        <v>5</v>
      </c>
      <c r="F213" s="254">
        <v>0</v>
      </c>
      <c r="G213" s="254">
        <v>29702796</v>
      </c>
      <c r="H213" s="254">
        <v>29702796</v>
      </c>
      <c r="I213" s="254">
        <v>0</v>
      </c>
    </row>
    <row r="214" spans="2:9">
      <c r="B214" s="252" t="s">
        <v>301</v>
      </c>
      <c r="C214" s="252" t="s">
        <v>302</v>
      </c>
      <c r="E214" s="253">
        <v>5</v>
      </c>
      <c r="F214" s="254">
        <v>0</v>
      </c>
      <c r="G214" s="254">
        <v>119600608</v>
      </c>
      <c r="H214" s="254">
        <v>119600608</v>
      </c>
      <c r="I214" s="254">
        <v>0</v>
      </c>
    </row>
    <row r="215" spans="2:9">
      <c r="B215" s="252" t="s">
        <v>303</v>
      </c>
      <c r="C215" s="252" t="s">
        <v>813</v>
      </c>
      <c r="E215" s="253">
        <v>5</v>
      </c>
      <c r="F215" s="254">
        <v>0</v>
      </c>
      <c r="G215" s="254">
        <v>4265045</v>
      </c>
      <c r="H215" s="254">
        <v>4265045</v>
      </c>
      <c r="I215" s="254">
        <v>0</v>
      </c>
    </row>
    <row r="216" spans="2:9">
      <c r="B216" s="249" t="s">
        <v>665</v>
      </c>
      <c r="C216" s="249" t="s">
        <v>666</v>
      </c>
      <c r="G216" s="251" t="s">
        <v>667</v>
      </c>
      <c r="H216" s="251" t="s">
        <v>668</v>
      </c>
    </row>
    <row r="217" spans="2:9">
      <c r="B217" s="252" t="s">
        <v>628</v>
      </c>
      <c r="C217" s="252" t="s">
        <v>814</v>
      </c>
      <c r="E217" s="253">
        <v>3</v>
      </c>
      <c r="F217" s="254">
        <v>0</v>
      </c>
      <c r="G217" s="254">
        <v>35431754</v>
      </c>
      <c r="H217" s="254">
        <v>35431754</v>
      </c>
      <c r="I217" s="254">
        <v>0</v>
      </c>
    </row>
    <row r="218" spans="2:9">
      <c r="B218" s="252" t="s">
        <v>629</v>
      </c>
      <c r="C218" s="252" t="s">
        <v>630</v>
      </c>
      <c r="E218" s="253">
        <v>4</v>
      </c>
      <c r="F218" s="254">
        <v>0</v>
      </c>
      <c r="G218" s="254">
        <v>35431754</v>
      </c>
      <c r="H218" s="254">
        <v>35431754</v>
      </c>
      <c r="I218" s="254">
        <v>0</v>
      </c>
    </row>
    <row r="219" spans="2:9">
      <c r="B219" s="252" t="s">
        <v>631</v>
      </c>
      <c r="C219" s="252" t="s">
        <v>815</v>
      </c>
      <c r="E219" s="253">
        <v>5</v>
      </c>
      <c r="F219" s="254">
        <v>0</v>
      </c>
      <c r="G219" s="254">
        <v>35431754</v>
      </c>
      <c r="H219" s="254">
        <v>35431754</v>
      </c>
      <c r="I219" s="254">
        <v>0</v>
      </c>
    </row>
    <row r="220" spans="2:9">
      <c r="B220" s="252" t="s">
        <v>304</v>
      </c>
      <c r="C220" s="252" t="s">
        <v>305</v>
      </c>
      <c r="E220" s="253">
        <v>3</v>
      </c>
      <c r="F220" s="254">
        <v>-70896847.140000001</v>
      </c>
      <c r="G220" s="254">
        <v>366433636</v>
      </c>
      <c r="H220" s="254">
        <v>370053049.06999999</v>
      </c>
      <c r="I220" s="254">
        <v>-74516260.209999993</v>
      </c>
    </row>
    <row r="221" spans="2:9">
      <c r="B221" s="252" t="s">
        <v>306</v>
      </c>
      <c r="C221" s="252" t="s">
        <v>816</v>
      </c>
      <c r="E221" s="253">
        <v>4</v>
      </c>
      <c r="F221" s="254">
        <v>-10650300</v>
      </c>
      <c r="G221" s="254">
        <v>18286200</v>
      </c>
      <c r="H221" s="254">
        <v>19372400</v>
      </c>
      <c r="I221" s="254">
        <v>-11736500</v>
      </c>
    </row>
    <row r="222" spans="2:9">
      <c r="B222" s="252" t="s">
        <v>307</v>
      </c>
      <c r="C222" s="252" t="s">
        <v>817</v>
      </c>
      <c r="E222" s="253">
        <v>4</v>
      </c>
      <c r="F222" s="254">
        <v>-35407744.140000001</v>
      </c>
      <c r="G222" s="254">
        <v>0</v>
      </c>
      <c r="H222" s="254">
        <v>213.07</v>
      </c>
      <c r="I222" s="254">
        <v>-35407957.210000001</v>
      </c>
    </row>
    <row r="223" spans="2:9">
      <c r="B223" s="252" t="s">
        <v>308</v>
      </c>
      <c r="C223" s="252" t="s">
        <v>818</v>
      </c>
      <c r="E223" s="253">
        <v>4</v>
      </c>
      <c r="F223" s="254">
        <v>-24838800</v>
      </c>
      <c r="G223" s="254">
        <v>42656400</v>
      </c>
      <c r="H223" s="254">
        <v>45189400</v>
      </c>
      <c r="I223" s="254">
        <v>-27371800</v>
      </c>
    </row>
    <row r="224" spans="2:9">
      <c r="B224" s="252" t="s">
        <v>309</v>
      </c>
      <c r="C224" s="252" t="s">
        <v>819</v>
      </c>
      <c r="E224" s="253">
        <v>5</v>
      </c>
      <c r="F224" s="254">
        <v>-21287200</v>
      </c>
      <c r="G224" s="254">
        <v>36559700</v>
      </c>
      <c r="H224" s="254">
        <v>38730400</v>
      </c>
      <c r="I224" s="254">
        <v>-23457900</v>
      </c>
    </row>
    <row r="225" spans="2:9">
      <c r="B225" s="252" t="s">
        <v>310</v>
      </c>
      <c r="C225" s="252" t="s">
        <v>820</v>
      </c>
      <c r="E225" s="253">
        <v>5</v>
      </c>
      <c r="F225" s="254">
        <v>-3551600</v>
      </c>
      <c r="G225" s="254">
        <v>6096700</v>
      </c>
      <c r="H225" s="254">
        <v>6459000</v>
      </c>
      <c r="I225" s="254">
        <v>-3913900</v>
      </c>
    </row>
    <row r="226" spans="2:9">
      <c r="B226" s="252" t="s">
        <v>311</v>
      </c>
      <c r="C226" s="252" t="s">
        <v>821</v>
      </c>
      <c r="E226" s="253">
        <v>4</v>
      </c>
      <c r="F226" s="254">
        <v>0</v>
      </c>
      <c r="G226" s="254">
        <v>54146466</v>
      </c>
      <c r="H226" s="254">
        <v>54146466</v>
      </c>
      <c r="I226" s="254">
        <v>0</v>
      </c>
    </row>
    <row r="227" spans="2:9">
      <c r="B227" s="252" t="s">
        <v>312</v>
      </c>
      <c r="C227" s="252" t="s">
        <v>313</v>
      </c>
      <c r="E227" s="253">
        <v>5</v>
      </c>
      <c r="F227" s="254">
        <v>0</v>
      </c>
      <c r="G227" s="254">
        <v>11416090</v>
      </c>
      <c r="H227" s="254">
        <v>11416090</v>
      </c>
      <c r="I227" s="254">
        <v>0</v>
      </c>
    </row>
    <row r="228" spans="2:9">
      <c r="B228" s="252" t="s">
        <v>314</v>
      </c>
      <c r="C228" s="252" t="s">
        <v>437</v>
      </c>
      <c r="E228" s="253">
        <v>5</v>
      </c>
      <c r="F228" s="254">
        <v>0</v>
      </c>
      <c r="G228" s="254">
        <v>891830</v>
      </c>
      <c r="H228" s="254">
        <v>891830</v>
      </c>
      <c r="I228" s="254">
        <v>0</v>
      </c>
    </row>
    <row r="229" spans="2:9">
      <c r="B229" s="252" t="s">
        <v>315</v>
      </c>
      <c r="C229" s="252" t="s">
        <v>822</v>
      </c>
      <c r="E229" s="253">
        <v>5</v>
      </c>
      <c r="F229" s="254">
        <v>0</v>
      </c>
      <c r="G229" s="254">
        <v>1698545</v>
      </c>
      <c r="H229" s="254">
        <v>1698545</v>
      </c>
      <c r="I229" s="254">
        <v>0</v>
      </c>
    </row>
    <row r="230" spans="2:9">
      <c r="B230" s="252" t="s">
        <v>316</v>
      </c>
      <c r="C230" s="252" t="s">
        <v>823</v>
      </c>
      <c r="E230" s="253">
        <v>5</v>
      </c>
      <c r="F230" s="254">
        <v>0</v>
      </c>
      <c r="G230" s="254">
        <v>40140001</v>
      </c>
      <c r="H230" s="254">
        <v>40140001</v>
      </c>
      <c r="I230" s="254">
        <v>0</v>
      </c>
    </row>
    <row r="231" spans="2:9">
      <c r="B231" s="252" t="s">
        <v>317</v>
      </c>
      <c r="C231" s="252" t="s">
        <v>824</v>
      </c>
      <c r="E231" s="253">
        <v>4</v>
      </c>
      <c r="F231" s="254">
        <v>-3</v>
      </c>
      <c r="G231" s="254">
        <v>251344570</v>
      </c>
      <c r="H231" s="254">
        <v>251344570</v>
      </c>
      <c r="I231" s="254">
        <v>-3</v>
      </c>
    </row>
    <row r="232" spans="2:9">
      <c r="B232" s="252" t="s">
        <v>318</v>
      </c>
      <c r="C232" s="252" t="s">
        <v>319</v>
      </c>
      <c r="E232" s="253">
        <v>2</v>
      </c>
      <c r="F232" s="254">
        <v>-3677016910.02</v>
      </c>
      <c r="G232" s="254">
        <v>1006875378</v>
      </c>
      <c r="H232" s="254">
        <v>1287531704</v>
      </c>
      <c r="I232" s="254">
        <v>-3957673236.02</v>
      </c>
    </row>
    <row r="233" spans="2:9">
      <c r="B233" s="252" t="s">
        <v>320</v>
      </c>
      <c r="C233" s="252" t="s">
        <v>825</v>
      </c>
      <c r="E233" s="253">
        <v>3</v>
      </c>
      <c r="F233" s="254">
        <v>-3177262163.02</v>
      </c>
      <c r="G233" s="254">
        <v>978312922</v>
      </c>
      <c r="H233" s="254">
        <v>1251146101</v>
      </c>
      <c r="I233" s="254">
        <v>-3450095342.02</v>
      </c>
    </row>
    <row r="234" spans="2:9">
      <c r="B234" s="252" t="s">
        <v>321</v>
      </c>
      <c r="C234" s="252" t="s">
        <v>826</v>
      </c>
      <c r="E234" s="253">
        <v>4</v>
      </c>
      <c r="F234" s="254">
        <v>0</v>
      </c>
      <c r="G234" s="254">
        <v>394871742</v>
      </c>
      <c r="H234" s="254">
        <v>394871742</v>
      </c>
      <c r="I234" s="254">
        <v>0</v>
      </c>
    </row>
    <row r="235" spans="2:9">
      <c r="B235" s="252" t="s">
        <v>322</v>
      </c>
      <c r="C235" s="252" t="s">
        <v>323</v>
      </c>
      <c r="E235" s="253">
        <v>4</v>
      </c>
      <c r="F235" s="254">
        <v>-864243155</v>
      </c>
      <c r="G235" s="254">
        <v>9674199</v>
      </c>
      <c r="H235" s="254">
        <v>61812899</v>
      </c>
      <c r="I235" s="254">
        <v>-916381855</v>
      </c>
    </row>
    <row r="236" spans="2:9">
      <c r="B236" s="252" t="s">
        <v>324</v>
      </c>
      <c r="C236" s="252" t="s">
        <v>827</v>
      </c>
      <c r="E236" s="253">
        <v>4</v>
      </c>
      <c r="F236" s="254">
        <v>-27365958.120000001</v>
      </c>
      <c r="G236" s="254">
        <v>818618</v>
      </c>
      <c r="H236" s="254">
        <v>6192018</v>
      </c>
      <c r="I236" s="254">
        <v>-32739358.120000001</v>
      </c>
    </row>
    <row r="237" spans="2:9">
      <c r="B237" s="252" t="s">
        <v>325</v>
      </c>
      <c r="C237" s="252" t="s">
        <v>326</v>
      </c>
      <c r="E237" s="253">
        <v>4</v>
      </c>
      <c r="F237" s="254">
        <v>-682832644</v>
      </c>
      <c r="G237" s="254">
        <v>76495089</v>
      </c>
      <c r="H237" s="254">
        <v>64419047</v>
      </c>
      <c r="I237" s="254">
        <v>-670756602</v>
      </c>
    </row>
    <row r="238" spans="2:9">
      <c r="B238" s="252" t="s">
        <v>327</v>
      </c>
      <c r="C238" s="252" t="s">
        <v>828</v>
      </c>
      <c r="E238" s="253">
        <v>4</v>
      </c>
      <c r="F238" s="254">
        <v>-451590491</v>
      </c>
      <c r="G238" s="254">
        <v>51464668</v>
      </c>
      <c r="H238" s="254">
        <v>52817443</v>
      </c>
      <c r="I238" s="254">
        <v>-452943266</v>
      </c>
    </row>
    <row r="239" spans="2:9">
      <c r="B239" s="252" t="s">
        <v>589</v>
      </c>
      <c r="C239" s="252" t="s">
        <v>829</v>
      </c>
      <c r="E239" s="253">
        <v>4</v>
      </c>
      <c r="F239" s="254">
        <v>-559570300</v>
      </c>
      <c r="G239" s="254">
        <v>2748300</v>
      </c>
      <c r="H239" s="254">
        <v>148857700</v>
      </c>
      <c r="I239" s="254">
        <v>-705679700</v>
      </c>
    </row>
    <row r="240" spans="2:9">
      <c r="B240" s="252" t="s">
        <v>328</v>
      </c>
      <c r="C240" s="252" t="s">
        <v>830</v>
      </c>
      <c r="E240" s="253">
        <v>4</v>
      </c>
      <c r="F240" s="254">
        <v>-245728173</v>
      </c>
      <c r="G240" s="254">
        <v>7609190</v>
      </c>
      <c r="H240" s="254">
        <v>62092890</v>
      </c>
      <c r="I240" s="254">
        <v>-300211873</v>
      </c>
    </row>
    <row r="241" spans="2:9">
      <c r="B241" s="252" t="s">
        <v>329</v>
      </c>
      <c r="C241" s="252" t="s">
        <v>330</v>
      </c>
      <c r="E241" s="253">
        <v>4</v>
      </c>
      <c r="F241" s="254">
        <v>-156798041.90000001</v>
      </c>
      <c r="G241" s="254">
        <v>10494301</v>
      </c>
      <c r="H241" s="254">
        <v>37899247</v>
      </c>
      <c r="I241" s="254">
        <v>-184202987.90000001</v>
      </c>
    </row>
    <row r="242" spans="2:9">
      <c r="B242" s="252" t="s">
        <v>331</v>
      </c>
      <c r="C242" s="252" t="s">
        <v>831</v>
      </c>
      <c r="E242" s="253">
        <v>4</v>
      </c>
      <c r="F242" s="254">
        <v>0</v>
      </c>
      <c r="G242" s="254">
        <v>223852195</v>
      </c>
      <c r="H242" s="254">
        <v>223852195</v>
      </c>
      <c r="I242" s="254">
        <v>0</v>
      </c>
    </row>
    <row r="243" spans="2:9">
      <c r="B243" s="252" t="s">
        <v>332</v>
      </c>
      <c r="C243" s="252" t="s">
        <v>832</v>
      </c>
      <c r="E243" s="253">
        <v>5</v>
      </c>
      <c r="F243" s="254">
        <v>0</v>
      </c>
      <c r="G243" s="254">
        <v>89594514</v>
      </c>
      <c r="H243" s="254">
        <v>89594514</v>
      </c>
      <c r="I243" s="254">
        <v>0</v>
      </c>
    </row>
    <row r="244" spans="2:9">
      <c r="B244" s="252" t="s">
        <v>333</v>
      </c>
      <c r="C244" s="252" t="s">
        <v>833</v>
      </c>
      <c r="E244" s="253">
        <v>5</v>
      </c>
      <c r="F244" s="254">
        <v>0</v>
      </c>
      <c r="G244" s="254">
        <v>128697110</v>
      </c>
      <c r="H244" s="254">
        <v>128697110</v>
      </c>
      <c r="I244" s="254">
        <v>0</v>
      </c>
    </row>
    <row r="245" spans="2:9">
      <c r="B245" s="252" t="s">
        <v>334</v>
      </c>
      <c r="C245" s="252" t="s">
        <v>834</v>
      </c>
      <c r="E245" s="253">
        <v>5</v>
      </c>
      <c r="F245" s="254">
        <v>0</v>
      </c>
      <c r="G245" s="254">
        <v>5515421</v>
      </c>
      <c r="H245" s="254">
        <v>5515421</v>
      </c>
      <c r="I245" s="254">
        <v>0</v>
      </c>
    </row>
    <row r="246" spans="2:9">
      <c r="B246" s="252" t="s">
        <v>335</v>
      </c>
      <c r="C246" s="252" t="s">
        <v>428</v>
      </c>
      <c r="E246" s="253">
        <v>5</v>
      </c>
      <c r="F246" s="254">
        <v>0</v>
      </c>
      <c r="G246" s="254">
        <v>45150</v>
      </c>
      <c r="H246" s="254">
        <v>45150</v>
      </c>
      <c r="I246" s="254">
        <v>0</v>
      </c>
    </row>
    <row r="247" spans="2:9">
      <c r="B247" s="252" t="s">
        <v>336</v>
      </c>
      <c r="C247" s="252" t="s">
        <v>835</v>
      </c>
      <c r="E247" s="253">
        <v>4</v>
      </c>
      <c r="F247" s="254">
        <v>-5683900</v>
      </c>
      <c r="G247" s="254">
        <v>5759000</v>
      </c>
      <c r="H247" s="254">
        <v>6059000</v>
      </c>
      <c r="I247" s="254">
        <v>-5983900</v>
      </c>
    </row>
    <row r="248" spans="2:9">
      <c r="B248" s="252" t="s">
        <v>337</v>
      </c>
      <c r="C248" s="252" t="s">
        <v>836</v>
      </c>
      <c r="E248" s="253">
        <v>4</v>
      </c>
      <c r="F248" s="254">
        <v>-90624900</v>
      </c>
      <c r="G248" s="254">
        <v>85086900</v>
      </c>
      <c r="H248" s="254">
        <v>82712700</v>
      </c>
      <c r="I248" s="254">
        <v>-88250700</v>
      </c>
    </row>
    <row r="249" spans="2:9">
      <c r="B249" s="252" t="s">
        <v>338</v>
      </c>
      <c r="C249" s="252" t="s">
        <v>339</v>
      </c>
      <c r="E249" s="253">
        <v>5</v>
      </c>
      <c r="F249" s="254">
        <v>-90624900</v>
      </c>
      <c r="G249" s="254">
        <v>85086900</v>
      </c>
      <c r="H249" s="254">
        <v>82712700</v>
      </c>
      <c r="I249" s="254">
        <v>-88250700</v>
      </c>
    </row>
    <row r="250" spans="2:9">
      <c r="B250" s="252" t="s">
        <v>340</v>
      </c>
      <c r="C250" s="252" t="s">
        <v>837</v>
      </c>
      <c r="E250" s="253">
        <v>4</v>
      </c>
      <c r="F250" s="254">
        <v>-64443200</v>
      </c>
      <c r="G250" s="254">
        <v>74425500</v>
      </c>
      <c r="H250" s="254">
        <v>71651800</v>
      </c>
      <c r="I250" s="254">
        <v>-61669500</v>
      </c>
    </row>
    <row r="251" spans="2:9">
      <c r="B251" s="252" t="s">
        <v>341</v>
      </c>
      <c r="C251" s="252" t="s">
        <v>342</v>
      </c>
      <c r="E251" s="253">
        <v>5</v>
      </c>
      <c r="F251" s="254">
        <v>-64443200</v>
      </c>
      <c r="G251" s="254">
        <v>74425500</v>
      </c>
      <c r="H251" s="254">
        <v>71651800</v>
      </c>
      <c r="I251" s="254">
        <v>-61669500</v>
      </c>
    </row>
    <row r="252" spans="2:9">
      <c r="B252" s="252" t="s">
        <v>343</v>
      </c>
      <c r="C252" s="252" t="s">
        <v>838</v>
      </c>
      <c r="E252" s="253">
        <v>4</v>
      </c>
      <c r="F252" s="254">
        <v>-28381400</v>
      </c>
      <c r="G252" s="254">
        <v>34628500</v>
      </c>
      <c r="H252" s="254">
        <v>37522700</v>
      </c>
      <c r="I252" s="254">
        <v>-31275600</v>
      </c>
    </row>
    <row r="253" spans="2:9">
      <c r="B253" s="249" t="s">
        <v>665</v>
      </c>
      <c r="C253" s="249" t="s">
        <v>666</v>
      </c>
      <c r="G253" s="251" t="s">
        <v>667</v>
      </c>
      <c r="H253" s="251" t="s">
        <v>668</v>
      </c>
    </row>
    <row r="254" spans="2:9">
      <c r="B254" s="252" t="s">
        <v>344</v>
      </c>
      <c r="C254" s="252" t="s">
        <v>839</v>
      </c>
      <c r="E254" s="253">
        <v>4</v>
      </c>
      <c r="F254" s="254">
        <v>0</v>
      </c>
      <c r="G254" s="254">
        <v>384720</v>
      </c>
      <c r="H254" s="254">
        <v>384720</v>
      </c>
      <c r="I254" s="254">
        <v>0</v>
      </c>
    </row>
    <row r="255" spans="2:9">
      <c r="B255" s="252" t="s">
        <v>345</v>
      </c>
      <c r="C255" s="252" t="s">
        <v>840</v>
      </c>
      <c r="E255" s="253">
        <v>3</v>
      </c>
      <c r="F255" s="254">
        <v>-499754747</v>
      </c>
      <c r="G255" s="254">
        <v>28562456</v>
      </c>
      <c r="H255" s="254">
        <v>36385603</v>
      </c>
      <c r="I255" s="254">
        <v>-507577894</v>
      </c>
    </row>
    <row r="256" spans="2:9">
      <c r="B256" s="252" t="s">
        <v>346</v>
      </c>
      <c r="C256" s="252" t="s">
        <v>841</v>
      </c>
      <c r="E256" s="253">
        <v>4</v>
      </c>
      <c r="F256" s="254">
        <v>-207147800</v>
      </c>
      <c r="G256" s="254">
        <v>12716572</v>
      </c>
      <c r="H256" s="254">
        <v>29256803</v>
      </c>
      <c r="I256" s="254">
        <v>-223688031</v>
      </c>
    </row>
    <row r="257" spans="2:9">
      <c r="B257" s="252" t="s">
        <v>347</v>
      </c>
      <c r="C257" s="252" t="s">
        <v>842</v>
      </c>
      <c r="E257" s="253">
        <v>4</v>
      </c>
      <c r="F257" s="254">
        <v>-292606947</v>
      </c>
      <c r="G257" s="254">
        <v>15845884</v>
      </c>
      <c r="H257" s="254">
        <v>7128800</v>
      </c>
      <c r="I257" s="254">
        <v>-283889863</v>
      </c>
    </row>
    <row r="258" spans="2:9">
      <c r="B258" s="252" t="s">
        <v>348</v>
      </c>
      <c r="C258" s="252" t="s">
        <v>96</v>
      </c>
      <c r="E258" s="253">
        <v>2</v>
      </c>
      <c r="F258" s="254">
        <v>-961131121</v>
      </c>
      <c r="G258" s="254">
        <v>0</v>
      </c>
      <c r="H258" s="254">
        <v>0</v>
      </c>
      <c r="I258" s="254">
        <v>-961131121</v>
      </c>
    </row>
    <row r="259" spans="2:9">
      <c r="B259" s="252" t="s">
        <v>349</v>
      </c>
      <c r="C259" s="252" t="s">
        <v>350</v>
      </c>
      <c r="E259" s="253">
        <v>3</v>
      </c>
      <c r="F259" s="254">
        <v>-961131121</v>
      </c>
      <c r="G259" s="254">
        <v>0</v>
      </c>
      <c r="H259" s="254">
        <v>0</v>
      </c>
      <c r="I259" s="254">
        <v>-961131121</v>
      </c>
    </row>
    <row r="260" spans="2:9">
      <c r="B260" s="252" t="s">
        <v>351</v>
      </c>
      <c r="C260" s="252" t="s">
        <v>843</v>
      </c>
      <c r="E260" s="253">
        <v>4</v>
      </c>
      <c r="F260" s="254">
        <v>-931086206</v>
      </c>
      <c r="G260" s="254">
        <v>0</v>
      </c>
      <c r="H260" s="254">
        <v>0</v>
      </c>
      <c r="I260" s="254">
        <v>-931086206</v>
      </c>
    </row>
    <row r="261" spans="2:9">
      <c r="B261" s="252" t="s">
        <v>353</v>
      </c>
      <c r="C261" s="252" t="s">
        <v>844</v>
      </c>
      <c r="E261" s="253">
        <v>4</v>
      </c>
      <c r="F261" s="254">
        <v>-30044915</v>
      </c>
      <c r="G261" s="254">
        <v>0</v>
      </c>
      <c r="H261" s="254">
        <v>0</v>
      </c>
      <c r="I261" s="254">
        <v>-30044915</v>
      </c>
    </row>
    <row r="262" spans="2:9">
      <c r="B262" s="252" t="s">
        <v>354</v>
      </c>
      <c r="C262" s="252" t="s">
        <v>845</v>
      </c>
      <c r="E262" s="253">
        <v>5</v>
      </c>
      <c r="F262" s="254">
        <v>-30044915</v>
      </c>
      <c r="G262" s="254">
        <v>0</v>
      </c>
      <c r="H262" s="254">
        <v>0</v>
      </c>
      <c r="I262" s="254">
        <v>-30044915</v>
      </c>
    </row>
    <row r="263" spans="2:9">
      <c r="F263" s="254">
        <v>-5020253749.1599998</v>
      </c>
      <c r="G263" s="254">
        <v>7856010338</v>
      </c>
      <c r="H263" s="254">
        <v>8232396775.0699997</v>
      </c>
      <c r="I263" s="254">
        <v>-5396640186.2299995</v>
      </c>
    </row>
    <row r="264" spans="2:9">
      <c r="C264" s="252" t="s">
        <v>846</v>
      </c>
    </row>
    <row r="265" spans="2:9">
      <c r="B265" s="252" t="s">
        <v>355</v>
      </c>
      <c r="C265" s="252" t="s">
        <v>9</v>
      </c>
      <c r="E265" s="253">
        <v>1</v>
      </c>
      <c r="F265" s="254">
        <v>-243069710989.32001</v>
      </c>
      <c r="G265" s="254">
        <v>7409644</v>
      </c>
      <c r="H265" s="254">
        <v>0</v>
      </c>
      <c r="I265" s="254">
        <v>-243062301345.32001</v>
      </c>
    </row>
    <row r="266" spans="2:9">
      <c r="B266" s="252" t="s">
        <v>356</v>
      </c>
      <c r="C266" s="252" t="s">
        <v>847</v>
      </c>
      <c r="E266" s="253">
        <v>2</v>
      </c>
      <c r="F266" s="254">
        <v>-243069710989.32001</v>
      </c>
      <c r="G266" s="254">
        <v>7409644</v>
      </c>
      <c r="H266" s="254">
        <v>0</v>
      </c>
      <c r="I266" s="254">
        <v>-243062301345.32001</v>
      </c>
    </row>
    <row r="267" spans="2:9">
      <c r="B267" s="252" t="s">
        <v>357</v>
      </c>
      <c r="C267" s="252" t="s">
        <v>11</v>
      </c>
      <c r="E267" s="253">
        <v>3</v>
      </c>
      <c r="F267" s="254">
        <v>-117763101747.53999</v>
      </c>
      <c r="G267" s="254">
        <v>0</v>
      </c>
      <c r="H267" s="254">
        <v>0</v>
      </c>
      <c r="I267" s="254">
        <v>-117763101747.53999</v>
      </c>
    </row>
    <row r="268" spans="2:9">
      <c r="B268" s="252" t="s">
        <v>358</v>
      </c>
      <c r="C268" s="252" t="s">
        <v>11</v>
      </c>
      <c r="E268" s="253">
        <v>4</v>
      </c>
      <c r="F268" s="254">
        <v>-117763101747.53999</v>
      </c>
      <c r="G268" s="254">
        <v>0</v>
      </c>
      <c r="H268" s="254">
        <v>0</v>
      </c>
      <c r="I268" s="254">
        <v>-117763101747.53999</v>
      </c>
    </row>
    <row r="269" spans="2:9">
      <c r="B269" s="252" t="s">
        <v>359</v>
      </c>
      <c r="C269" s="252" t="s">
        <v>360</v>
      </c>
      <c r="E269" s="253">
        <v>5</v>
      </c>
      <c r="F269" s="254">
        <v>-117700084247.53999</v>
      </c>
      <c r="G269" s="254">
        <v>0</v>
      </c>
      <c r="H269" s="254">
        <v>0</v>
      </c>
      <c r="I269" s="254">
        <v>-117700084247.53999</v>
      </c>
    </row>
    <row r="270" spans="2:9">
      <c r="B270" s="252" t="s">
        <v>361</v>
      </c>
      <c r="C270" s="252" t="s">
        <v>848</v>
      </c>
      <c r="E270" s="253">
        <v>5</v>
      </c>
      <c r="F270" s="254">
        <v>-63017500</v>
      </c>
      <c r="G270" s="254">
        <v>0</v>
      </c>
      <c r="H270" s="254">
        <v>0</v>
      </c>
      <c r="I270" s="254">
        <v>-63017500</v>
      </c>
    </row>
    <row r="271" spans="2:9">
      <c r="B271" s="252" t="s">
        <v>362</v>
      </c>
      <c r="C271" s="252" t="s">
        <v>849</v>
      </c>
      <c r="E271" s="253">
        <v>6</v>
      </c>
      <c r="F271" s="254">
        <v>-63017500</v>
      </c>
      <c r="G271" s="254">
        <v>0</v>
      </c>
      <c r="H271" s="254">
        <v>0</v>
      </c>
      <c r="I271" s="254">
        <v>-63017500</v>
      </c>
    </row>
    <row r="272" spans="2:9">
      <c r="B272" s="252" t="s">
        <v>363</v>
      </c>
      <c r="C272" s="252" t="s">
        <v>850</v>
      </c>
      <c r="E272" s="253">
        <v>3</v>
      </c>
      <c r="F272" s="254">
        <v>-125306609241.78</v>
      </c>
      <c r="G272" s="254">
        <v>7409644</v>
      </c>
      <c r="H272" s="254">
        <v>0</v>
      </c>
      <c r="I272" s="254">
        <v>-125299199597.78</v>
      </c>
    </row>
    <row r="273" spans="2:9">
      <c r="B273" s="252" t="s">
        <v>364</v>
      </c>
      <c r="C273" s="252" t="s">
        <v>851</v>
      </c>
      <c r="E273" s="253">
        <v>4</v>
      </c>
      <c r="F273" s="254">
        <v>-165306728849.07999</v>
      </c>
      <c r="G273" s="254">
        <v>0</v>
      </c>
      <c r="H273" s="254">
        <v>0</v>
      </c>
      <c r="I273" s="254">
        <v>-165306728849.07999</v>
      </c>
    </row>
    <row r="274" spans="2:9">
      <c r="B274" s="252" t="s">
        <v>365</v>
      </c>
      <c r="C274" s="252" t="s">
        <v>852</v>
      </c>
      <c r="E274" s="253">
        <v>4</v>
      </c>
      <c r="F274" s="254">
        <v>40000119607.300003</v>
      </c>
      <c r="G274" s="254">
        <v>7409644</v>
      </c>
      <c r="H274" s="254">
        <v>0</v>
      </c>
      <c r="I274" s="254">
        <v>40007529251.300003</v>
      </c>
    </row>
    <row r="275" spans="2:9">
      <c r="F275" s="254">
        <v>-243069710989.32001</v>
      </c>
      <c r="G275" s="254">
        <v>7409644</v>
      </c>
      <c r="H275" s="254">
        <v>0</v>
      </c>
      <c r="I275" s="254">
        <v>-243062301345.32001</v>
      </c>
    </row>
    <row r="276" spans="2:9">
      <c r="C276" s="252" t="s">
        <v>853</v>
      </c>
    </row>
    <row r="277" spans="2:9">
      <c r="B277" s="252" t="s">
        <v>366</v>
      </c>
      <c r="C277" s="252" t="s">
        <v>367</v>
      </c>
      <c r="E277" s="253">
        <v>1</v>
      </c>
      <c r="F277" s="254">
        <v>-57759931256</v>
      </c>
      <c r="G277" s="254">
        <v>7812420</v>
      </c>
      <c r="H277" s="254">
        <v>8112555478</v>
      </c>
      <c r="I277" s="254">
        <v>-65864674314</v>
      </c>
    </row>
    <row r="278" spans="2:9">
      <c r="B278" s="252" t="s">
        <v>368</v>
      </c>
      <c r="C278" s="252" t="s">
        <v>28</v>
      </c>
      <c r="E278" s="253">
        <v>2</v>
      </c>
      <c r="F278" s="254">
        <v>-4498483342</v>
      </c>
      <c r="G278" s="254">
        <v>7812420</v>
      </c>
      <c r="H278" s="254">
        <v>692984845</v>
      </c>
      <c r="I278" s="254">
        <v>-5183655767</v>
      </c>
    </row>
    <row r="279" spans="2:9">
      <c r="B279" s="252" t="s">
        <v>369</v>
      </c>
      <c r="C279" s="252" t="s">
        <v>29</v>
      </c>
      <c r="E279" s="253">
        <v>3</v>
      </c>
      <c r="F279" s="254">
        <v>-4498483342</v>
      </c>
      <c r="G279" s="254">
        <v>7812420</v>
      </c>
      <c r="H279" s="254">
        <v>692984845</v>
      </c>
      <c r="I279" s="254">
        <v>-5183655767</v>
      </c>
    </row>
    <row r="280" spans="2:9">
      <c r="B280" s="252" t="s">
        <v>370</v>
      </c>
      <c r="C280" s="252" t="s">
        <v>672</v>
      </c>
      <c r="E280" s="253">
        <v>4</v>
      </c>
      <c r="F280" s="254">
        <v>-4345245445</v>
      </c>
      <c r="G280" s="254">
        <v>7812420</v>
      </c>
      <c r="H280" s="254">
        <v>688372655</v>
      </c>
      <c r="I280" s="254">
        <v>-5025805680</v>
      </c>
    </row>
    <row r="281" spans="2:9">
      <c r="B281" s="252" t="s">
        <v>371</v>
      </c>
      <c r="C281" s="252" t="s">
        <v>854</v>
      </c>
      <c r="E281" s="253">
        <v>5</v>
      </c>
      <c r="F281" s="254">
        <v>-4345245445</v>
      </c>
      <c r="G281" s="254">
        <v>7812420</v>
      </c>
      <c r="H281" s="254">
        <v>688372655</v>
      </c>
      <c r="I281" s="254">
        <v>-5025805680</v>
      </c>
    </row>
    <row r="282" spans="2:9">
      <c r="B282" s="252" t="s">
        <v>372</v>
      </c>
      <c r="C282" s="252" t="s">
        <v>855</v>
      </c>
      <c r="E282" s="253">
        <v>4</v>
      </c>
      <c r="F282" s="254">
        <v>-153237897</v>
      </c>
      <c r="G282" s="254">
        <v>0</v>
      </c>
      <c r="H282" s="254">
        <v>4612190</v>
      </c>
      <c r="I282" s="254">
        <v>-157850087</v>
      </c>
    </row>
    <row r="283" spans="2:9">
      <c r="B283" s="252" t="s">
        <v>373</v>
      </c>
      <c r="C283" s="252" t="s">
        <v>856</v>
      </c>
      <c r="E283" s="253">
        <v>5</v>
      </c>
      <c r="F283" s="254">
        <v>-632803</v>
      </c>
      <c r="G283" s="254">
        <v>0</v>
      </c>
      <c r="H283" s="254">
        <v>36258</v>
      </c>
      <c r="I283" s="254">
        <v>-669061</v>
      </c>
    </row>
    <row r="284" spans="2:9">
      <c r="B284" s="252" t="s">
        <v>649</v>
      </c>
      <c r="C284" s="252" t="s">
        <v>857</v>
      </c>
      <c r="E284" s="253">
        <v>5</v>
      </c>
      <c r="F284" s="254">
        <v>-149788800</v>
      </c>
      <c r="G284" s="254">
        <v>0</v>
      </c>
      <c r="H284" s="254">
        <v>0</v>
      </c>
      <c r="I284" s="254">
        <v>-149788800</v>
      </c>
    </row>
    <row r="285" spans="2:9">
      <c r="B285" s="252" t="s">
        <v>650</v>
      </c>
      <c r="C285" s="252" t="s">
        <v>858</v>
      </c>
      <c r="E285" s="253">
        <v>5</v>
      </c>
      <c r="F285" s="254">
        <v>-2816294</v>
      </c>
      <c r="G285" s="254">
        <v>0</v>
      </c>
      <c r="H285" s="254">
        <v>4575932</v>
      </c>
      <c r="I285" s="254">
        <v>-7392226</v>
      </c>
    </row>
    <row r="286" spans="2:9">
      <c r="B286" s="252" t="s">
        <v>374</v>
      </c>
      <c r="C286" s="252" t="s">
        <v>859</v>
      </c>
      <c r="E286" s="253">
        <v>2</v>
      </c>
      <c r="F286" s="254">
        <v>-51808457068</v>
      </c>
      <c r="G286" s="254">
        <v>0</v>
      </c>
      <c r="H286" s="254">
        <v>7389955388</v>
      </c>
      <c r="I286" s="254">
        <v>-59198412456</v>
      </c>
    </row>
    <row r="287" spans="2:9">
      <c r="B287" s="249" t="s">
        <v>665</v>
      </c>
      <c r="C287" s="249" t="s">
        <v>666</v>
      </c>
      <c r="G287" s="251" t="s">
        <v>667</v>
      </c>
      <c r="H287" s="251" t="s">
        <v>668</v>
      </c>
    </row>
    <row r="288" spans="2:9">
      <c r="B288" s="252" t="s">
        <v>375</v>
      </c>
      <c r="C288" s="252" t="s">
        <v>376</v>
      </c>
      <c r="E288" s="253">
        <v>3</v>
      </c>
      <c r="F288" s="254">
        <v>-51808457068</v>
      </c>
      <c r="G288" s="254">
        <v>0</v>
      </c>
      <c r="H288" s="254">
        <v>7389955388</v>
      </c>
      <c r="I288" s="254">
        <v>-59198412456</v>
      </c>
    </row>
    <row r="289" spans="2:9">
      <c r="B289" s="252" t="s">
        <v>377</v>
      </c>
      <c r="C289" s="252" t="s">
        <v>860</v>
      </c>
      <c r="E289" s="253">
        <v>4</v>
      </c>
      <c r="F289" s="254">
        <v>-6341427398</v>
      </c>
      <c r="G289" s="254">
        <v>0</v>
      </c>
      <c r="H289" s="254">
        <v>1460583988</v>
      </c>
      <c r="I289" s="254">
        <v>-7802011386</v>
      </c>
    </row>
    <row r="290" spans="2:9">
      <c r="B290" s="252" t="s">
        <v>378</v>
      </c>
      <c r="C290" s="252" t="s">
        <v>861</v>
      </c>
      <c r="E290" s="253">
        <v>5</v>
      </c>
      <c r="F290" s="254">
        <v>-2151603990</v>
      </c>
      <c r="G290" s="254">
        <v>0</v>
      </c>
      <c r="H290" s="254">
        <v>315073731</v>
      </c>
      <c r="I290" s="254">
        <v>-2466677721</v>
      </c>
    </row>
    <row r="291" spans="2:9">
      <c r="B291" s="252" t="s">
        <v>379</v>
      </c>
      <c r="C291" s="252" t="s">
        <v>862</v>
      </c>
      <c r="E291" s="253">
        <v>5</v>
      </c>
      <c r="F291" s="254">
        <v>-4189823408</v>
      </c>
      <c r="G291" s="254">
        <v>0</v>
      </c>
      <c r="H291" s="254">
        <v>1145510257</v>
      </c>
      <c r="I291" s="254">
        <v>-5335333665</v>
      </c>
    </row>
    <row r="292" spans="2:9">
      <c r="B292" s="252" t="s">
        <v>380</v>
      </c>
      <c r="C292" s="252" t="s">
        <v>863</v>
      </c>
      <c r="E292" s="253">
        <v>4</v>
      </c>
      <c r="F292" s="254">
        <v>-45467029670</v>
      </c>
      <c r="G292" s="254">
        <v>0</v>
      </c>
      <c r="H292" s="254">
        <v>5929371400</v>
      </c>
      <c r="I292" s="254">
        <v>-51396401070</v>
      </c>
    </row>
    <row r="293" spans="2:9">
      <c r="B293" s="252" t="s">
        <v>381</v>
      </c>
      <c r="C293" s="252" t="s">
        <v>84</v>
      </c>
      <c r="E293" s="253">
        <v>2</v>
      </c>
      <c r="F293" s="254">
        <v>-1452990846</v>
      </c>
      <c r="G293" s="254">
        <v>0</v>
      </c>
      <c r="H293" s="254">
        <v>29615245</v>
      </c>
      <c r="I293" s="254">
        <v>-1482606091</v>
      </c>
    </row>
    <row r="294" spans="2:9">
      <c r="B294" s="252" t="s">
        <v>382</v>
      </c>
      <c r="C294" s="252" t="s">
        <v>85</v>
      </c>
      <c r="E294" s="253">
        <v>3</v>
      </c>
      <c r="F294" s="254">
        <v>-1452990846</v>
      </c>
      <c r="G294" s="254">
        <v>0</v>
      </c>
      <c r="H294" s="254">
        <v>29615245</v>
      </c>
      <c r="I294" s="254">
        <v>-1482606091</v>
      </c>
    </row>
    <row r="295" spans="2:9">
      <c r="B295" s="252" t="s">
        <v>383</v>
      </c>
      <c r="C295" s="252" t="s">
        <v>384</v>
      </c>
      <c r="E295" s="253">
        <v>4</v>
      </c>
      <c r="F295" s="254">
        <v>-1452990846</v>
      </c>
      <c r="G295" s="254">
        <v>0</v>
      </c>
      <c r="H295" s="254">
        <v>29615245</v>
      </c>
      <c r="I295" s="254">
        <v>-1482606091</v>
      </c>
    </row>
    <row r="296" spans="2:9">
      <c r="B296" s="252" t="s">
        <v>385</v>
      </c>
      <c r="C296" s="252" t="s">
        <v>864</v>
      </c>
      <c r="E296" s="253">
        <v>5</v>
      </c>
      <c r="F296" s="254">
        <v>-1397736671</v>
      </c>
      <c r="G296" s="254">
        <v>0</v>
      </c>
      <c r="H296" s="254">
        <v>0</v>
      </c>
      <c r="I296" s="254">
        <v>-1397736671</v>
      </c>
    </row>
    <row r="297" spans="2:9">
      <c r="B297" s="252" t="s">
        <v>386</v>
      </c>
      <c r="C297" s="252" t="s">
        <v>865</v>
      </c>
      <c r="E297" s="253">
        <v>5</v>
      </c>
      <c r="F297" s="254">
        <v>-55009421</v>
      </c>
      <c r="G297" s="254">
        <v>0</v>
      </c>
      <c r="H297" s="254">
        <v>29615245</v>
      </c>
      <c r="I297" s="254">
        <v>-84624666</v>
      </c>
    </row>
    <row r="298" spans="2:9">
      <c r="B298" s="252" t="s">
        <v>632</v>
      </c>
      <c r="C298" s="252" t="s">
        <v>866</v>
      </c>
      <c r="E298" s="253">
        <v>5</v>
      </c>
      <c r="F298" s="254">
        <v>-244754</v>
      </c>
      <c r="G298" s="254">
        <v>0</v>
      </c>
      <c r="H298" s="254">
        <v>0</v>
      </c>
      <c r="I298" s="254">
        <v>-244754</v>
      </c>
    </row>
    <row r="299" spans="2:9">
      <c r="F299" s="254">
        <v>-57759931256</v>
      </c>
      <c r="G299" s="254">
        <v>7812420</v>
      </c>
      <c r="H299" s="254">
        <v>8112555478</v>
      </c>
      <c r="I299" s="254">
        <v>-65864674314</v>
      </c>
    </row>
    <row r="300" spans="2:9">
      <c r="C300" s="252" t="s">
        <v>867</v>
      </c>
    </row>
    <row r="301" spans="2:9">
      <c r="B301" s="252" t="s">
        <v>387</v>
      </c>
      <c r="C301" s="252" t="s">
        <v>388</v>
      </c>
      <c r="E301" s="253">
        <v>1</v>
      </c>
      <c r="F301" s="254">
        <v>31724799530.560001</v>
      </c>
      <c r="G301" s="254">
        <v>22690394032.110001</v>
      </c>
      <c r="H301" s="254">
        <v>11224139107</v>
      </c>
      <c r="I301" s="254">
        <v>43191054455.669998</v>
      </c>
    </row>
    <row r="302" spans="2:9">
      <c r="B302" s="252" t="s">
        <v>389</v>
      </c>
      <c r="C302" s="252" t="s">
        <v>868</v>
      </c>
      <c r="E302" s="253">
        <v>2</v>
      </c>
      <c r="F302" s="254">
        <v>6726612039</v>
      </c>
      <c r="G302" s="254">
        <v>1942851195</v>
      </c>
      <c r="H302" s="254">
        <v>52417</v>
      </c>
      <c r="I302" s="254">
        <v>8669410817</v>
      </c>
    </row>
    <row r="303" spans="2:9">
      <c r="B303" s="252" t="s">
        <v>390</v>
      </c>
      <c r="C303" s="252" t="s">
        <v>31</v>
      </c>
      <c r="E303" s="253">
        <v>3</v>
      </c>
      <c r="F303" s="254">
        <v>2799607395</v>
      </c>
      <c r="G303" s="254">
        <v>803593118</v>
      </c>
      <c r="H303" s="254">
        <v>0</v>
      </c>
      <c r="I303" s="254">
        <v>3603200513</v>
      </c>
    </row>
    <row r="304" spans="2:9">
      <c r="B304" s="252" t="s">
        <v>391</v>
      </c>
      <c r="C304" s="252" t="s">
        <v>392</v>
      </c>
      <c r="E304" s="253">
        <v>4</v>
      </c>
      <c r="F304" s="254">
        <v>1774991496</v>
      </c>
      <c r="G304" s="254">
        <v>484284441</v>
      </c>
      <c r="H304" s="254">
        <v>0</v>
      </c>
      <c r="I304" s="254">
        <v>2259275937</v>
      </c>
    </row>
    <row r="305" spans="2:9">
      <c r="B305" s="252" t="s">
        <v>393</v>
      </c>
      <c r="C305" s="252" t="s">
        <v>869</v>
      </c>
      <c r="E305" s="253">
        <v>4</v>
      </c>
      <c r="F305" s="254">
        <v>16473567</v>
      </c>
      <c r="G305" s="254">
        <v>3296086</v>
      </c>
      <c r="H305" s="254">
        <v>0</v>
      </c>
      <c r="I305" s="254">
        <v>19769653</v>
      </c>
    </row>
    <row r="306" spans="2:9">
      <c r="B306" s="252" t="s">
        <v>394</v>
      </c>
      <c r="C306" s="252" t="s">
        <v>870</v>
      </c>
      <c r="E306" s="253">
        <v>5</v>
      </c>
      <c r="F306" s="254">
        <v>11321891</v>
      </c>
      <c r="G306" s="254">
        <v>2336149</v>
      </c>
      <c r="H306" s="254">
        <v>0</v>
      </c>
      <c r="I306" s="254">
        <v>13658040</v>
      </c>
    </row>
    <row r="307" spans="2:9">
      <c r="B307" s="252" t="s">
        <v>590</v>
      </c>
      <c r="C307" s="252" t="s">
        <v>871</v>
      </c>
      <c r="E307" s="253">
        <v>5</v>
      </c>
      <c r="F307" s="254">
        <v>4397533</v>
      </c>
      <c r="G307" s="254">
        <v>959937</v>
      </c>
      <c r="H307" s="254">
        <v>0</v>
      </c>
      <c r="I307" s="254">
        <v>5357470</v>
      </c>
    </row>
    <row r="308" spans="2:9">
      <c r="B308" s="252" t="s">
        <v>591</v>
      </c>
      <c r="C308" s="252" t="s">
        <v>872</v>
      </c>
      <c r="E308" s="253">
        <v>5</v>
      </c>
      <c r="F308" s="254">
        <v>705183</v>
      </c>
      <c r="G308" s="254">
        <v>0</v>
      </c>
      <c r="H308" s="254">
        <v>0</v>
      </c>
      <c r="I308" s="254">
        <v>705183</v>
      </c>
    </row>
    <row r="309" spans="2:9">
      <c r="B309" s="252" t="s">
        <v>594</v>
      </c>
      <c r="C309" s="252" t="s">
        <v>873</v>
      </c>
      <c r="E309" s="253">
        <v>5</v>
      </c>
      <c r="F309" s="254">
        <v>48960</v>
      </c>
      <c r="G309" s="254">
        <v>0</v>
      </c>
      <c r="H309" s="254">
        <v>0</v>
      </c>
      <c r="I309" s="254">
        <v>48960</v>
      </c>
    </row>
    <row r="310" spans="2:9">
      <c r="B310" s="252" t="s">
        <v>395</v>
      </c>
      <c r="C310" s="252" t="s">
        <v>874</v>
      </c>
      <c r="E310" s="253">
        <v>4</v>
      </c>
      <c r="F310" s="254">
        <v>233155276</v>
      </c>
      <c r="G310" s="254">
        <v>64476003</v>
      </c>
      <c r="H310" s="254">
        <v>0</v>
      </c>
      <c r="I310" s="254">
        <v>297631279</v>
      </c>
    </row>
    <row r="311" spans="2:9">
      <c r="B311" s="252" t="s">
        <v>396</v>
      </c>
      <c r="C311" s="252" t="s">
        <v>397</v>
      </c>
      <c r="E311" s="253">
        <v>5</v>
      </c>
      <c r="F311" s="254">
        <v>233155276</v>
      </c>
      <c r="G311" s="254">
        <v>64476003</v>
      </c>
      <c r="H311" s="254">
        <v>0</v>
      </c>
      <c r="I311" s="254">
        <v>297631279</v>
      </c>
    </row>
    <row r="312" spans="2:9">
      <c r="B312" s="252" t="s">
        <v>398</v>
      </c>
      <c r="C312" s="252" t="s">
        <v>875</v>
      </c>
      <c r="E312" s="253">
        <v>4</v>
      </c>
      <c r="F312" s="254">
        <v>660272188</v>
      </c>
      <c r="G312" s="254">
        <v>218291624</v>
      </c>
      <c r="H312" s="254">
        <v>0</v>
      </c>
      <c r="I312" s="254">
        <v>878563812</v>
      </c>
    </row>
    <row r="313" spans="2:9">
      <c r="B313" s="252" t="s">
        <v>399</v>
      </c>
      <c r="C313" s="252" t="s">
        <v>876</v>
      </c>
      <c r="E313" s="253">
        <v>4</v>
      </c>
      <c r="F313" s="254">
        <v>110025446</v>
      </c>
      <c r="G313" s="254">
        <v>32017300</v>
      </c>
      <c r="H313" s="254">
        <v>0</v>
      </c>
      <c r="I313" s="254">
        <v>142042746</v>
      </c>
    </row>
    <row r="314" spans="2:9">
      <c r="B314" s="252" t="s">
        <v>400</v>
      </c>
      <c r="C314" s="252" t="s">
        <v>877</v>
      </c>
      <c r="E314" s="253">
        <v>5</v>
      </c>
      <c r="F314" s="254">
        <v>110025446</v>
      </c>
      <c r="G314" s="254">
        <v>32017300</v>
      </c>
      <c r="H314" s="254">
        <v>0</v>
      </c>
      <c r="I314" s="254">
        <v>142042746</v>
      </c>
    </row>
    <row r="315" spans="2:9">
      <c r="B315" s="252" t="s">
        <v>401</v>
      </c>
      <c r="C315" s="252" t="s">
        <v>878</v>
      </c>
      <c r="E315" s="253">
        <v>4</v>
      </c>
      <c r="F315" s="254">
        <v>2886103</v>
      </c>
      <c r="G315" s="254">
        <v>761618</v>
      </c>
      <c r="H315" s="254">
        <v>0</v>
      </c>
      <c r="I315" s="254">
        <v>3647721</v>
      </c>
    </row>
    <row r="316" spans="2:9">
      <c r="B316" s="252" t="s">
        <v>402</v>
      </c>
      <c r="C316" s="252" t="s">
        <v>879</v>
      </c>
      <c r="E316" s="253">
        <v>4</v>
      </c>
      <c r="F316" s="254">
        <v>1803319</v>
      </c>
      <c r="G316" s="254">
        <v>466046</v>
      </c>
      <c r="H316" s="254">
        <v>0</v>
      </c>
      <c r="I316" s="254">
        <v>2269365</v>
      </c>
    </row>
    <row r="317" spans="2:9">
      <c r="B317" s="252" t="s">
        <v>403</v>
      </c>
      <c r="C317" s="252" t="s">
        <v>404</v>
      </c>
      <c r="E317" s="253">
        <v>3</v>
      </c>
      <c r="F317" s="254">
        <v>4572733</v>
      </c>
      <c r="G317" s="254">
        <v>1050867</v>
      </c>
      <c r="H317" s="254">
        <v>0</v>
      </c>
      <c r="I317" s="254">
        <v>5623600</v>
      </c>
    </row>
    <row r="318" spans="2:9">
      <c r="B318" s="252" t="s">
        <v>651</v>
      </c>
      <c r="C318" s="252" t="s">
        <v>880</v>
      </c>
      <c r="E318" s="253">
        <v>4</v>
      </c>
      <c r="F318" s="254">
        <v>4572733</v>
      </c>
      <c r="G318" s="254">
        <v>1050867</v>
      </c>
      <c r="H318" s="254">
        <v>0</v>
      </c>
      <c r="I318" s="254">
        <v>5623600</v>
      </c>
    </row>
    <row r="319" spans="2:9">
      <c r="B319" s="252" t="s">
        <v>405</v>
      </c>
      <c r="C319" s="252" t="s">
        <v>32</v>
      </c>
      <c r="E319" s="253">
        <v>3</v>
      </c>
      <c r="F319" s="254">
        <v>726999600</v>
      </c>
      <c r="G319" s="254">
        <v>197946200</v>
      </c>
      <c r="H319" s="254">
        <v>0</v>
      </c>
      <c r="I319" s="254">
        <v>924945800</v>
      </c>
    </row>
    <row r="320" spans="2:9">
      <c r="B320" s="252" t="s">
        <v>406</v>
      </c>
      <c r="C320" s="252" t="s">
        <v>838</v>
      </c>
      <c r="E320" s="253">
        <v>4</v>
      </c>
      <c r="F320" s="254">
        <v>113631000</v>
      </c>
      <c r="G320" s="254">
        <v>37522700</v>
      </c>
      <c r="H320" s="254">
        <v>0</v>
      </c>
      <c r="I320" s="254">
        <v>151153700</v>
      </c>
    </row>
    <row r="321" spans="2:9">
      <c r="B321" s="252" t="s">
        <v>407</v>
      </c>
      <c r="C321" s="252" t="s">
        <v>881</v>
      </c>
      <c r="E321" s="253">
        <v>4</v>
      </c>
      <c r="F321" s="254">
        <v>244873700</v>
      </c>
      <c r="G321" s="254">
        <v>71651800</v>
      </c>
      <c r="H321" s="254">
        <v>0</v>
      </c>
      <c r="I321" s="254">
        <v>316525500</v>
      </c>
    </row>
    <row r="322" spans="2:9">
      <c r="B322" s="252" t="s">
        <v>408</v>
      </c>
      <c r="C322" s="252" t="s">
        <v>882</v>
      </c>
      <c r="E322" s="253">
        <v>4</v>
      </c>
      <c r="F322" s="254">
        <v>23050500</v>
      </c>
      <c r="G322" s="254">
        <v>6059000</v>
      </c>
      <c r="H322" s="254">
        <v>0</v>
      </c>
      <c r="I322" s="254">
        <v>29109500</v>
      </c>
    </row>
    <row r="323" spans="2:9">
      <c r="B323" s="252" t="s">
        <v>409</v>
      </c>
      <c r="C323" s="252" t="s">
        <v>883</v>
      </c>
      <c r="E323" s="253">
        <v>4</v>
      </c>
      <c r="F323" s="254">
        <v>345444400</v>
      </c>
      <c r="G323" s="254">
        <v>82712700</v>
      </c>
      <c r="H323" s="254">
        <v>0</v>
      </c>
      <c r="I323" s="254">
        <v>428157100</v>
      </c>
    </row>
    <row r="324" spans="2:9">
      <c r="B324" s="249" t="s">
        <v>665</v>
      </c>
      <c r="C324" s="249" t="s">
        <v>666</v>
      </c>
      <c r="G324" s="251" t="s">
        <v>667</v>
      </c>
      <c r="H324" s="251" t="s">
        <v>668</v>
      </c>
    </row>
    <row r="325" spans="2:9">
      <c r="B325" s="252" t="s">
        <v>410</v>
      </c>
      <c r="C325" s="252" t="s">
        <v>33</v>
      </c>
      <c r="E325" s="253">
        <v>3</v>
      </c>
      <c r="F325" s="254">
        <v>142094300</v>
      </c>
      <c r="G325" s="254">
        <v>64561800</v>
      </c>
      <c r="H325" s="254">
        <v>0</v>
      </c>
      <c r="I325" s="254">
        <v>206656100</v>
      </c>
    </row>
    <row r="326" spans="2:9">
      <c r="B326" s="252" t="s">
        <v>411</v>
      </c>
      <c r="C326" s="252" t="s">
        <v>884</v>
      </c>
      <c r="E326" s="253">
        <v>4</v>
      </c>
      <c r="F326" s="254">
        <v>85232100</v>
      </c>
      <c r="G326" s="254">
        <v>38730400</v>
      </c>
      <c r="H326" s="254">
        <v>0</v>
      </c>
      <c r="I326" s="254">
        <v>123962500</v>
      </c>
    </row>
    <row r="327" spans="2:9">
      <c r="B327" s="252" t="s">
        <v>412</v>
      </c>
      <c r="C327" s="252" t="s">
        <v>885</v>
      </c>
      <c r="E327" s="253">
        <v>4</v>
      </c>
      <c r="F327" s="254">
        <v>14219100</v>
      </c>
      <c r="G327" s="254">
        <v>6459000</v>
      </c>
      <c r="H327" s="254">
        <v>0</v>
      </c>
      <c r="I327" s="254">
        <v>20678100</v>
      </c>
    </row>
    <row r="328" spans="2:9">
      <c r="B328" s="252" t="s">
        <v>413</v>
      </c>
      <c r="C328" s="252" t="s">
        <v>886</v>
      </c>
      <c r="E328" s="253">
        <v>4</v>
      </c>
      <c r="F328" s="254">
        <v>14219100</v>
      </c>
      <c r="G328" s="254">
        <v>6459000</v>
      </c>
      <c r="H328" s="254">
        <v>0</v>
      </c>
      <c r="I328" s="254">
        <v>20678100</v>
      </c>
    </row>
    <row r="329" spans="2:9">
      <c r="B329" s="252" t="s">
        <v>414</v>
      </c>
      <c r="C329" s="252" t="s">
        <v>887</v>
      </c>
      <c r="E329" s="253">
        <v>4</v>
      </c>
      <c r="F329" s="254">
        <v>28424000</v>
      </c>
      <c r="G329" s="254">
        <v>12913400</v>
      </c>
      <c r="H329" s="254">
        <v>0</v>
      </c>
      <c r="I329" s="254">
        <v>41337400</v>
      </c>
    </row>
    <row r="330" spans="2:9">
      <c r="B330" s="252" t="s">
        <v>415</v>
      </c>
      <c r="C330" s="252" t="s">
        <v>416</v>
      </c>
      <c r="E330" s="253">
        <v>3</v>
      </c>
      <c r="F330" s="254">
        <v>1482541711</v>
      </c>
      <c r="G330" s="254">
        <v>399001483</v>
      </c>
      <c r="H330" s="254">
        <v>52417</v>
      </c>
      <c r="I330" s="254">
        <v>1881490777</v>
      </c>
    </row>
    <row r="331" spans="2:9">
      <c r="B331" s="252" t="s">
        <v>417</v>
      </c>
      <c r="C331" s="252" t="s">
        <v>326</v>
      </c>
      <c r="E331" s="253">
        <v>4</v>
      </c>
      <c r="F331" s="254">
        <v>176821422</v>
      </c>
      <c r="G331" s="254">
        <v>41409580</v>
      </c>
      <c r="H331" s="254">
        <v>0</v>
      </c>
      <c r="I331" s="254">
        <v>218231002</v>
      </c>
    </row>
    <row r="332" spans="2:9">
      <c r="B332" s="252" t="s">
        <v>418</v>
      </c>
      <c r="C332" s="252" t="s">
        <v>323</v>
      </c>
      <c r="E332" s="253">
        <v>4</v>
      </c>
      <c r="F332" s="254">
        <v>264461996</v>
      </c>
      <c r="G332" s="254">
        <v>87766855</v>
      </c>
      <c r="H332" s="254">
        <v>0</v>
      </c>
      <c r="I332" s="254">
        <v>352228851</v>
      </c>
    </row>
    <row r="333" spans="2:9">
      <c r="B333" s="252" t="s">
        <v>419</v>
      </c>
      <c r="C333" s="252" t="s">
        <v>888</v>
      </c>
      <c r="E333" s="253">
        <v>4</v>
      </c>
      <c r="F333" s="254">
        <v>26194406</v>
      </c>
      <c r="G333" s="254">
        <v>6192018</v>
      </c>
      <c r="H333" s="254">
        <v>52417</v>
      </c>
      <c r="I333" s="254">
        <v>32334007</v>
      </c>
    </row>
    <row r="334" spans="2:9">
      <c r="B334" s="252" t="s">
        <v>420</v>
      </c>
      <c r="C334" s="252" t="s">
        <v>828</v>
      </c>
      <c r="E334" s="253">
        <v>4</v>
      </c>
      <c r="F334" s="254">
        <v>140179605</v>
      </c>
      <c r="G334" s="254">
        <v>37579869</v>
      </c>
      <c r="H334" s="254">
        <v>0</v>
      </c>
      <c r="I334" s="254">
        <v>177759474</v>
      </c>
    </row>
    <row r="335" spans="2:9">
      <c r="B335" s="252" t="s">
        <v>421</v>
      </c>
      <c r="C335" s="252" t="s">
        <v>830</v>
      </c>
      <c r="E335" s="253">
        <v>4</v>
      </c>
      <c r="F335" s="254">
        <v>259081666</v>
      </c>
      <c r="G335" s="254">
        <v>62092890</v>
      </c>
      <c r="H335" s="254">
        <v>0</v>
      </c>
      <c r="I335" s="254">
        <v>321174556</v>
      </c>
    </row>
    <row r="336" spans="2:9">
      <c r="B336" s="252" t="s">
        <v>422</v>
      </c>
      <c r="C336" s="252" t="s">
        <v>829</v>
      </c>
      <c r="E336" s="253">
        <v>4</v>
      </c>
      <c r="F336" s="254">
        <v>562820903</v>
      </c>
      <c r="G336" s="254">
        <v>148857700</v>
      </c>
      <c r="H336" s="254">
        <v>0</v>
      </c>
      <c r="I336" s="254">
        <v>711678603</v>
      </c>
    </row>
    <row r="337" spans="2:9">
      <c r="B337" s="252" t="s">
        <v>423</v>
      </c>
      <c r="C337" s="252" t="s">
        <v>889</v>
      </c>
      <c r="E337" s="253">
        <v>4</v>
      </c>
      <c r="F337" s="254">
        <v>10573785</v>
      </c>
      <c r="G337" s="254">
        <v>2413200</v>
      </c>
      <c r="H337" s="254">
        <v>0</v>
      </c>
      <c r="I337" s="254">
        <v>12986985</v>
      </c>
    </row>
    <row r="338" spans="2:9">
      <c r="B338" s="252" t="s">
        <v>424</v>
      </c>
      <c r="C338" s="252" t="s">
        <v>831</v>
      </c>
      <c r="E338" s="253">
        <v>4</v>
      </c>
      <c r="F338" s="254">
        <v>42407928</v>
      </c>
      <c r="G338" s="254">
        <v>12689371</v>
      </c>
      <c r="H338" s="254">
        <v>0</v>
      </c>
      <c r="I338" s="254">
        <v>55097299</v>
      </c>
    </row>
    <row r="339" spans="2:9">
      <c r="B339" s="252" t="s">
        <v>425</v>
      </c>
      <c r="C339" s="252" t="s">
        <v>426</v>
      </c>
      <c r="E339" s="253">
        <v>5</v>
      </c>
      <c r="F339" s="254">
        <v>18535093</v>
      </c>
      <c r="G339" s="254">
        <v>5515421</v>
      </c>
      <c r="H339" s="254">
        <v>0</v>
      </c>
      <c r="I339" s="254">
        <v>24050514</v>
      </c>
    </row>
    <row r="340" spans="2:9">
      <c r="B340" s="252" t="s">
        <v>427</v>
      </c>
      <c r="C340" s="252" t="s">
        <v>428</v>
      </c>
      <c r="E340" s="253">
        <v>5</v>
      </c>
      <c r="F340" s="254">
        <v>160335</v>
      </c>
      <c r="G340" s="254">
        <v>45150</v>
      </c>
      <c r="H340" s="254">
        <v>0</v>
      </c>
      <c r="I340" s="254">
        <v>205485</v>
      </c>
    </row>
    <row r="341" spans="2:9">
      <c r="B341" s="252" t="s">
        <v>429</v>
      </c>
      <c r="C341" s="252" t="s">
        <v>890</v>
      </c>
      <c r="E341" s="253">
        <v>5</v>
      </c>
      <c r="F341" s="254">
        <v>23712500</v>
      </c>
      <c r="G341" s="254">
        <v>7128800</v>
      </c>
      <c r="H341" s="254">
        <v>0</v>
      </c>
      <c r="I341" s="254">
        <v>30841300</v>
      </c>
    </row>
    <row r="342" spans="2:9">
      <c r="B342" s="252" t="s">
        <v>430</v>
      </c>
      <c r="C342" s="252" t="s">
        <v>891</v>
      </c>
      <c r="E342" s="253">
        <v>3</v>
      </c>
      <c r="F342" s="254">
        <v>4276499</v>
      </c>
      <c r="G342" s="254">
        <v>0</v>
      </c>
      <c r="H342" s="254">
        <v>0</v>
      </c>
      <c r="I342" s="254">
        <v>4276499</v>
      </c>
    </row>
    <row r="343" spans="2:9">
      <c r="B343" s="252" t="s">
        <v>633</v>
      </c>
      <c r="C343" s="252" t="s">
        <v>892</v>
      </c>
      <c r="E343" s="253">
        <v>4</v>
      </c>
      <c r="F343" s="254">
        <v>4276499</v>
      </c>
      <c r="G343" s="254">
        <v>0</v>
      </c>
      <c r="H343" s="254">
        <v>0</v>
      </c>
      <c r="I343" s="254">
        <v>4276499</v>
      </c>
    </row>
    <row r="344" spans="2:9">
      <c r="B344" s="252" t="s">
        <v>431</v>
      </c>
      <c r="C344" s="252" t="s">
        <v>34</v>
      </c>
      <c r="E344" s="253">
        <v>3</v>
      </c>
      <c r="F344" s="254">
        <v>1566519801</v>
      </c>
      <c r="G344" s="254">
        <v>476697727</v>
      </c>
      <c r="H344" s="254">
        <v>0</v>
      </c>
      <c r="I344" s="254">
        <v>2043217528</v>
      </c>
    </row>
    <row r="345" spans="2:9">
      <c r="B345" s="252" t="s">
        <v>432</v>
      </c>
      <c r="C345" s="252" t="s">
        <v>893</v>
      </c>
      <c r="E345" s="253">
        <v>4</v>
      </c>
      <c r="F345" s="254">
        <v>29720183</v>
      </c>
      <c r="G345" s="254">
        <v>19447819</v>
      </c>
      <c r="H345" s="254">
        <v>0</v>
      </c>
      <c r="I345" s="254">
        <v>49168002</v>
      </c>
    </row>
    <row r="346" spans="2:9">
      <c r="B346" s="252" t="s">
        <v>634</v>
      </c>
      <c r="C346" s="252" t="s">
        <v>635</v>
      </c>
      <c r="E346" s="253">
        <v>4</v>
      </c>
      <c r="F346" s="254">
        <v>500372</v>
      </c>
      <c r="G346" s="254">
        <v>0</v>
      </c>
      <c r="H346" s="254">
        <v>0</v>
      </c>
      <c r="I346" s="254">
        <v>500372</v>
      </c>
    </row>
    <row r="347" spans="2:9">
      <c r="B347" s="252" t="s">
        <v>433</v>
      </c>
      <c r="C347" s="252" t="s">
        <v>821</v>
      </c>
      <c r="E347" s="253">
        <v>4</v>
      </c>
      <c r="F347" s="254">
        <v>134963921</v>
      </c>
      <c r="G347" s="254">
        <v>54395035</v>
      </c>
      <c r="H347" s="254">
        <v>0</v>
      </c>
      <c r="I347" s="254">
        <v>189358956</v>
      </c>
    </row>
    <row r="348" spans="2:9">
      <c r="B348" s="252" t="s">
        <v>434</v>
      </c>
      <c r="C348" s="252" t="s">
        <v>313</v>
      </c>
      <c r="E348" s="253">
        <v>5</v>
      </c>
      <c r="F348" s="254">
        <v>52758650</v>
      </c>
      <c r="G348" s="254">
        <v>11416090</v>
      </c>
      <c r="H348" s="254">
        <v>0</v>
      </c>
      <c r="I348" s="254">
        <v>64174740</v>
      </c>
    </row>
    <row r="349" spans="2:9">
      <c r="B349" s="252" t="s">
        <v>435</v>
      </c>
      <c r="C349" s="252" t="s">
        <v>894</v>
      </c>
      <c r="E349" s="253">
        <v>5</v>
      </c>
      <c r="F349" s="254">
        <v>3037220</v>
      </c>
      <c r="G349" s="254">
        <v>0</v>
      </c>
      <c r="H349" s="254">
        <v>0</v>
      </c>
      <c r="I349" s="254">
        <v>3037220</v>
      </c>
    </row>
    <row r="350" spans="2:9">
      <c r="B350" s="252" t="s">
        <v>436</v>
      </c>
      <c r="C350" s="252" t="s">
        <v>437</v>
      </c>
      <c r="E350" s="253">
        <v>5</v>
      </c>
      <c r="F350" s="254">
        <v>41905107</v>
      </c>
      <c r="G350" s="254">
        <v>891830</v>
      </c>
      <c r="H350" s="254">
        <v>0</v>
      </c>
      <c r="I350" s="254">
        <v>42796937</v>
      </c>
    </row>
    <row r="351" spans="2:9">
      <c r="B351" s="252" t="s">
        <v>438</v>
      </c>
      <c r="C351" s="252" t="s">
        <v>822</v>
      </c>
      <c r="E351" s="253">
        <v>5</v>
      </c>
      <c r="F351" s="254">
        <v>9034162</v>
      </c>
      <c r="G351" s="254">
        <v>1698545</v>
      </c>
      <c r="H351" s="254">
        <v>0</v>
      </c>
      <c r="I351" s="254">
        <v>10732707</v>
      </c>
    </row>
    <row r="352" spans="2:9">
      <c r="B352" s="252" t="s">
        <v>439</v>
      </c>
      <c r="C352" s="252" t="s">
        <v>823</v>
      </c>
      <c r="E352" s="253">
        <v>5</v>
      </c>
      <c r="F352" s="254">
        <v>28228782</v>
      </c>
      <c r="G352" s="254">
        <v>40388570</v>
      </c>
      <c r="H352" s="254">
        <v>0</v>
      </c>
      <c r="I352" s="254">
        <v>68617352</v>
      </c>
    </row>
    <row r="353" spans="2:9">
      <c r="B353" s="252" t="s">
        <v>440</v>
      </c>
      <c r="C353" s="252" t="s">
        <v>824</v>
      </c>
      <c r="E353" s="253">
        <v>4</v>
      </c>
      <c r="F353" s="254">
        <v>972610744</v>
      </c>
      <c r="G353" s="254">
        <v>272936296</v>
      </c>
      <c r="H353" s="254">
        <v>0</v>
      </c>
      <c r="I353" s="254">
        <v>1245547040</v>
      </c>
    </row>
    <row r="354" spans="2:9">
      <c r="B354" s="252" t="s">
        <v>595</v>
      </c>
      <c r="C354" s="252" t="s">
        <v>895</v>
      </c>
      <c r="E354" s="253">
        <v>4</v>
      </c>
      <c r="F354" s="254">
        <v>22353073</v>
      </c>
      <c r="G354" s="254">
        <v>0</v>
      </c>
      <c r="H354" s="254">
        <v>0</v>
      </c>
      <c r="I354" s="254">
        <v>22353073</v>
      </c>
    </row>
    <row r="355" spans="2:9">
      <c r="B355" s="252" t="s">
        <v>441</v>
      </c>
      <c r="C355" s="252" t="s">
        <v>896</v>
      </c>
      <c r="E355" s="253">
        <v>4</v>
      </c>
      <c r="F355" s="254">
        <v>43101186</v>
      </c>
      <c r="G355" s="254">
        <v>33798280</v>
      </c>
      <c r="H355" s="254">
        <v>0</v>
      </c>
      <c r="I355" s="254">
        <v>76899466</v>
      </c>
    </row>
    <row r="356" spans="2:9">
      <c r="B356" s="252" t="s">
        <v>636</v>
      </c>
      <c r="C356" s="252" t="s">
        <v>897</v>
      </c>
      <c r="E356" s="253">
        <v>5</v>
      </c>
      <c r="F356" s="254">
        <v>43101186</v>
      </c>
      <c r="G356" s="254">
        <v>33798280</v>
      </c>
      <c r="H356" s="254">
        <v>0</v>
      </c>
      <c r="I356" s="254">
        <v>76899466</v>
      </c>
    </row>
    <row r="357" spans="2:9">
      <c r="B357" s="252" t="s">
        <v>442</v>
      </c>
      <c r="C357" s="252" t="s">
        <v>898</v>
      </c>
      <c r="E357" s="253">
        <v>4</v>
      </c>
      <c r="F357" s="254">
        <v>127353360</v>
      </c>
      <c r="G357" s="254">
        <v>31838340</v>
      </c>
      <c r="H357" s="254">
        <v>0</v>
      </c>
      <c r="I357" s="254">
        <v>159191700</v>
      </c>
    </row>
    <row r="358" spans="2:9">
      <c r="B358" s="252" t="s">
        <v>637</v>
      </c>
      <c r="C358" s="252" t="s">
        <v>899</v>
      </c>
      <c r="E358" s="253">
        <v>4</v>
      </c>
      <c r="F358" s="254">
        <v>443730</v>
      </c>
      <c r="G358" s="254">
        <v>0</v>
      </c>
      <c r="H358" s="254">
        <v>0</v>
      </c>
      <c r="I358" s="254">
        <v>443730</v>
      </c>
    </row>
    <row r="359" spans="2:9">
      <c r="B359" s="252" t="s">
        <v>443</v>
      </c>
      <c r="C359" s="252" t="s">
        <v>900</v>
      </c>
      <c r="E359" s="253">
        <v>4</v>
      </c>
      <c r="F359" s="254">
        <v>8260184</v>
      </c>
      <c r="G359" s="254">
        <v>1409546</v>
      </c>
      <c r="H359" s="254">
        <v>0</v>
      </c>
      <c r="I359" s="254">
        <v>9669730</v>
      </c>
    </row>
    <row r="360" spans="2:9">
      <c r="B360" s="252" t="s">
        <v>444</v>
      </c>
      <c r="C360" s="252" t="s">
        <v>901</v>
      </c>
      <c r="E360" s="253">
        <v>4</v>
      </c>
      <c r="F360" s="254">
        <v>66328704</v>
      </c>
      <c r="G360" s="254">
        <v>42780777</v>
      </c>
      <c r="H360" s="254">
        <v>0</v>
      </c>
      <c r="I360" s="254">
        <v>109109481</v>
      </c>
    </row>
    <row r="361" spans="2:9">
      <c r="B361" s="249" t="s">
        <v>665</v>
      </c>
      <c r="C361" s="249" t="s">
        <v>666</v>
      </c>
      <c r="G361" s="251" t="s">
        <v>667</v>
      </c>
      <c r="H361" s="251" t="s">
        <v>668</v>
      </c>
    </row>
    <row r="362" spans="2:9">
      <c r="C362" s="252" t="s">
        <v>902</v>
      </c>
    </row>
    <row r="363" spans="2:9">
      <c r="B363" s="252" t="s">
        <v>445</v>
      </c>
      <c r="C363" s="252" t="s">
        <v>903</v>
      </c>
      <c r="E363" s="253">
        <v>4</v>
      </c>
      <c r="F363" s="254">
        <v>42530052</v>
      </c>
      <c r="G363" s="254">
        <v>0</v>
      </c>
      <c r="H363" s="254">
        <v>0</v>
      </c>
      <c r="I363" s="254">
        <v>42530052</v>
      </c>
    </row>
    <row r="364" spans="2:9">
      <c r="B364" s="252" t="s">
        <v>446</v>
      </c>
      <c r="C364" s="252" t="s">
        <v>904</v>
      </c>
      <c r="E364" s="253">
        <v>4</v>
      </c>
      <c r="F364" s="254">
        <v>118354292</v>
      </c>
      <c r="G364" s="254">
        <v>20091634</v>
      </c>
      <c r="H364" s="254">
        <v>0</v>
      </c>
      <c r="I364" s="254">
        <v>138445926</v>
      </c>
    </row>
    <row r="365" spans="2:9">
      <c r="B365" s="252" t="s">
        <v>447</v>
      </c>
      <c r="C365" s="252" t="s">
        <v>905</v>
      </c>
      <c r="E365" s="253">
        <v>5</v>
      </c>
      <c r="F365" s="254">
        <v>118354292</v>
      </c>
      <c r="G365" s="254">
        <v>20091634</v>
      </c>
      <c r="H365" s="254">
        <v>0</v>
      </c>
      <c r="I365" s="254">
        <v>138445926</v>
      </c>
    </row>
    <row r="366" spans="2:9">
      <c r="B366" s="252" t="s">
        <v>448</v>
      </c>
      <c r="C366" s="252" t="s">
        <v>906</v>
      </c>
      <c r="E366" s="253">
        <v>2</v>
      </c>
      <c r="F366" s="254">
        <v>239950255.03999999</v>
      </c>
      <c r="G366" s="254">
        <v>146312305.11000001</v>
      </c>
      <c r="H366" s="254">
        <v>0</v>
      </c>
      <c r="I366" s="254">
        <v>386262560.14999998</v>
      </c>
    </row>
    <row r="367" spans="2:9">
      <c r="B367" s="252" t="s">
        <v>449</v>
      </c>
      <c r="C367" s="252" t="s">
        <v>907</v>
      </c>
      <c r="E367" s="253">
        <v>3</v>
      </c>
      <c r="F367" s="254">
        <v>171549871.38</v>
      </c>
      <c r="G367" s="254">
        <v>132351153.8</v>
      </c>
      <c r="H367" s="254">
        <v>0</v>
      </c>
      <c r="I367" s="254">
        <v>303901025.18000001</v>
      </c>
    </row>
    <row r="368" spans="2:9">
      <c r="B368" s="252" t="s">
        <v>450</v>
      </c>
      <c r="C368" s="252" t="s">
        <v>166</v>
      </c>
      <c r="E368" s="253">
        <v>4</v>
      </c>
      <c r="F368" s="254">
        <v>600194.69999999995</v>
      </c>
      <c r="G368" s="254">
        <v>391840.29</v>
      </c>
      <c r="H368" s="254">
        <v>0</v>
      </c>
      <c r="I368" s="254">
        <v>992034.99</v>
      </c>
    </row>
    <row r="369" spans="2:9">
      <c r="B369" s="252" t="s">
        <v>451</v>
      </c>
      <c r="C369" s="252" t="s">
        <v>691</v>
      </c>
      <c r="E369" s="253">
        <v>5</v>
      </c>
      <c r="F369" s="254">
        <v>600194.69999999995</v>
      </c>
      <c r="G369" s="254">
        <v>391840.29</v>
      </c>
      <c r="H369" s="254">
        <v>0</v>
      </c>
      <c r="I369" s="254">
        <v>992034.99</v>
      </c>
    </row>
    <row r="370" spans="2:9">
      <c r="B370" s="252" t="s">
        <v>452</v>
      </c>
      <c r="C370" s="252" t="s">
        <v>692</v>
      </c>
      <c r="E370" s="253">
        <v>4</v>
      </c>
      <c r="F370" s="254">
        <v>8429351.4499999993</v>
      </c>
      <c r="G370" s="254">
        <v>11210459.560000001</v>
      </c>
      <c r="H370" s="254">
        <v>0</v>
      </c>
      <c r="I370" s="254">
        <v>19639811.010000002</v>
      </c>
    </row>
    <row r="371" spans="2:9">
      <c r="B371" s="252" t="s">
        <v>453</v>
      </c>
      <c r="C371" s="252" t="s">
        <v>694</v>
      </c>
      <c r="E371" s="253">
        <v>5</v>
      </c>
      <c r="F371" s="254">
        <v>102628.65</v>
      </c>
      <c r="G371" s="254">
        <v>68419.55</v>
      </c>
      <c r="H371" s="254">
        <v>0</v>
      </c>
      <c r="I371" s="254">
        <v>171048.2</v>
      </c>
    </row>
    <row r="372" spans="2:9">
      <c r="B372" s="252" t="s">
        <v>454</v>
      </c>
      <c r="C372" s="252" t="s">
        <v>688</v>
      </c>
      <c r="E372" s="253">
        <v>5</v>
      </c>
      <c r="F372" s="254">
        <v>2388496.5099999998</v>
      </c>
      <c r="G372" s="254">
        <v>4098985.38</v>
      </c>
      <c r="H372" s="254">
        <v>0</v>
      </c>
      <c r="I372" s="254">
        <v>6487481.8899999997</v>
      </c>
    </row>
    <row r="373" spans="2:9">
      <c r="B373" s="252" t="s">
        <v>455</v>
      </c>
      <c r="C373" s="252" t="s">
        <v>697</v>
      </c>
      <c r="E373" s="253">
        <v>5</v>
      </c>
      <c r="F373" s="254">
        <v>98829.51</v>
      </c>
      <c r="G373" s="254">
        <v>65886.17</v>
      </c>
      <c r="H373" s="254">
        <v>0</v>
      </c>
      <c r="I373" s="254">
        <v>164715.68</v>
      </c>
    </row>
    <row r="374" spans="2:9">
      <c r="B374" s="252" t="s">
        <v>456</v>
      </c>
      <c r="C374" s="252" t="s">
        <v>684</v>
      </c>
      <c r="E374" s="253">
        <v>5</v>
      </c>
      <c r="F374" s="254">
        <v>5839396.7800000003</v>
      </c>
      <c r="G374" s="254">
        <v>6977168.46</v>
      </c>
      <c r="H374" s="254">
        <v>0</v>
      </c>
      <c r="I374" s="254">
        <v>12816565.24</v>
      </c>
    </row>
    <row r="375" spans="2:9">
      <c r="B375" s="252" t="s">
        <v>457</v>
      </c>
      <c r="C375" s="252" t="s">
        <v>698</v>
      </c>
      <c r="E375" s="253">
        <v>4</v>
      </c>
      <c r="F375" s="254">
        <v>12220977.789999999</v>
      </c>
      <c r="G375" s="254">
        <v>8074019.8499999996</v>
      </c>
      <c r="H375" s="254">
        <v>0</v>
      </c>
      <c r="I375" s="254">
        <v>20294997.640000001</v>
      </c>
    </row>
    <row r="376" spans="2:9">
      <c r="B376" s="252" t="s">
        <v>458</v>
      </c>
      <c r="C376" s="252" t="s">
        <v>686</v>
      </c>
      <c r="E376" s="253">
        <v>5</v>
      </c>
      <c r="F376" s="254">
        <v>12167533.66</v>
      </c>
      <c r="G376" s="254">
        <v>8038390.1399999997</v>
      </c>
      <c r="H376" s="254">
        <v>0</v>
      </c>
      <c r="I376" s="254">
        <v>20205923.800000001</v>
      </c>
    </row>
    <row r="377" spans="2:9">
      <c r="B377" s="252" t="s">
        <v>459</v>
      </c>
      <c r="C377" s="252" t="s">
        <v>701</v>
      </c>
      <c r="E377" s="253">
        <v>5</v>
      </c>
      <c r="F377" s="254">
        <v>53444.13</v>
      </c>
      <c r="G377" s="254">
        <v>35629.71</v>
      </c>
      <c r="H377" s="254">
        <v>0</v>
      </c>
      <c r="I377" s="254">
        <v>89073.84</v>
      </c>
    </row>
    <row r="378" spans="2:9">
      <c r="B378" s="252" t="s">
        <v>460</v>
      </c>
      <c r="C378" s="252" t="s">
        <v>702</v>
      </c>
      <c r="E378" s="253">
        <v>4</v>
      </c>
      <c r="F378" s="254">
        <v>147434048.56999999</v>
      </c>
      <c r="G378" s="254">
        <v>110857251.42</v>
      </c>
      <c r="H378" s="254">
        <v>0</v>
      </c>
      <c r="I378" s="254">
        <v>258291299.99000001</v>
      </c>
    </row>
    <row r="379" spans="2:9">
      <c r="B379" s="252" t="s">
        <v>461</v>
      </c>
      <c r="C379" s="252" t="s">
        <v>704</v>
      </c>
      <c r="E379" s="253">
        <v>5</v>
      </c>
      <c r="F379" s="254">
        <v>15006909.18</v>
      </c>
      <c r="G379" s="254">
        <v>12292216.82</v>
      </c>
      <c r="H379" s="254">
        <v>0</v>
      </c>
      <c r="I379" s="254">
        <v>27299126</v>
      </c>
    </row>
    <row r="380" spans="2:9">
      <c r="B380" s="252" t="s">
        <v>462</v>
      </c>
      <c r="C380" s="252" t="s">
        <v>689</v>
      </c>
      <c r="E380" s="253">
        <v>5</v>
      </c>
      <c r="F380" s="254">
        <v>132427139.39</v>
      </c>
      <c r="G380" s="254">
        <v>98565034.599999994</v>
      </c>
      <c r="H380" s="254">
        <v>0</v>
      </c>
      <c r="I380" s="254">
        <v>230992173.99000001</v>
      </c>
    </row>
    <row r="381" spans="2:9">
      <c r="B381" s="252" t="s">
        <v>463</v>
      </c>
      <c r="C381" s="252" t="s">
        <v>707</v>
      </c>
      <c r="E381" s="253">
        <v>4</v>
      </c>
      <c r="F381" s="254">
        <v>2865298.87</v>
      </c>
      <c r="G381" s="254">
        <v>1817582.68</v>
      </c>
      <c r="H381" s="254">
        <v>0</v>
      </c>
      <c r="I381" s="254">
        <v>4682881.55</v>
      </c>
    </row>
    <row r="382" spans="2:9">
      <c r="B382" s="252" t="s">
        <v>464</v>
      </c>
      <c r="C382" s="252" t="s">
        <v>908</v>
      </c>
      <c r="E382" s="253">
        <v>5</v>
      </c>
      <c r="F382" s="254">
        <v>2865298.87</v>
      </c>
      <c r="G382" s="254">
        <v>1817582.68</v>
      </c>
      <c r="H382" s="254">
        <v>0</v>
      </c>
      <c r="I382" s="254">
        <v>4682881.55</v>
      </c>
    </row>
    <row r="383" spans="2:9">
      <c r="B383" s="252" t="s">
        <v>465</v>
      </c>
      <c r="C383" s="252" t="s">
        <v>909</v>
      </c>
      <c r="E383" s="253">
        <v>3</v>
      </c>
      <c r="F383" s="254">
        <v>60597496.659999996</v>
      </c>
      <c r="G383" s="254">
        <v>13961151.310000001</v>
      </c>
      <c r="H383" s="254">
        <v>0</v>
      </c>
      <c r="I383" s="254">
        <v>74558647.969999999</v>
      </c>
    </row>
    <row r="384" spans="2:9">
      <c r="B384" s="252" t="s">
        <v>466</v>
      </c>
      <c r="C384" s="252" t="s">
        <v>751</v>
      </c>
      <c r="E384" s="253">
        <v>4</v>
      </c>
      <c r="F384" s="254">
        <v>44530446.25</v>
      </c>
      <c r="G384" s="254">
        <v>7651856.9500000002</v>
      </c>
      <c r="H384" s="254">
        <v>0</v>
      </c>
      <c r="I384" s="254">
        <v>52182303.200000003</v>
      </c>
    </row>
    <row r="385" spans="2:9">
      <c r="B385" s="252" t="s">
        <v>467</v>
      </c>
      <c r="C385" s="252" t="s">
        <v>215</v>
      </c>
      <c r="E385" s="253">
        <v>5</v>
      </c>
      <c r="F385" s="254">
        <v>44530446.25</v>
      </c>
      <c r="G385" s="254">
        <v>7651856.9500000002</v>
      </c>
      <c r="H385" s="254">
        <v>0</v>
      </c>
      <c r="I385" s="254">
        <v>52182303.200000003</v>
      </c>
    </row>
    <row r="386" spans="2:9">
      <c r="B386" s="252" t="s">
        <v>468</v>
      </c>
      <c r="C386" s="252" t="s">
        <v>219</v>
      </c>
      <c r="E386" s="253">
        <v>4</v>
      </c>
      <c r="F386" s="254">
        <v>16067050.41</v>
      </c>
      <c r="G386" s="254">
        <v>6309294.3600000003</v>
      </c>
      <c r="H386" s="254">
        <v>0</v>
      </c>
      <c r="I386" s="254">
        <v>22376344.77</v>
      </c>
    </row>
    <row r="387" spans="2:9">
      <c r="B387" s="252" t="s">
        <v>469</v>
      </c>
      <c r="C387" s="252" t="s">
        <v>752</v>
      </c>
      <c r="E387" s="253">
        <v>5</v>
      </c>
      <c r="F387" s="254">
        <v>16067050.41</v>
      </c>
      <c r="G387" s="254">
        <v>6309294.3600000003</v>
      </c>
      <c r="H387" s="254">
        <v>0</v>
      </c>
      <c r="I387" s="254">
        <v>22376344.77</v>
      </c>
    </row>
    <row r="388" spans="2:9">
      <c r="B388" s="252" t="s">
        <v>470</v>
      </c>
      <c r="C388" s="252" t="s">
        <v>910</v>
      </c>
      <c r="E388" s="253">
        <v>3</v>
      </c>
      <c r="F388" s="254">
        <v>7802887</v>
      </c>
      <c r="G388" s="254">
        <v>0</v>
      </c>
      <c r="H388" s="254">
        <v>0</v>
      </c>
      <c r="I388" s="254">
        <v>7802887</v>
      </c>
    </row>
    <row r="389" spans="2:9">
      <c r="B389" s="252" t="s">
        <v>638</v>
      </c>
      <c r="C389" s="252" t="s">
        <v>911</v>
      </c>
      <c r="E389" s="253">
        <v>4</v>
      </c>
      <c r="F389" s="254">
        <v>7292129</v>
      </c>
      <c r="G389" s="254">
        <v>0</v>
      </c>
      <c r="H389" s="254">
        <v>0</v>
      </c>
      <c r="I389" s="254">
        <v>7292129</v>
      </c>
    </row>
    <row r="390" spans="2:9">
      <c r="B390" s="252" t="s">
        <v>639</v>
      </c>
      <c r="C390" s="252" t="s">
        <v>912</v>
      </c>
      <c r="E390" s="253">
        <v>4</v>
      </c>
      <c r="F390" s="254">
        <v>510758</v>
      </c>
      <c r="G390" s="254">
        <v>0</v>
      </c>
      <c r="H390" s="254">
        <v>0</v>
      </c>
      <c r="I390" s="254">
        <v>510758</v>
      </c>
    </row>
    <row r="391" spans="2:9">
      <c r="B391" s="252" t="s">
        <v>471</v>
      </c>
      <c r="C391" s="252" t="s">
        <v>472</v>
      </c>
      <c r="E391" s="253">
        <v>2</v>
      </c>
      <c r="F391" s="254">
        <v>22929583408</v>
      </c>
      <c r="G391" s="254">
        <v>20167251018</v>
      </c>
      <c r="H391" s="254">
        <v>11224086690</v>
      </c>
      <c r="I391" s="254">
        <v>31872747736</v>
      </c>
    </row>
    <row r="392" spans="2:9">
      <c r="B392" s="252" t="s">
        <v>473</v>
      </c>
      <c r="C392" s="252" t="s">
        <v>36</v>
      </c>
      <c r="E392" s="253">
        <v>3</v>
      </c>
      <c r="F392" s="254">
        <v>22929583408</v>
      </c>
      <c r="G392" s="254">
        <v>20167251018</v>
      </c>
      <c r="H392" s="254">
        <v>11224086690</v>
      </c>
      <c r="I392" s="254">
        <v>31872747736</v>
      </c>
    </row>
    <row r="393" spans="2:9">
      <c r="B393" s="252" t="s">
        <v>474</v>
      </c>
      <c r="C393" s="252" t="s">
        <v>34</v>
      </c>
      <c r="E393" s="253">
        <v>4</v>
      </c>
      <c r="F393" s="254">
        <v>22929583408</v>
      </c>
      <c r="G393" s="254">
        <v>20167251018</v>
      </c>
      <c r="H393" s="254">
        <v>11224086690</v>
      </c>
      <c r="I393" s="254">
        <v>31872747736</v>
      </c>
    </row>
    <row r="394" spans="2:9">
      <c r="B394" s="252" t="s">
        <v>475</v>
      </c>
      <c r="C394" s="252" t="s">
        <v>913</v>
      </c>
      <c r="E394" s="253">
        <v>5</v>
      </c>
      <c r="F394" s="254">
        <v>46264375</v>
      </c>
      <c r="G394" s="254">
        <v>0</v>
      </c>
      <c r="H394" s="254">
        <v>46264375</v>
      </c>
      <c r="I394" s="254">
        <v>0</v>
      </c>
    </row>
    <row r="395" spans="2:9">
      <c r="B395" s="249" t="s">
        <v>665</v>
      </c>
      <c r="C395" s="249" t="s">
        <v>666</v>
      </c>
      <c r="G395" s="251" t="s">
        <v>667</v>
      </c>
      <c r="H395" s="251" t="s">
        <v>668</v>
      </c>
    </row>
    <row r="396" spans="2:9">
      <c r="C396" s="252" t="s">
        <v>914</v>
      </c>
    </row>
    <row r="397" spans="2:9">
      <c r="B397" s="252" t="s">
        <v>476</v>
      </c>
      <c r="C397" s="252" t="s">
        <v>915</v>
      </c>
      <c r="E397" s="253">
        <v>5</v>
      </c>
      <c r="F397" s="254">
        <v>54769999</v>
      </c>
      <c r="G397" s="254">
        <v>0</v>
      </c>
      <c r="H397" s="254">
        <v>54769999</v>
      </c>
      <c r="I397" s="254">
        <v>0</v>
      </c>
    </row>
    <row r="398" spans="2:9">
      <c r="B398" s="252" t="s">
        <v>640</v>
      </c>
      <c r="C398" s="252" t="s">
        <v>916</v>
      </c>
      <c r="E398" s="253">
        <v>5</v>
      </c>
      <c r="F398" s="254">
        <v>8280000</v>
      </c>
      <c r="G398" s="254">
        <v>0</v>
      </c>
      <c r="H398" s="254">
        <v>8280000</v>
      </c>
      <c r="I398" s="254">
        <v>0</v>
      </c>
    </row>
    <row r="399" spans="2:9">
      <c r="B399" s="252" t="s">
        <v>477</v>
      </c>
      <c r="C399" s="252" t="s">
        <v>917</v>
      </c>
      <c r="E399" s="253">
        <v>5</v>
      </c>
      <c r="F399" s="254">
        <v>13529334</v>
      </c>
      <c r="G399" s="254">
        <v>0</v>
      </c>
      <c r="H399" s="254">
        <v>13529334</v>
      </c>
      <c r="I399" s="254">
        <v>0</v>
      </c>
    </row>
    <row r="400" spans="2:9">
      <c r="B400" s="252" t="s">
        <v>478</v>
      </c>
      <c r="C400" s="252" t="s">
        <v>918</v>
      </c>
      <c r="E400" s="253">
        <v>5</v>
      </c>
      <c r="F400" s="254">
        <v>93177313</v>
      </c>
      <c r="G400" s="254">
        <v>0</v>
      </c>
      <c r="H400" s="254">
        <v>93177313</v>
      </c>
      <c r="I400" s="254">
        <v>0</v>
      </c>
    </row>
    <row r="401" spans="2:9">
      <c r="B401" s="252" t="s">
        <v>479</v>
      </c>
      <c r="C401" s="252" t="s">
        <v>919</v>
      </c>
      <c r="E401" s="253">
        <v>5</v>
      </c>
      <c r="F401" s="254">
        <v>68921666</v>
      </c>
      <c r="G401" s="254">
        <v>0</v>
      </c>
      <c r="H401" s="254">
        <v>68921666</v>
      </c>
      <c r="I401" s="254">
        <v>0</v>
      </c>
    </row>
    <row r="402" spans="2:9">
      <c r="B402" s="252" t="s">
        <v>480</v>
      </c>
      <c r="C402" s="252" t="s">
        <v>920</v>
      </c>
      <c r="E402" s="253">
        <v>5</v>
      </c>
      <c r="F402" s="254">
        <v>96572990</v>
      </c>
      <c r="G402" s="254">
        <v>0</v>
      </c>
      <c r="H402" s="254">
        <v>96572990</v>
      </c>
      <c r="I402" s="254">
        <v>0</v>
      </c>
    </row>
    <row r="403" spans="2:9">
      <c r="B403" s="252" t="s">
        <v>481</v>
      </c>
      <c r="C403" s="252" t="s">
        <v>921</v>
      </c>
      <c r="E403" s="253">
        <v>5</v>
      </c>
      <c r="F403" s="254">
        <v>37350000</v>
      </c>
      <c r="G403" s="254">
        <v>0</v>
      </c>
      <c r="H403" s="254">
        <v>37350000</v>
      </c>
      <c r="I403" s="254">
        <v>0</v>
      </c>
    </row>
    <row r="404" spans="2:9">
      <c r="B404" s="252" t="s">
        <v>641</v>
      </c>
      <c r="C404" s="252" t="s">
        <v>922</v>
      </c>
      <c r="E404" s="253">
        <v>5</v>
      </c>
      <c r="F404" s="254">
        <v>110868969</v>
      </c>
      <c r="G404" s="254">
        <v>0</v>
      </c>
      <c r="H404" s="254">
        <v>110868969</v>
      </c>
      <c r="I404" s="254">
        <v>0</v>
      </c>
    </row>
    <row r="405" spans="2:9">
      <c r="B405" s="252" t="s">
        <v>482</v>
      </c>
      <c r="C405" s="252" t="s">
        <v>923</v>
      </c>
      <c r="E405" s="253">
        <v>5</v>
      </c>
      <c r="F405" s="254">
        <v>21733334</v>
      </c>
      <c r="G405" s="254">
        <v>0</v>
      </c>
      <c r="H405" s="254">
        <v>0</v>
      </c>
      <c r="I405" s="254">
        <v>21733334</v>
      </c>
    </row>
    <row r="406" spans="2:9">
      <c r="B406" s="252" t="s">
        <v>483</v>
      </c>
      <c r="C406" s="252" t="s">
        <v>766</v>
      </c>
      <c r="E406" s="253">
        <v>5</v>
      </c>
      <c r="F406" s="254">
        <v>350783386</v>
      </c>
      <c r="G406" s="254">
        <v>1775062154</v>
      </c>
      <c r="H406" s="254">
        <v>0</v>
      </c>
      <c r="I406" s="254">
        <v>2125845540</v>
      </c>
    </row>
    <row r="407" spans="2:9">
      <c r="B407" s="252" t="s">
        <v>484</v>
      </c>
      <c r="C407" s="252" t="s">
        <v>767</v>
      </c>
      <c r="E407" s="253">
        <v>5</v>
      </c>
      <c r="F407" s="254">
        <v>178643333</v>
      </c>
      <c r="G407" s="254">
        <v>282325261</v>
      </c>
      <c r="H407" s="254">
        <v>0</v>
      </c>
      <c r="I407" s="254">
        <v>460968594</v>
      </c>
    </row>
    <row r="408" spans="2:9">
      <c r="B408" s="252" t="s">
        <v>485</v>
      </c>
      <c r="C408" s="252" t="s">
        <v>768</v>
      </c>
      <c r="E408" s="253">
        <v>5</v>
      </c>
      <c r="F408" s="254">
        <v>76044666</v>
      </c>
      <c r="G408" s="254">
        <v>52206666</v>
      </c>
      <c r="H408" s="254">
        <v>0</v>
      </c>
      <c r="I408" s="254">
        <v>128251332</v>
      </c>
    </row>
    <row r="409" spans="2:9">
      <c r="B409" s="252" t="s">
        <v>486</v>
      </c>
      <c r="C409" s="252" t="s">
        <v>769</v>
      </c>
      <c r="E409" s="253">
        <v>5</v>
      </c>
      <c r="F409" s="254">
        <v>282846450</v>
      </c>
      <c r="G409" s="254">
        <v>395709487</v>
      </c>
      <c r="H409" s="254">
        <v>0</v>
      </c>
      <c r="I409" s="254">
        <v>678555937</v>
      </c>
    </row>
    <row r="410" spans="2:9">
      <c r="B410" s="252" t="s">
        <v>487</v>
      </c>
      <c r="C410" s="252" t="s">
        <v>770</v>
      </c>
      <c r="E410" s="253">
        <v>5</v>
      </c>
      <c r="F410" s="254">
        <v>208140834</v>
      </c>
      <c r="G410" s="254">
        <v>233200000</v>
      </c>
      <c r="H410" s="254">
        <v>0</v>
      </c>
      <c r="I410" s="254">
        <v>441340834</v>
      </c>
    </row>
    <row r="411" spans="2:9">
      <c r="B411" s="252" t="s">
        <v>488</v>
      </c>
      <c r="C411" s="252" t="s">
        <v>771</v>
      </c>
      <c r="E411" s="253">
        <v>5</v>
      </c>
      <c r="F411" s="254">
        <v>29996667</v>
      </c>
      <c r="G411" s="254">
        <v>45946000</v>
      </c>
      <c r="H411" s="254">
        <v>0</v>
      </c>
      <c r="I411" s="254">
        <v>75942667</v>
      </c>
    </row>
    <row r="412" spans="2:9">
      <c r="B412" s="249" t="s">
        <v>665</v>
      </c>
      <c r="C412" s="249" t="s">
        <v>666</v>
      </c>
      <c r="G412" s="251" t="s">
        <v>667</v>
      </c>
      <c r="H412" s="251" t="s">
        <v>668</v>
      </c>
    </row>
    <row r="413" spans="2:9">
      <c r="B413" s="252" t="s">
        <v>489</v>
      </c>
      <c r="C413" s="252" t="s">
        <v>772</v>
      </c>
      <c r="E413" s="253">
        <v>5</v>
      </c>
      <c r="F413" s="254">
        <v>258754334</v>
      </c>
      <c r="G413" s="254">
        <v>233448999</v>
      </c>
      <c r="H413" s="254">
        <v>0</v>
      </c>
      <c r="I413" s="254">
        <v>492203333</v>
      </c>
    </row>
    <row r="414" spans="2:9">
      <c r="B414" s="252" t="s">
        <v>490</v>
      </c>
      <c r="C414" s="252" t="s">
        <v>773</v>
      </c>
      <c r="E414" s="253">
        <v>5</v>
      </c>
      <c r="F414" s="254">
        <v>32228239</v>
      </c>
      <c r="G414" s="254">
        <v>53185180</v>
      </c>
      <c r="H414" s="254">
        <v>0</v>
      </c>
      <c r="I414" s="254">
        <v>85413419</v>
      </c>
    </row>
    <row r="415" spans="2:9">
      <c r="B415" s="252" t="s">
        <v>491</v>
      </c>
      <c r="C415" s="252" t="s">
        <v>774</v>
      </c>
      <c r="E415" s="253">
        <v>5</v>
      </c>
      <c r="F415" s="254">
        <v>188857213</v>
      </c>
      <c r="G415" s="254">
        <v>237264000</v>
      </c>
      <c r="H415" s="254">
        <v>0</v>
      </c>
      <c r="I415" s="254">
        <v>426121213</v>
      </c>
    </row>
    <row r="416" spans="2:9">
      <c r="B416" s="252" t="s">
        <v>492</v>
      </c>
      <c r="C416" s="252" t="s">
        <v>775</v>
      </c>
      <c r="E416" s="253">
        <v>5</v>
      </c>
      <c r="F416" s="254">
        <v>44114000</v>
      </c>
      <c r="G416" s="254">
        <v>99442000</v>
      </c>
      <c r="H416" s="254">
        <v>0</v>
      </c>
      <c r="I416" s="254">
        <v>143556000</v>
      </c>
    </row>
    <row r="417" spans="2:9">
      <c r="B417" s="252" t="s">
        <v>642</v>
      </c>
      <c r="C417" s="252" t="s">
        <v>776</v>
      </c>
      <c r="E417" s="253">
        <v>5</v>
      </c>
      <c r="F417" s="254">
        <v>15300000</v>
      </c>
      <c r="G417" s="254">
        <v>30770000</v>
      </c>
      <c r="H417" s="254">
        <v>0</v>
      </c>
      <c r="I417" s="254">
        <v>46070000</v>
      </c>
    </row>
    <row r="418" spans="2:9">
      <c r="B418" s="252" t="s">
        <v>643</v>
      </c>
      <c r="C418" s="252" t="s">
        <v>777</v>
      </c>
      <c r="E418" s="253">
        <v>5</v>
      </c>
      <c r="F418" s="254">
        <v>63243333</v>
      </c>
      <c r="G418" s="254">
        <v>282856412</v>
      </c>
      <c r="H418" s="254">
        <v>0</v>
      </c>
      <c r="I418" s="254">
        <v>346099745</v>
      </c>
    </row>
    <row r="419" spans="2:9">
      <c r="B419" s="252" t="s">
        <v>596</v>
      </c>
      <c r="C419" s="252" t="s">
        <v>778</v>
      </c>
      <c r="E419" s="253">
        <v>5</v>
      </c>
      <c r="F419" s="254">
        <v>971786637</v>
      </c>
      <c r="G419" s="254">
        <v>5781644201</v>
      </c>
      <c r="H419" s="254">
        <v>0</v>
      </c>
      <c r="I419" s="254">
        <v>6753430838</v>
      </c>
    </row>
    <row r="420" spans="2:9">
      <c r="B420" s="252" t="s">
        <v>493</v>
      </c>
      <c r="C420" s="252" t="s">
        <v>779</v>
      </c>
      <c r="E420" s="253">
        <v>5</v>
      </c>
      <c r="F420" s="254">
        <v>122863333</v>
      </c>
      <c r="G420" s="254">
        <v>208713323</v>
      </c>
      <c r="H420" s="254">
        <v>0</v>
      </c>
      <c r="I420" s="254">
        <v>331576656</v>
      </c>
    </row>
    <row r="421" spans="2:9">
      <c r="B421" s="252" t="s">
        <v>494</v>
      </c>
      <c r="C421" s="252" t="s">
        <v>780</v>
      </c>
      <c r="E421" s="253">
        <v>5</v>
      </c>
      <c r="F421" s="254">
        <v>88860000</v>
      </c>
      <c r="G421" s="254">
        <v>59950000</v>
      </c>
      <c r="H421" s="254">
        <v>0</v>
      </c>
      <c r="I421" s="254">
        <v>148810000</v>
      </c>
    </row>
    <row r="422" spans="2:9">
      <c r="B422" s="252" t="s">
        <v>495</v>
      </c>
      <c r="C422" s="252" t="s">
        <v>781</v>
      </c>
      <c r="E422" s="253">
        <v>5</v>
      </c>
      <c r="F422" s="254">
        <v>136532251</v>
      </c>
      <c r="G422" s="254">
        <v>191539039</v>
      </c>
      <c r="H422" s="254">
        <v>0</v>
      </c>
      <c r="I422" s="254">
        <v>328071290</v>
      </c>
    </row>
    <row r="423" spans="2:9">
      <c r="B423" s="252" t="s">
        <v>496</v>
      </c>
      <c r="C423" s="252" t="s">
        <v>782</v>
      </c>
      <c r="E423" s="253">
        <v>5</v>
      </c>
      <c r="F423" s="254">
        <v>1225804193</v>
      </c>
      <c r="G423" s="254">
        <v>2182094875</v>
      </c>
      <c r="H423" s="254">
        <v>4920000</v>
      </c>
      <c r="I423" s="254">
        <v>3402979068</v>
      </c>
    </row>
    <row r="424" spans="2:9">
      <c r="B424" s="252" t="s">
        <v>497</v>
      </c>
      <c r="C424" s="252" t="s">
        <v>783</v>
      </c>
      <c r="E424" s="253">
        <v>5</v>
      </c>
      <c r="F424" s="254">
        <v>336600000</v>
      </c>
      <c r="G424" s="254">
        <v>394372001</v>
      </c>
      <c r="H424" s="254">
        <v>0</v>
      </c>
      <c r="I424" s="254">
        <v>730972001</v>
      </c>
    </row>
    <row r="425" spans="2:9">
      <c r="B425" s="252" t="s">
        <v>498</v>
      </c>
      <c r="C425" s="252" t="s">
        <v>784</v>
      </c>
      <c r="E425" s="253">
        <v>5</v>
      </c>
      <c r="F425" s="254">
        <v>68816667</v>
      </c>
      <c r="G425" s="254">
        <v>40358333</v>
      </c>
      <c r="H425" s="254">
        <v>0</v>
      </c>
      <c r="I425" s="254">
        <v>109175000</v>
      </c>
    </row>
    <row r="426" spans="2:9">
      <c r="B426" s="252" t="s">
        <v>499</v>
      </c>
      <c r="C426" s="252" t="s">
        <v>785</v>
      </c>
      <c r="E426" s="253">
        <v>5</v>
      </c>
      <c r="F426" s="254">
        <v>189833333</v>
      </c>
      <c r="G426" s="254">
        <v>273193333</v>
      </c>
      <c r="H426" s="254">
        <v>0</v>
      </c>
      <c r="I426" s="254">
        <v>463026666</v>
      </c>
    </row>
    <row r="427" spans="2:9">
      <c r="B427" s="252" t="s">
        <v>500</v>
      </c>
      <c r="C427" s="252" t="s">
        <v>786</v>
      </c>
      <c r="E427" s="253">
        <v>5</v>
      </c>
      <c r="F427" s="254">
        <v>449846244</v>
      </c>
      <c r="G427" s="254">
        <v>983300451</v>
      </c>
      <c r="H427" s="254">
        <v>0</v>
      </c>
      <c r="I427" s="254">
        <v>1433146695</v>
      </c>
    </row>
    <row r="428" spans="2:9">
      <c r="B428" s="252" t="s">
        <v>501</v>
      </c>
      <c r="C428" s="252" t="s">
        <v>924</v>
      </c>
      <c r="E428" s="253">
        <v>5</v>
      </c>
      <c r="F428" s="254">
        <v>121573331</v>
      </c>
      <c r="G428" s="254">
        <v>505233997</v>
      </c>
      <c r="H428" s="254">
        <v>0</v>
      </c>
      <c r="I428" s="254">
        <v>626807328</v>
      </c>
    </row>
    <row r="429" spans="2:9">
      <c r="B429" s="249" t="s">
        <v>665</v>
      </c>
      <c r="C429" s="249" t="s">
        <v>666</v>
      </c>
      <c r="G429" s="251" t="s">
        <v>667</v>
      </c>
      <c r="H429" s="251" t="s">
        <v>668</v>
      </c>
    </row>
    <row r="430" spans="2:9">
      <c r="C430" s="252" t="s">
        <v>925</v>
      </c>
    </row>
    <row r="431" spans="2:9">
      <c r="B431" s="252" t="s">
        <v>502</v>
      </c>
      <c r="C431" s="252" t="s">
        <v>788</v>
      </c>
      <c r="E431" s="253">
        <v>5</v>
      </c>
      <c r="F431" s="254">
        <v>1384911037</v>
      </c>
      <c r="G431" s="254">
        <v>649505789</v>
      </c>
      <c r="H431" s="254">
        <v>0</v>
      </c>
      <c r="I431" s="254">
        <v>2034416826</v>
      </c>
    </row>
    <row r="432" spans="2:9">
      <c r="B432" s="252" t="s">
        <v>503</v>
      </c>
      <c r="C432" s="252" t="s">
        <v>789</v>
      </c>
      <c r="E432" s="253">
        <v>5</v>
      </c>
      <c r="F432" s="254">
        <v>81610000</v>
      </c>
      <c r="G432" s="254">
        <v>101039533</v>
      </c>
      <c r="H432" s="254">
        <v>0</v>
      </c>
      <c r="I432" s="254">
        <v>182649533</v>
      </c>
    </row>
    <row r="433" spans="2:9">
      <c r="B433" s="252" t="s">
        <v>504</v>
      </c>
      <c r="C433" s="252" t="s">
        <v>926</v>
      </c>
      <c r="E433" s="253">
        <v>5</v>
      </c>
      <c r="F433" s="254">
        <v>1202185583</v>
      </c>
      <c r="G433" s="254">
        <v>359145157</v>
      </c>
      <c r="H433" s="254">
        <v>0</v>
      </c>
      <c r="I433" s="254">
        <v>1561330740</v>
      </c>
    </row>
    <row r="434" spans="2:9">
      <c r="B434" s="252" t="s">
        <v>505</v>
      </c>
      <c r="C434" s="252" t="s">
        <v>927</v>
      </c>
      <c r="E434" s="253">
        <v>5</v>
      </c>
      <c r="F434" s="254">
        <v>3538189704</v>
      </c>
      <c r="G434" s="254">
        <v>3183961182</v>
      </c>
      <c r="H434" s="254">
        <v>0</v>
      </c>
      <c r="I434" s="254">
        <v>6722150886</v>
      </c>
    </row>
    <row r="435" spans="2:9">
      <c r="B435" s="252" t="s">
        <v>506</v>
      </c>
      <c r="C435" s="252" t="s">
        <v>928</v>
      </c>
      <c r="E435" s="253">
        <v>5</v>
      </c>
      <c r="F435" s="254">
        <v>1120810113</v>
      </c>
      <c r="G435" s="254">
        <v>400000</v>
      </c>
      <c r="H435" s="254">
        <v>0</v>
      </c>
      <c r="I435" s="254">
        <v>1121210113</v>
      </c>
    </row>
    <row r="436" spans="2:9">
      <c r="B436" s="252" t="s">
        <v>658</v>
      </c>
      <c r="C436" s="252" t="s">
        <v>929</v>
      </c>
      <c r="E436" s="253">
        <v>5</v>
      </c>
      <c r="F436" s="254">
        <v>0</v>
      </c>
      <c r="G436" s="254">
        <v>2800000</v>
      </c>
      <c r="H436" s="254">
        <v>0</v>
      </c>
      <c r="I436" s="254">
        <v>2800000</v>
      </c>
    </row>
    <row r="437" spans="2:9">
      <c r="B437" s="252" t="s">
        <v>659</v>
      </c>
      <c r="C437" s="252" t="s">
        <v>930</v>
      </c>
      <c r="E437" s="253">
        <v>5</v>
      </c>
      <c r="F437" s="254">
        <v>0</v>
      </c>
      <c r="G437" s="254">
        <v>5936667</v>
      </c>
      <c r="H437" s="254">
        <v>0</v>
      </c>
      <c r="I437" s="254">
        <v>5936667</v>
      </c>
    </row>
    <row r="438" spans="2:9">
      <c r="B438" s="252" t="s">
        <v>507</v>
      </c>
      <c r="C438" s="252" t="s">
        <v>931</v>
      </c>
      <c r="E438" s="253">
        <v>5</v>
      </c>
      <c r="F438" s="254">
        <v>8000000</v>
      </c>
      <c r="G438" s="254">
        <v>4500000</v>
      </c>
      <c r="H438" s="254">
        <v>0</v>
      </c>
      <c r="I438" s="254">
        <v>12500000</v>
      </c>
    </row>
    <row r="439" spans="2:9">
      <c r="B439" s="252" t="s">
        <v>508</v>
      </c>
      <c r="C439" s="252" t="s">
        <v>932</v>
      </c>
      <c r="E439" s="253">
        <v>5</v>
      </c>
      <c r="F439" s="254">
        <v>23818333</v>
      </c>
      <c r="G439" s="254">
        <v>16413333</v>
      </c>
      <c r="H439" s="254">
        <v>0</v>
      </c>
      <c r="I439" s="254">
        <v>40231666</v>
      </c>
    </row>
    <row r="440" spans="2:9">
      <c r="B440" s="252" t="s">
        <v>509</v>
      </c>
      <c r="C440" s="252" t="s">
        <v>933</v>
      </c>
      <c r="E440" s="253">
        <v>5</v>
      </c>
      <c r="F440" s="254">
        <v>59190421</v>
      </c>
      <c r="G440" s="254">
        <v>42303165</v>
      </c>
      <c r="H440" s="254">
        <v>0</v>
      </c>
      <c r="I440" s="254">
        <v>101493586</v>
      </c>
    </row>
    <row r="441" spans="2:9">
      <c r="B441" s="252" t="s">
        <v>597</v>
      </c>
      <c r="C441" s="252" t="s">
        <v>934</v>
      </c>
      <c r="E441" s="253">
        <v>5</v>
      </c>
      <c r="F441" s="254">
        <v>9036666</v>
      </c>
      <c r="G441" s="254">
        <v>5279999</v>
      </c>
      <c r="H441" s="254">
        <v>0</v>
      </c>
      <c r="I441" s="254">
        <v>14316665</v>
      </c>
    </row>
    <row r="442" spans="2:9">
      <c r="B442" s="252" t="s">
        <v>510</v>
      </c>
      <c r="C442" s="252" t="s">
        <v>935</v>
      </c>
      <c r="E442" s="253">
        <v>5</v>
      </c>
      <c r="F442" s="254">
        <v>103652595</v>
      </c>
      <c r="G442" s="254">
        <v>104668969</v>
      </c>
      <c r="H442" s="254">
        <v>0</v>
      </c>
      <c r="I442" s="254">
        <v>208321564</v>
      </c>
    </row>
    <row r="443" spans="2:9">
      <c r="B443" s="252" t="s">
        <v>660</v>
      </c>
      <c r="C443" s="252" t="s">
        <v>936</v>
      </c>
      <c r="E443" s="253">
        <v>5</v>
      </c>
      <c r="F443" s="254">
        <v>0</v>
      </c>
      <c r="G443" s="254">
        <v>65292000</v>
      </c>
      <c r="H443" s="254">
        <v>0</v>
      </c>
      <c r="I443" s="254">
        <v>65292000</v>
      </c>
    </row>
    <row r="444" spans="2:9">
      <c r="B444" s="252" t="s">
        <v>598</v>
      </c>
      <c r="C444" s="252" t="s">
        <v>937</v>
      </c>
      <c r="E444" s="253">
        <v>5</v>
      </c>
      <c r="F444" s="254">
        <v>689069148</v>
      </c>
      <c r="G444" s="254">
        <v>555772290</v>
      </c>
      <c r="H444" s="254">
        <v>1244841438</v>
      </c>
      <c r="I444" s="254">
        <v>0</v>
      </c>
    </row>
    <row r="445" spans="2:9">
      <c r="B445" s="252" t="s">
        <v>599</v>
      </c>
      <c r="C445" s="252" t="s">
        <v>938</v>
      </c>
      <c r="E445" s="253">
        <v>5</v>
      </c>
      <c r="F445" s="254">
        <v>143780260</v>
      </c>
      <c r="G445" s="254">
        <v>6255000</v>
      </c>
      <c r="H445" s="254">
        <v>150035260</v>
      </c>
      <c r="I445" s="254">
        <v>0</v>
      </c>
    </row>
    <row r="446" spans="2:9">
      <c r="B446" s="252" t="s">
        <v>644</v>
      </c>
      <c r="C446" s="252" t="s">
        <v>939</v>
      </c>
      <c r="E446" s="253">
        <v>5</v>
      </c>
      <c r="F446" s="254">
        <v>6233333</v>
      </c>
      <c r="G446" s="254">
        <v>0</v>
      </c>
      <c r="H446" s="254">
        <v>6233333</v>
      </c>
      <c r="I446" s="254">
        <v>0</v>
      </c>
    </row>
    <row r="447" spans="2:9">
      <c r="B447" s="252" t="s">
        <v>600</v>
      </c>
      <c r="C447" s="252" t="s">
        <v>940</v>
      </c>
      <c r="E447" s="253">
        <v>5</v>
      </c>
      <c r="F447" s="254">
        <v>182142242</v>
      </c>
      <c r="G447" s="254">
        <v>11400000</v>
      </c>
      <c r="H447" s="254">
        <v>193542242</v>
      </c>
      <c r="I447" s="254">
        <v>0</v>
      </c>
    </row>
    <row r="448" spans="2:9">
      <c r="B448" s="252" t="s">
        <v>601</v>
      </c>
      <c r="C448" s="252" t="s">
        <v>941</v>
      </c>
      <c r="E448" s="253">
        <v>5</v>
      </c>
      <c r="F448" s="254">
        <v>85533333</v>
      </c>
      <c r="G448" s="254">
        <v>27800000</v>
      </c>
      <c r="H448" s="254">
        <v>113333333</v>
      </c>
      <c r="I448" s="254">
        <v>0</v>
      </c>
    </row>
    <row r="449" spans="2:9">
      <c r="B449" s="249" t="s">
        <v>665</v>
      </c>
      <c r="C449" s="249" t="s">
        <v>666</v>
      </c>
      <c r="G449" s="251" t="s">
        <v>667</v>
      </c>
      <c r="H449" s="251" t="s">
        <v>668</v>
      </c>
    </row>
    <row r="450" spans="2:9">
      <c r="C450" s="252" t="s">
        <v>942</v>
      </c>
    </row>
    <row r="451" spans="2:9">
      <c r="B451" s="252" t="s">
        <v>602</v>
      </c>
      <c r="C451" s="252" t="s">
        <v>943</v>
      </c>
      <c r="E451" s="253">
        <v>5</v>
      </c>
      <c r="F451" s="254">
        <v>11596667</v>
      </c>
      <c r="G451" s="254">
        <v>0</v>
      </c>
      <c r="H451" s="254">
        <v>11596667</v>
      </c>
      <c r="I451" s="254">
        <v>0</v>
      </c>
    </row>
    <row r="452" spans="2:9">
      <c r="B452" s="252" t="s">
        <v>603</v>
      </c>
      <c r="C452" s="252" t="s">
        <v>944</v>
      </c>
      <c r="E452" s="253">
        <v>5</v>
      </c>
      <c r="F452" s="254">
        <v>77199999</v>
      </c>
      <c r="G452" s="254">
        <v>0</v>
      </c>
      <c r="H452" s="254">
        <v>77199999</v>
      </c>
      <c r="I452" s="254">
        <v>0</v>
      </c>
    </row>
    <row r="453" spans="2:9">
      <c r="B453" s="252" t="s">
        <v>604</v>
      </c>
      <c r="C453" s="252" t="s">
        <v>945</v>
      </c>
      <c r="E453" s="253">
        <v>5</v>
      </c>
      <c r="F453" s="254">
        <v>21735180</v>
      </c>
      <c r="G453" s="254">
        <v>0</v>
      </c>
      <c r="H453" s="254">
        <v>21735180</v>
      </c>
      <c r="I453" s="254">
        <v>0</v>
      </c>
    </row>
    <row r="454" spans="2:9">
      <c r="B454" s="252" t="s">
        <v>605</v>
      </c>
      <c r="C454" s="252" t="s">
        <v>946</v>
      </c>
      <c r="E454" s="253">
        <v>5</v>
      </c>
      <c r="F454" s="254">
        <v>105640000</v>
      </c>
      <c r="G454" s="254">
        <v>0</v>
      </c>
      <c r="H454" s="254">
        <v>105640000</v>
      </c>
      <c r="I454" s="254">
        <v>0</v>
      </c>
    </row>
    <row r="455" spans="2:9">
      <c r="B455" s="252" t="s">
        <v>606</v>
      </c>
      <c r="C455" s="252" t="s">
        <v>947</v>
      </c>
      <c r="E455" s="253">
        <v>5</v>
      </c>
      <c r="F455" s="254">
        <v>57260000</v>
      </c>
      <c r="G455" s="254">
        <v>4500000</v>
      </c>
      <c r="H455" s="254">
        <v>61760000</v>
      </c>
      <c r="I455" s="254">
        <v>0</v>
      </c>
    </row>
    <row r="456" spans="2:9">
      <c r="B456" s="252" t="s">
        <v>607</v>
      </c>
      <c r="C456" s="252" t="s">
        <v>948</v>
      </c>
      <c r="E456" s="253">
        <v>5</v>
      </c>
      <c r="F456" s="254">
        <v>17510000</v>
      </c>
      <c r="G456" s="254">
        <v>4590000</v>
      </c>
      <c r="H456" s="254">
        <v>22100000</v>
      </c>
      <c r="I456" s="254">
        <v>0</v>
      </c>
    </row>
    <row r="457" spans="2:9">
      <c r="B457" s="252" t="s">
        <v>608</v>
      </c>
      <c r="C457" s="252" t="s">
        <v>949</v>
      </c>
      <c r="E457" s="253">
        <v>5</v>
      </c>
      <c r="F457" s="254">
        <v>213100412</v>
      </c>
      <c r="G457" s="254">
        <v>8972000</v>
      </c>
      <c r="H457" s="254">
        <v>222072412</v>
      </c>
      <c r="I457" s="254">
        <v>0</v>
      </c>
    </row>
    <row r="458" spans="2:9">
      <c r="B458" s="252" t="s">
        <v>609</v>
      </c>
      <c r="C458" s="252" t="s">
        <v>950</v>
      </c>
      <c r="E458" s="253">
        <v>5</v>
      </c>
      <c r="F458" s="254">
        <v>5597383867</v>
      </c>
      <c r="G458" s="254">
        <v>0</v>
      </c>
      <c r="H458" s="254">
        <v>5597383867</v>
      </c>
      <c r="I458" s="254">
        <v>0</v>
      </c>
    </row>
    <row r="459" spans="2:9">
      <c r="B459" s="252" t="s">
        <v>610</v>
      </c>
      <c r="C459" s="252" t="s">
        <v>951</v>
      </c>
      <c r="E459" s="253">
        <v>5</v>
      </c>
      <c r="F459" s="254">
        <v>84054990</v>
      </c>
      <c r="G459" s="254">
        <v>0</v>
      </c>
      <c r="H459" s="254">
        <v>84054990</v>
      </c>
      <c r="I459" s="254">
        <v>0</v>
      </c>
    </row>
    <row r="460" spans="2:9">
      <c r="B460" s="252" t="s">
        <v>611</v>
      </c>
      <c r="C460" s="252" t="s">
        <v>952</v>
      </c>
      <c r="E460" s="253">
        <v>5</v>
      </c>
      <c r="F460" s="254">
        <v>9000000</v>
      </c>
      <c r="G460" s="254">
        <v>0</v>
      </c>
      <c r="H460" s="254">
        <v>9000000</v>
      </c>
      <c r="I460" s="254">
        <v>0</v>
      </c>
    </row>
    <row r="461" spans="2:9">
      <c r="B461" s="252" t="s">
        <v>612</v>
      </c>
      <c r="C461" s="252" t="s">
        <v>953</v>
      </c>
      <c r="E461" s="253">
        <v>5</v>
      </c>
      <c r="F461" s="254">
        <v>89658373</v>
      </c>
      <c r="G461" s="254">
        <v>17200000</v>
      </c>
      <c r="H461" s="254">
        <v>106858373</v>
      </c>
      <c r="I461" s="254">
        <v>0</v>
      </c>
    </row>
    <row r="462" spans="2:9">
      <c r="B462" s="252" t="s">
        <v>613</v>
      </c>
      <c r="C462" s="252" t="s">
        <v>954</v>
      </c>
      <c r="E462" s="253">
        <v>5</v>
      </c>
      <c r="F462" s="254">
        <v>749090895</v>
      </c>
      <c r="G462" s="254">
        <v>270271174</v>
      </c>
      <c r="H462" s="254">
        <v>1019362069</v>
      </c>
      <c r="I462" s="254">
        <v>0</v>
      </c>
    </row>
    <row r="463" spans="2:9">
      <c r="B463" s="252" t="s">
        <v>614</v>
      </c>
      <c r="C463" s="252" t="s">
        <v>955</v>
      </c>
      <c r="E463" s="253">
        <v>5</v>
      </c>
      <c r="F463" s="254">
        <v>131963334</v>
      </c>
      <c r="G463" s="254">
        <v>28433333</v>
      </c>
      <c r="H463" s="254">
        <v>160396667</v>
      </c>
      <c r="I463" s="254">
        <v>0</v>
      </c>
    </row>
    <row r="464" spans="2:9">
      <c r="B464" s="252" t="s">
        <v>615</v>
      </c>
      <c r="C464" s="252" t="s">
        <v>956</v>
      </c>
      <c r="E464" s="253">
        <v>5</v>
      </c>
      <c r="F464" s="254">
        <v>122593333</v>
      </c>
      <c r="G464" s="254">
        <v>52350000</v>
      </c>
      <c r="H464" s="254">
        <v>174943333</v>
      </c>
      <c r="I464" s="254">
        <v>0</v>
      </c>
    </row>
    <row r="465" spans="2:9">
      <c r="B465" s="252" t="s">
        <v>616</v>
      </c>
      <c r="C465" s="252" t="s">
        <v>957</v>
      </c>
      <c r="E465" s="253">
        <v>5</v>
      </c>
      <c r="F465" s="254">
        <v>344194110</v>
      </c>
      <c r="G465" s="254">
        <v>59016966</v>
      </c>
      <c r="H465" s="254">
        <v>403211076</v>
      </c>
      <c r="I465" s="254">
        <v>0</v>
      </c>
    </row>
    <row r="466" spans="2:9">
      <c r="B466" s="252" t="s">
        <v>617</v>
      </c>
      <c r="C466" s="252" t="s">
        <v>958</v>
      </c>
      <c r="E466" s="253">
        <v>5</v>
      </c>
      <c r="F466" s="254">
        <v>318770663</v>
      </c>
      <c r="G466" s="254">
        <v>122333334</v>
      </c>
      <c r="H466" s="254">
        <v>441103997</v>
      </c>
      <c r="I466" s="254">
        <v>0</v>
      </c>
    </row>
    <row r="467" spans="2:9">
      <c r="B467" s="252" t="s">
        <v>618</v>
      </c>
      <c r="C467" s="252" t="s">
        <v>959</v>
      </c>
      <c r="E467" s="253">
        <v>5</v>
      </c>
      <c r="F467" s="254">
        <v>165476420</v>
      </c>
      <c r="G467" s="254">
        <v>3780000</v>
      </c>
      <c r="H467" s="254">
        <v>169256420</v>
      </c>
      <c r="I467" s="254">
        <v>0</v>
      </c>
    </row>
    <row r="468" spans="2:9">
      <c r="B468" s="252" t="s">
        <v>619</v>
      </c>
      <c r="C468" s="252" t="s">
        <v>960</v>
      </c>
      <c r="E468" s="253">
        <v>5</v>
      </c>
      <c r="F468" s="254">
        <v>32000000</v>
      </c>
      <c r="G468" s="254">
        <v>9000000</v>
      </c>
      <c r="H468" s="254">
        <v>41000000</v>
      </c>
      <c r="I468" s="254">
        <v>0</v>
      </c>
    </row>
    <row r="469" spans="2:9">
      <c r="B469" s="252" t="s">
        <v>620</v>
      </c>
      <c r="C469" s="252" t="s">
        <v>961</v>
      </c>
      <c r="E469" s="253">
        <v>5</v>
      </c>
      <c r="F469" s="254">
        <v>150255973</v>
      </c>
      <c r="G469" s="254">
        <v>102515415</v>
      </c>
      <c r="H469" s="254">
        <v>252771388</v>
      </c>
      <c r="I469" s="254">
        <v>0</v>
      </c>
    </row>
    <row r="470" spans="2:9">
      <c r="B470" s="252" t="s">
        <v>511</v>
      </c>
      <c r="C470" s="252" t="s">
        <v>859</v>
      </c>
      <c r="E470" s="253">
        <v>2</v>
      </c>
      <c r="F470" s="254">
        <v>1397301771</v>
      </c>
      <c r="G470" s="254">
        <v>423917126</v>
      </c>
      <c r="H470" s="254">
        <v>0</v>
      </c>
      <c r="I470" s="254">
        <v>1821218897</v>
      </c>
    </row>
    <row r="471" spans="2:9">
      <c r="B471" s="252" t="s">
        <v>512</v>
      </c>
      <c r="C471" s="252" t="s">
        <v>513</v>
      </c>
      <c r="E471" s="253">
        <v>3</v>
      </c>
      <c r="F471" s="254">
        <v>1397301771</v>
      </c>
      <c r="G471" s="254">
        <v>423917126</v>
      </c>
      <c r="H471" s="254">
        <v>0</v>
      </c>
      <c r="I471" s="254">
        <v>1821218897</v>
      </c>
    </row>
    <row r="472" spans="2:9">
      <c r="B472" s="252" t="s">
        <v>514</v>
      </c>
      <c r="C472" s="252" t="s">
        <v>962</v>
      </c>
      <c r="E472" s="253">
        <v>4</v>
      </c>
      <c r="F472" s="254">
        <v>1397301771</v>
      </c>
      <c r="G472" s="254">
        <v>411153451</v>
      </c>
      <c r="H472" s="254">
        <v>0</v>
      </c>
      <c r="I472" s="254">
        <v>1808455222</v>
      </c>
    </row>
    <row r="473" spans="2:9">
      <c r="B473" s="252" t="s">
        <v>515</v>
      </c>
      <c r="C473" s="252" t="s">
        <v>963</v>
      </c>
      <c r="E473" s="253">
        <v>5</v>
      </c>
      <c r="F473" s="254">
        <v>1227616060</v>
      </c>
      <c r="G473" s="254">
        <v>406541261</v>
      </c>
      <c r="H473" s="254">
        <v>0</v>
      </c>
      <c r="I473" s="254">
        <v>1634157321</v>
      </c>
    </row>
    <row r="474" spans="2:9">
      <c r="B474" s="252" t="s">
        <v>652</v>
      </c>
      <c r="C474" s="252" t="s">
        <v>964</v>
      </c>
      <c r="E474" s="253">
        <v>5</v>
      </c>
      <c r="F474" s="254">
        <v>14109026</v>
      </c>
      <c r="G474" s="254">
        <v>0</v>
      </c>
      <c r="H474" s="254">
        <v>0</v>
      </c>
      <c r="I474" s="254">
        <v>14109026</v>
      </c>
    </row>
    <row r="475" spans="2:9">
      <c r="B475" s="252" t="s">
        <v>592</v>
      </c>
      <c r="C475" s="252" t="s">
        <v>965</v>
      </c>
      <c r="E475" s="253">
        <v>5</v>
      </c>
      <c r="F475" s="254">
        <v>440262</v>
      </c>
      <c r="G475" s="254">
        <v>0</v>
      </c>
      <c r="H475" s="254">
        <v>0</v>
      </c>
      <c r="I475" s="254">
        <v>440262</v>
      </c>
    </row>
    <row r="476" spans="2:9">
      <c r="B476" s="252" t="s">
        <v>653</v>
      </c>
      <c r="C476" s="252" t="s">
        <v>966</v>
      </c>
      <c r="E476" s="253">
        <v>5</v>
      </c>
      <c r="F476" s="254">
        <v>149788800</v>
      </c>
      <c r="G476" s="254">
        <v>0</v>
      </c>
      <c r="H476" s="254">
        <v>0</v>
      </c>
      <c r="I476" s="254">
        <v>149788800</v>
      </c>
    </row>
    <row r="477" spans="2:9">
      <c r="B477" s="249" t="s">
        <v>665</v>
      </c>
      <c r="C477" s="249" t="s">
        <v>666</v>
      </c>
      <c r="G477" s="251" t="s">
        <v>667</v>
      </c>
      <c r="H477" s="251" t="s">
        <v>668</v>
      </c>
    </row>
    <row r="478" spans="2:9">
      <c r="C478" s="252" t="s">
        <v>967</v>
      </c>
    </row>
    <row r="479" spans="2:9">
      <c r="B479" s="252" t="s">
        <v>645</v>
      </c>
      <c r="C479" s="252" t="s">
        <v>968</v>
      </c>
      <c r="E479" s="253">
        <v>5</v>
      </c>
      <c r="F479" s="254">
        <v>2531329</v>
      </c>
      <c r="G479" s="254">
        <v>36258</v>
      </c>
      <c r="H479" s="254">
        <v>0</v>
      </c>
      <c r="I479" s="254">
        <v>2567587</v>
      </c>
    </row>
    <row r="480" spans="2:9">
      <c r="B480" s="252" t="s">
        <v>654</v>
      </c>
      <c r="C480" s="252" t="s">
        <v>969</v>
      </c>
      <c r="E480" s="253">
        <v>5</v>
      </c>
      <c r="F480" s="254">
        <v>2816294</v>
      </c>
      <c r="G480" s="254">
        <v>4575932</v>
      </c>
      <c r="H480" s="254">
        <v>0</v>
      </c>
      <c r="I480" s="254">
        <v>7392226</v>
      </c>
    </row>
    <row r="481" spans="2:9">
      <c r="B481" s="252" t="s">
        <v>661</v>
      </c>
      <c r="C481" s="252" t="s">
        <v>970</v>
      </c>
      <c r="E481" s="253">
        <v>4</v>
      </c>
      <c r="F481" s="254">
        <v>0</v>
      </c>
      <c r="G481" s="254">
        <v>12763675</v>
      </c>
      <c r="H481" s="254">
        <v>0</v>
      </c>
      <c r="I481" s="254">
        <v>12763675</v>
      </c>
    </row>
    <row r="482" spans="2:9">
      <c r="B482" s="252" t="s">
        <v>516</v>
      </c>
      <c r="C482" s="252" t="s">
        <v>37</v>
      </c>
      <c r="E482" s="253">
        <v>2</v>
      </c>
      <c r="F482" s="254">
        <v>431352057.51999998</v>
      </c>
      <c r="G482" s="254">
        <v>10062388</v>
      </c>
      <c r="H482" s="254">
        <v>0</v>
      </c>
      <c r="I482" s="254">
        <v>441414445.51999998</v>
      </c>
    </row>
    <row r="483" spans="2:9">
      <c r="B483" s="252" t="s">
        <v>517</v>
      </c>
      <c r="C483" s="252" t="s">
        <v>518</v>
      </c>
      <c r="E483" s="253">
        <v>3</v>
      </c>
      <c r="F483" s="254">
        <v>398767318.20999998</v>
      </c>
      <c r="G483" s="254">
        <v>2484348</v>
      </c>
      <c r="H483" s="254">
        <v>0</v>
      </c>
      <c r="I483" s="254">
        <v>401251666.20999998</v>
      </c>
    </row>
    <row r="484" spans="2:9">
      <c r="B484" s="252" t="s">
        <v>646</v>
      </c>
      <c r="C484" s="252" t="s">
        <v>971</v>
      </c>
      <c r="E484" s="253">
        <v>4</v>
      </c>
      <c r="F484" s="254">
        <v>93140566</v>
      </c>
      <c r="G484" s="254">
        <v>0</v>
      </c>
      <c r="H484" s="254">
        <v>0</v>
      </c>
      <c r="I484" s="254">
        <v>93140566</v>
      </c>
    </row>
    <row r="485" spans="2:9">
      <c r="B485" s="252" t="s">
        <v>519</v>
      </c>
      <c r="C485" s="252" t="s">
        <v>972</v>
      </c>
      <c r="E485" s="253">
        <v>4</v>
      </c>
      <c r="F485" s="254">
        <v>305626752.20999998</v>
      </c>
      <c r="G485" s="254">
        <v>2484348</v>
      </c>
      <c r="H485" s="254">
        <v>0</v>
      </c>
      <c r="I485" s="254">
        <v>308111100.20999998</v>
      </c>
    </row>
    <row r="486" spans="2:9">
      <c r="B486" s="252" t="s">
        <v>520</v>
      </c>
      <c r="C486" s="252" t="s">
        <v>973</v>
      </c>
      <c r="E486" s="253">
        <v>3</v>
      </c>
      <c r="F486" s="254">
        <v>32584739.309999999</v>
      </c>
      <c r="G486" s="254">
        <v>7578040</v>
      </c>
      <c r="H486" s="254">
        <v>0</v>
      </c>
      <c r="I486" s="254">
        <v>40162779.310000002</v>
      </c>
    </row>
    <row r="487" spans="2:9">
      <c r="B487" s="252" t="s">
        <v>521</v>
      </c>
      <c r="C487" s="252" t="s">
        <v>522</v>
      </c>
      <c r="E487" s="253">
        <v>4</v>
      </c>
      <c r="F487" s="254">
        <v>32584739.309999999</v>
      </c>
      <c r="G487" s="254">
        <v>7578040</v>
      </c>
      <c r="H487" s="254">
        <v>0</v>
      </c>
      <c r="I487" s="254">
        <v>40162779.310000002</v>
      </c>
    </row>
    <row r="488" spans="2:9">
      <c r="B488" s="252" t="s">
        <v>523</v>
      </c>
      <c r="C488" s="252" t="s">
        <v>974</v>
      </c>
      <c r="E488" s="253">
        <v>5</v>
      </c>
      <c r="F488" s="254">
        <v>32584739.309999999</v>
      </c>
      <c r="G488" s="254">
        <v>7578040</v>
      </c>
      <c r="H488" s="254">
        <v>0</v>
      </c>
      <c r="I488" s="254">
        <v>40162779.310000002</v>
      </c>
    </row>
    <row r="489" spans="2:9">
      <c r="F489" s="254">
        <v>31724799530.560001</v>
      </c>
      <c r="G489" s="254">
        <v>22690394032.110001</v>
      </c>
      <c r="H489" s="254">
        <v>11224139107</v>
      </c>
      <c r="I489" s="254">
        <v>43191054455.669998</v>
      </c>
    </row>
    <row r="490" spans="2:9">
      <c r="C490" s="252" t="s">
        <v>975</v>
      </c>
    </row>
    <row r="491" spans="2:9">
      <c r="B491" s="252" t="s">
        <v>524</v>
      </c>
      <c r="C491" s="252" t="s">
        <v>20</v>
      </c>
      <c r="E491" s="253">
        <v>1</v>
      </c>
      <c r="F491" s="254">
        <v>0</v>
      </c>
      <c r="G491" s="254">
        <v>6024367053</v>
      </c>
      <c r="H491" s="254">
        <v>6024367053</v>
      </c>
      <c r="I491" s="254">
        <v>0</v>
      </c>
    </row>
    <row r="492" spans="2:9">
      <c r="B492" s="252" t="s">
        <v>525</v>
      </c>
      <c r="C492" s="252" t="s">
        <v>526</v>
      </c>
      <c r="E492" s="253">
        <v>2</v>
      </c>
      <c r="F492" s="254">
        <v>11661111357.5</v>
      </c>
      <c r="G492" s="254">
        <v>5220812927</v>
      </c>
      <c r="H492" s="254">
        <v>803554126</v>
      </c>
      <c r="I492" s="254">
        <v>16078370158.5</v>
      </c>
    </row>
    <row r="493" spans="2:9">
      <c r="B493" s="252" t="s">
        <v>527</v>
      </c>
      <c r="C493" s="252" t="s">
        <v>976</v>
      </c>
      <c r="E493" s="253">
        <v>3</v>
      </c>
      <c r="F493" s="254">
        <v>2460675429</v>
      </c>
      <c r="G493" s="254">
        <v>0</v>
      </c>
      <c r="H493" s="254">
        <v>0</v>
      </c>
      <c r="I493" s="254">
        <v>2460675429</v>
      </c>
    </row>
    <row r="494" spans="2:9">
      <c r="B494" s="252" t="s">
        <v>528</v>
      </c>
      <c r="C494" s="252" t="s">
        <v>352</v>
      </c>
      <c r="E494" s="253">
        <v>4</v>
      </c>
      <c r="F494" s="254">
        <v>2073818512</v>
      </c>
      <c r="G494" s="254">
        <v>0</v>
      </c>
      <c r="H494" s="254">
        <v>0</v>
      </c>
      <c r="I494" s="254">
        <v>2073818512</v>
      </c>
    </row>
    <row r="495" spans="2:9">
      <c r="B495" s="252" t="s">
        <v>529</v>
      </c>
      <c r="C495" s="252" t="s">
        <v>843</v>
      </c>
      <c r="E495" s="253">
        <v>5</v>
      </c>
      <c r="F495" s="254">
        <v>2073818512</v>
      </c>
      <c r="G495" s="254">
        <v>0</v>
      </c>
      <c r="H495" s="254">
        <v>0</v>
      </c>
      <c r="I495" s="254">
        <v>2073818512</v>
      </c>
    </row>
    <row r="496" spans="2:9">
      <c r="B496" s="252" t="s">
        <v>530</v>
      </c>
      <c r="C496" s="252" t="s">
        <v>977</v>
      </c>
      <c r="E496" s="253">
        <v>4</v>
      </c>
      <c r="F496" s="254">
        <v>386856917</v>
      </c>
      <c r="G496" s="254">
        <v>0</v>
      </c>
      <c r="H496" s="254">
        <v>0</v>
      </c>
      <c r="I496" s="254">
        <v>386856917</v>
      </c>
    </row>
    <row r="497" spans="2:9">
      <c r="B497" s="252" t="s">
        <v>531</v>
      </c>
      <c r="C497" s="252" t="s">
        <v>532</v>
      </c>
      <c r="E497" s="253">
        <v>3</v>
      </c>
      <c r="F497" s="254">
        <v>9200435928.5</v>
      </c>
      <c r="G497" s="254">
        <v>5220812927</v>
      </c>
      <c r="H497" s="254">
        <v>803554126</v>
      </c>
      <c r="I497" s="254">
        <v>13617694729.5</v>
      </c>
    </row>
    <row r="498" spans="2:9">
      <c r="B498" s="252" t="s">
        <v>533</v>
      </c>
      <c r="C498" s="252" t="s">
        <v>978</v>
      </c>
      <c r="E498" s="253">
        <v>4</v>
      </c>
      <c r="F498" s="254">
        <v>19763029</v>
      </c>
      <c r="G498" s="254">
        <v>0</v>
      </c>
      <c r="H498" s="254">
        <v>0</v>
      </c>
      <c r="I498" s="254">
        <v>19763029</v>
      </c>
    </row>
    <row r="499" spans="2:9">
      <c r="B499" s="252" t="s">
        <v>534</v>
      </c>
      <c r="C499" s="252" t="s">
        <v>676</v>
      </c>
      <c r="E499" s="253">
        <v>5</v>
      </c>
      <c r="F499" s="254">
        <v>19763029</v>
      </c>
      <c r="G499" s="254">
        <v>0</v>
      </c>
      <c r="H499" s="254">
        <v>0</v>
      </c>
      <c r="I499" s="254">
        <v>19763029</v>
      </c>
    </row>
    <row r="500" spans="2:9">
      <c r="B500" s="252" t="s">
        <v>535</v>
      </c>
      <c r="C500" s="252" t="s">
        <v>979</v>
      </c>
      <c r="E500" s="253">
        <v>4</v>
      </c>
      <c r="F500" s="254">
        <v>9180672899.5</v>
      </c>
      <c r="G500" s="254">
        <v>5220812927</v>
      </c>
      <c r="H500" s="254">
        <v>803554126</v>
      </c>
      <c r="I500" s="254">
        <v>13597931700.5</v>
      </c>
    </row>
    <row r="501" spans="2:9">
      <c r="B501" s="252" t="s">
        <v>536</v>
      </c>
      <c r="C501" s="252" t="s">
        <v>23</v>
      </c>
      <c r="E501" s="253">
        <v>2</v>
      </c>
      <c r="F501" s="254">
        <v>566297019</v>
      </c>
      <c r="G501" s="254">
        <v>0</v>
      </c>
      <c r="H501" s="254">
        <v>0</v>
      </c>
      <c r="I501" s="254">
        <v>566297019</v>
      </c>
    </row>
    <row r="502" spans="2:9">
      <c r="B502" s="252" t="s">
        <v>537</v>
      </c>
      <c r="C502" s="252" t="s">
        <v>980</v>
      </c>
      <c r="E502" s="253">
        <v>3</v>
      </c>
      <c r="F502" s="254">
        <v>333328987</v>
      </c>
      <c r="G502" s="254">
        <v>0</v>
      </c>
      <c r="H502" s="254">
        <v>0</v>
      </c>
      <c r="I502" s="254">
        <v>333328987</v>
      </c>
    </row>
    <row r="503" spans="2:9">
      <c r="B503" s="252" t="s">
        <v>538</v>
      </c>
      <c r="C503" s="252" t="s">
        <v>682</v>
      </c>
      <c r="E503" s="253">
        <v>4</v>
      </c>
      <c r="F503" s="254">
        <v>333328987</v>
      </c>
      <c r="G503" s="254">
        <v>0</v>
      </c>
      <c r="H503" s="254">
        <v>0</v>
      </c>
      <c r="I503" s="254">
        <v>333328987</v>
      </c>
    </row>
    <row r="504" spans="2:9">
      <c r="B504" s="252" t="s">
        <v>539</v>
      </c>
      <c r="C504" s="252" t="s">
        <v>684</v>
      </c>
      <c r="E504" s="253">
        <v>5</v>
      </c>
      <c r="F504" s="254">
        <v>333328987</v>
      </c>
      <c r="G504" s="254">
        <v>0</v>
      </c>
      <c r="H504" s="254">
        <v>0</v>
      </c>
      <c r="I504" s="254">
        <v>333328987</v>
      </c>
    </row>
    <row r="505" spans="2:9">
      <c r="B505" s="252" t="s">
        <v>540</v>
      </c>
      <c r="C505" s="252" t="s">
        <v>981</v>
      </c>
      <c r="E505" s="253">
        <v>3</v>
      </c>
      <c r="F505" s="254">
        <v>232968032</v>
      </c>
      <c r="G505" s="254">
        <v>0</v>
      </c>
      <c r="H505" s="254">
        <v>0</v>
      </c>
      <c r="I505" s="254">
        <v>232968032</v>
      </c>
    </row>
    <row r="506" spans="2:9">
      <c r="B506" s="252" t="s">
        <v>541</v>
      </c>
      <c r="C506" s="252" t="s">
        <v>542</v>
      </c>
      <c r="E506" s="253">
        <v>4</v>
      </c>
      <c r="F506" s="254">
        <v>232968032</v>
      </c>
      <c r="G506" s="254">
        <v>0</v>
      </c>
      <c r="H506" s="254">
        <v>0</v>
      </c>
      <c r="I506" s="254">
        <v>232968032</v>
      </c>
    </row>
    <row r="507" spans="2:9">
      <c r="B507" s="252" t="s">
        <v>543</v>
      </c>
      <c r="C507" s="252" t="s">
        <v>25</v>
      </c>
      <c r="E507" s="253">
        <v>2</v>
      </c>
      <c r="F507" s="254">
        <v>-12227408376.5</v>
      </c>
      <c r="G507" s="254">
        <v>803554126</v>
      </c>
      <c r="H507" s="254">
        <v>5220812927</v>
      </c>
      <c r="I507" s="254">
        <v>-16644667177.5</v>
      </c>
    </row>
    <row r="508" spans="2:9">
      <c r="B508" s="252" t="s">
        <v>544</v>
      </c>
      <c r="C508" s="252" t="s">
        <v>982</v>
      </c>
      <c r="E508" s="253">
        <v>3</v>
      </c>
      <c r="F508" s="254">
        <v>-11661111357.5</v>
      </c>
      <c r="G508" s="254">
        <v>803554126</v>
      </c>
      <c r="H508" s="254">
        <v>5220812927</v>
      </c>
      <c r="I508" s="254">
        <v>-16078370158.5</v>
      </c>
    </row>
    <row r="509" spans="2:9">
      <c r="B509" s="252" t="s">
        <v>545</v>
      </c>
      <c r="C509" s="252" t="s">
        <v>983</v>
      </c>
      <c r="E509" s="253">
        <v>4</v>
      </c>
      <c r="F509" s="254">
        <v>-2460675429</v>
      </c>
      <c r="G509" s="254">
        <v>0</v>
      </c>
      <c r="H509" s="254">
        <v>0</v>
      </c>
      <c r="I509" s="254">
        <v>-2460675429</v>
      </c>
    </row>
    <row r="510" spans="2:9">
      <c r="B510" s="252" t="s">
        <v>546</v>
      </c>
      <c r="C510" s="252" t="s">
        <v>843</v>
      </c>
      <c r="E510" s="253">
        <v>5</v>
      </c>
      <c r="F510" s="254">
        <v>-2073818512</v>
      </c>
      <c r="G510" s="254">
        <v>0</v>
      </c>
      <c r="H510" s="254">
        <v>0</v>
      </c>
      <c r="I510" s="254">
        <v>-2073818512</v>
      </c>
    </row>
    <row r="511" spans="2:9">
      <c r="B511" s="252" t="s">
        <v>547</v>
      </c>
      <c r="C511" s="252" t="s">
        <v>984</v>
      </c>
      <c r="E511" s="253">
        <v>5</v>
      </c>
      <c r="F511" s="254">
        <v>-386856917</v>
      </c>
      <c r="G511" s="254">
        <v>0</v>
      </c>
      <c r="H511" s="254">
        <v>0</v>
      </c>
      <c r="I511" s="254">
        <v>-386856917</v>
      </c>
    </row>
    <row r="512" spans="2:9">
      <c r="B512" s="249" t="s">
        <v>665</v>
      </c>
      <c r="C512" s="249" t="s">
        <v>666</v>
      </c>
      <c r="G512" s="251" t="s">
        <v>667</v>
      </c>
      <c r="H512" s="251" t="s">
        <v>668</v>
      </c>
    </row>
    <row r="513" spans="2:9">
      <c r="C513" s="252" t="s">
        <v>985</v>
      </c>
    </row>
    <row r="514" spans="2:9">
      <c r="B514" s="252" t="s">
        <v>548</v>
      </c>
      <c r="C514" s="252" t="s">
        <v>986</v>
      </c>
      <c r="E514" s="253">
        <v>4</v>
      </c>
      <c r="F514" s="254">
        <v>-9200435928.5</v>
      </c>
      <c r="G514" s="254">
        <v>803554126</v>
      </c>
      <c r="H514" s="254">
        <v>5220812927</v>
      </c>
      <c r="I514" s="254">
        <v>-13617694729.5</v>
      </c>
    </row>
    <row r="515" spans="2:9">
      <c r="B515" s="252" t="s">
        <v>549</v>
      </c>
      <c r="C515" s="252" t="s">
        <v>987</v>
      </c>
      <c r="E515" s="253">
        <v>3</v>
      </c>
      <c r="F515" s="254">
        <v>-566297019</v>
      </c>
      <c r="G515" s="254">
        <v>0</v>
      </c>
      <c r="H515" s="254">
        <v>0</v>
      </c>
      <c r="I515" s="254">
        <v>-566297019</v>
      </c>
    </row>
    <row r="516" spans="2:9">
      <c r="B516" s="252" t="s">
        <v>550</v>
      </c>
      <c r="C516" s="252" t="s">
        <v>988</v>
      </c>
      <c r="E516" s="253">
        <v>4</v>
      </c>
      <c r="F516" s="254">
        <v>-333328987</v>
      </c>
      <c r="G516" s="254">
        <v>0</v>
      </c>
      <c r="H516" s="254">
        <v>0</v>
      </c>
      <c r="I516" s="254">
        <v>-333328987</v>
      </c>
    </row>
    <row r="517" spans="2:9">
      <c r="B517" s="252" t="s">
        <v>551</v>
      </c>
      <c r="C517" s="252" t="s">
        <v>684</v>
      </c>
      <c r="E517" s="253">
        <v>5</v>
      </c>
      <c r="F517" s="254">
        <v>-333328987</v>
      </c>
      <c r="G517" s="254">
        <v>0</v>
      </c>
      <c r="H517" s="254">
        <v>0</v>
      </c>
      <c r="I517" s="254">
        <v>-333328987</v>
      </c>
    </row>
    <row r="518" spans="2:9">
      <c r="B518" s="252" t="s">
        <v>552</v>
      </c>
      <c r="C518" s="252" t="s">
        <v>989</v>
      </c>
      <c r="E518" s="253">
        <v>4</v>
      </c>
      <c r="F518" s="254">
        <v>-232968032</v>
      </c>
      <c r="G518" s="254">
        <v>0</v>
      </c>
      <c r="H518" s="254">
        <v>0</v>
      </c>
      <c r="I518" s="254">
        <v>-232968032</v>
      </c>
    </row>
    <row r="519" spans="2:9">
      <c r="F519" s="254">
        <v>0</v>
      </c>
      <c r="G519" s="254">
        <v>6024367053</v>
      </c>
      <c r="H519" s="254">
        <v>6024367053</v>
      </c>
      <c r="I519" s="254">
        <v>0</v>
      </c>
    </row>
    <row r="520" spans="2:9">
      <c r="C520" s="252" t="s">
        <v>975</v>
      </c>
    </row>
    <row r="521" spans="2:9">
      <c r="B521" s="252" t="s">
        <v>553</v>
      </c>
      <c r="C521" s="252" t="s">
        <v>990</v>
      </c>
      <c r="E521" s="253">
        <v>1</v>
      </c>
      <c r="F521" s="254">
        <v>0</v>
      </c>
      <c r="G521" s="254">
        <v>633343915</v>
      </c>
      <c r="H521" s="254">
        <v>633343915</v>
      </c>
      <c r="I521" s="254">
        <v>0</v>
      </c>
    </row>
    <row r="522" spans="2:9">
      <c r="B522" s="252" t="s">
        <v>554</v>
      </c>
      <c r="C522" s="252" t="s">
        <v>555</v>
      </c>
      <c r="E522" s="253">
        <v>2</v>
      </c>
      <c r="F522" s="254">
        <v>-126939792404</v>
      </c>
      <c r="G522" s="254">
        <v>633343915</v>
      </c>
      <c r="H522" s="254">
        <v>0</v>
      </c>
      <c r="I522" s="254">
        <v>-126306448489</v>
      </c>
    </row>
    <row r="523" spans="2:9">
      <c r="B523" s="252" t="s">
        <v>556</v>
      </c>
      <c r="C523" s="252" t="s">
        <v>991</v>
      </c>
      <c r="E523" s="253">
        <v>3</v>
      </c>
      <c r="F523" s="254">
        <v>-116473954190</v>
      </c>
      <c r="G523" s="254">
        <v>0</v>
      </c>
      <c r="H523" s="254">
        <v>0</v>
      </c>
      <c r="I523" s="254">
        <v>-116473954190</v>
      </c>
    </row>
    <row r="524" spans="2:9">
      <c r="B524" s="252" t="s">
        <v>647</v>
      </c>
      <c r="C524" s="252" t="s">
        <v>911</v>
      </c>
      <c r="E524" s="253">
        <v>4</v>
      </c>
      <c r="F524" s="254">
        <v>-3974421</v>
      </c>
      <c r="G524" s="254">
        <v>0</v>
      </c>
      <c r="H524" s="254">
        <v>0</v>
      </c>
      <c r="I524" s="254">
        <v>-3974421</v>
      </c>
    </row>
    <row r="525" spans="2:9">
      <c r="B525" s="252" t="s">
        <v>557</v>
      </c>
      <c r="C525" s="252" t="s">
        <v>992</v>
      </c>
      <c r="E525" s="253">
        <v>4</v>
      </c>
      <c r="F525" s="254">
        <v>-64375459</v>
      </c>
      <c r="G525" s="254">
        <v>0</v>
      </c>
      <c r="H525" s="254">
        <v>0</v>
      </c>
      <c r="I525" s="254">
        <v>-64375459</v>
      </c>
    </row>
    <row r="526" spans="2:9">
      <c r="B526" s="252" t="s">
        <v>558</v>
      </c>
      <c r="C526" s="252" t="s">
        <v>993</v>
      </c>
      <c r="E526" s="253">
        <v>4</v>
      </c>
      <c r="F526" s="254">
        <v>-19393747712</v>
      </c>
      <c r="G526" s="254">
        <v>0</v>
      </c>
      <c r="H526" s="254">
        <v>0</v>
      </c>
      <c r="I526" s="254">
        <v>-19393747712</v>
      </c>
    </row>
    <row r="527" spans="2:9">
      <c r="B527" s="252" t="s">
        <v>559</v>
      </c>
      <c r="C527" s="252" t="s">
        <v>994</v>
      </c>
      <c r="E527" s="253">
        <v>4</v>
      </c>
      <c r="F527" s="254">
        <v>-97011856598</v>
      </c>
      <c r="G527" s="254">
        <v>0</v>
      </c>
      <c r="H527" s="254">
        <v>0</v>
      </c>
      <c r="I527" s="254">
        <v>-97011856598</v>
      </c>
    </row>
    <row r="528" spans="2:9">
      <c r="B528" s="252" t="s">
        <v>560</v>
      </c>
      <c r="C528" s="252" t="s">
        <v>561</v>
      </c>
      <c r="E528" s="253">
        <v>3</v>
      </c>
      <c r="F528" s="254">
        <v>-10465838212.860001</v>
      </c>
      <c r="G528" s="254">
        <v>633343915</v>
      </c>
      <c r="H528" s="254">
        <v>0</v>
      </c>
      <c r="I528" s="254">
        <v>-9832494297.8600006</v>
      </c>
    </row>
    <row r="529" spans="2:9">
      <c r="B529" s="252" t="s">
        <v>562</v>
      </c>
      <c r="C529" s="252" t="s">
        <v>995</v>
      </c>
      <c r="E529" s="253">
        <v>4</v>
      </c>
      <c r="F529" s="254">
        <v>-10465838212.860001</v>
      </c>
      <c r="G529" s="254">
        <v>633343915</v>
      </c>
      <c r="H529" s="254">
        <v>0</v>
      </c>
      <c r="I529" s="254">
        <v>-9832494297.8600006</v>
      </c>
    </row>
    <row r="530" spans="2:9">
      <c r="B530" s="252" t="s">
        <v>563</v>
      </c>
      <c r="C530" s="252" t="s">
        <v>24</v>
      </c>
      <c r="E530" s="253">
        <v>2</v>
      </c>
      <c r="F530" s="254">
        <v>-381803212</v>
      </c>
      <c r="G530" s="254">
        <v>0</v>
      </c>
      <c r="H530" s="254">
        <v>0</v>
      </c>
      <c r="I530" s="254">
        <v>-381803212</v>
      </c>
    </row>
    <row r="531" spans="2:9">
      <c r="B531" s="252" t="s">
        <v>564</v>
      </c>
      <c r="C531" s="252" t="s">
        <v>996</v>
      </c>
      <c r="E531" s="253">
        <v>3</v>
      </c>
      <c r="F531" s="254">
        <v>-381803212</v>
      </c>
      <c r="G531" s="254">
        <v>0</v>
      </c>
      <c r="H531" s="254">
        <v>0</v>
      </c>
      <c r="I531" s="254">
        <v>-381803212</v>
      </c>
    </row>
    <row r="532" spans="2:9">
      <c r="B532" s="252" t="s">
        <v>565</v>
      </c>
      <c r="C532" s="252" t="s">
        <v>997</v>
      </c>
      <c r="E532" s="253">
        <v>4</v>
      </c>
      <c r="F532" s="254">
        <v>-381803212</v>
      </c>
      <c r="G532" s="254">
        <v>0</v>
      </c>
      <c r="H532" s="254">
        <v>0</v>
      </c>
      <c r="I532" s="254">
        <v>-381803212</v>
      </c>
    </row>
    <row r="533" spans="2:9">
      <c r="B533" s="252" t="s">
        <v>566</v>
      </c>
      <c r="C533" s="252" t="s">
        <v>26</v>
      </c>
      <c r="E533" s="253">
        <v>2</v>
      </c>
      <c r="F533" s="254">
        <v>127321595616</v>
      </c>
      <c r="G533" s="254">
        <v>0</v>
      </c>
      <c r="H533" s="254">
        <v>633343915</v>
      </c>
      <c r="I533" s="254">
        <v>126688251701</v>
      </c>
    </row>
    <row r="534" spans="2:9">
      <c r="B534" s="252" t="s">
        <v>567</v>
      </c>
      <c r="C534" s="252" t="s">
        <v>998</v>
      </c>
      <c r="E534" s="253">
        <v>3</v>
      </c>
      <c r="F534" s="254">
        <v>126939792403.28</v>
      </c>
      <c r="G534" s="254">
        <v>0</v>
      </c>
      <c r="H534" s="254">
        <v>633343915</v>
      </c>
      <c r="I534" s="254">
        <v>126306448488.28</v>
      </c>
    </row>
    <row r="535" spans="2:9">
      <c r="B535" s="252" t="s">
        <v>568</v>
      </c>
      <c r="C535" s="252" t="s">
        <v>999</v>
      </c>
      <c r="E535" s="253">
        <v>4</v>
      </c>
      <c r="F535" s="254">
        <v>116473954190</v>
      </c>
      <c r="G535" s="254">
        <v>0</v>
      </c>
      <c r="H535" s="254">
        <v>0</v>
      </c>
      <c r="I535" s="254">
        <v>116473954190</v>
      </c>
    </row>
    <row r="536" spans="2:9">
      <c r="B536" s="252" t="s">
        <v>569</v>
      </c>
      <c r="C536" s="252" t="s">
        <v>1000</v>
      </c>
      <c r="E536" s="253">
        <v>4</v>
      </c>
      <c r="F536" s="254">
        <v>10465838213</v>
      </c>
      <c r="G536" s="254">
        <v>0</v>
      </c>
      <c r="H536" s="254">
        <v>633343915</v>
      </c>
      <c r="I536" s="254">
        <v>9832494298</v>
      </c>
    </row>
    <row r="537" spans="2:9">
      <c r="B537" s="252" t="s">
        <v>570</v>
      </c>
      <c r="C537" s="252" t="s">
        <v>571</v>
      </c>
      <c r="E537" s="253">
        <v>3</v>
      </c>
      <c r="F537" s="254">
        <v>381803212</v>
      </c>
      <c r="G537" s="254">
        <v>0</v>
      </c>
      <c r="H537" s="254">
        <v>0</v>
      </c>
      <c r="I537" s="254">
        <v>381803212</v>
      </c>
    </row>
    <row r="538" spans="2:9">
      <c r="B538" s="252" t="s">
        <v>572</v>
      </c>
      <c r="C538" s="252" t="s">
        <v>1001</v>
      </c>
      <c r="E538" s="253">
        <v>4</v>
      </c>
      <c r="F538" s="254">
        <v>381803212</v>
      </c>
      <c r="G538" s="254">
        <v>0</v>
      </c>
      <c r="H538" s="254">
        <v>0</v>
      </c>
      <c r="I538" s="254">
        <v>381803212</v>
      </c>
    </row>
    <row r="539" spans="2:9">
      <c r="F539" s="254">
        <v>0</v>
      </c>
      <c r="G539" s="254">
        <v>633343915</v>
      </c>
      <c r="H539" s="254">
        <v>633343915</v>
      </c>
      <c r="I539" s="254">
        <v>0</v>
      </c>
    </row>
    <row r="540" spans="2:9">
      <c r="F540" s="254">
        <v>-0.14000000000000001</v>
      </c>
      <c r="G540" s="254">
        <v>51987368116.18</v>
      </c>
      <c r="H540" s="254">
        <v>51987368116.18</v>
      </c>
      <c r="I540" s="254">
        <v>-0.14000000000000001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70"/>
  <sheetViews>
    <sheetView tabSelected="1" view="pageBreakPreview" topLeftCell="A10" zoomScaleNormal="100" zoomScaleSheetLayoutView="100" workbookViewId="0">
      <selection activeCell="I56" sqref="I56"/>
    </sheetView>
  </sheetViews>
  <sheetFormatPr baseColWidth="10" defaultRowHeight="12.75"/>
  <cols>
    <col min="1" max="1" width="3.42578125" style="149" customWidth="1"/>
    <col min="2" max="2" width="9" style="160" customWidth="1"/>
    <col min="3" max="3" width="47.28515625" style="161" customWidth="1"/>
    <col min="4" max="4" width="21" style="162" customWidth="1"/>
    <col min="5" max="5" width="0.42578125" style="163" customWidth="1"/>
    <col min="6" max="6" width="12.28515625" style="162" customWidth="1"/>
    <col min="7" max="7" width="6.42578125" style="149" customWidth="1"/>
    <col min="8" max="8" width="44.7109375" style="149" customWidth="1"/>
    <col min="9" max="9" width="19.42578125" style="164" customWidth="1"/>
    <col min="10" max="10" width="0.140625" style="149" customWidth="1"/>
    <col min="11" max="11" width="14.85546875" style="149" bestFit="1" customWidth="1"/>
    <col min="12" max="12" width="19.42578125" style="149" bestFit="1" customWidth="1"/>
    <col min="13" max="13" width="17" style="149" bestFit="1" customWidth="1"/>
    <col min="14" max="254" width="11.42578125" style="149"/>
    <col min="255" max="255" width="5" style="149" customWidth="1"/>
    <col min="256" max="256" width="6.5703125" style="149" customWidth="1"/>
    <col min="257" max="257" width="45.7109375" style="149" customWidth="1"/>
    <col min="258" max="258" width="15.42578125" style="149" customWidth="1"/>
    <col min="259" max="259" width="6.5703125" style="149" customWidth="1"/>
    <col min="260" max="260" width="15.42578125" style="149" customWidth="1"/>
    <col min="261" max="261" width="5.140625" style="149" customWidth="1"/>
    <col min="262" max="262" width="6.42578125" style="149" customWidth="1"/>
    <col min="263" max="263" width="45.7109375" style="149" customWidth="1"/>
    <col min="264" max="264" width="15.42578125" style="149" customWidth="1"/>
    <col min="265" max="265" width="6.42578125" style="149" customWidth="1"/>
    <col min="266" max="266" width="15.42578125" style="149" customWidth="1"/>
    <col min="267" max="267" width="5.140625" style="149" customWidth="1"/>
    <col min="268" max="510" width="11.42578125" style="149"/>
    <col min="511" max="511" width="5" style="149" customWidth="1"/>
    <col min="512" max="512" width="6.5703125" style="149" customWidth="1"/>
    <col min="513" max="513" width="45.7109375" style="149" customWidth="1"/>
    <col min="514" max="514" width="15.42578125" style="149" customWidth="1"/>
    <col min="515" max="515" width="6.5703125" style="149" customWidth="1"/>
    <col min="516" max="516" width="15.42578125" style="149" customWidth="1"/>
    <col min="517" max="517" width="5.140625" style="149" customWidth="1"/>
    <col min="518" max="518" width="6.42578125" style="149" customWidth="1"/>
    <col min="519" max="519" width="45.7109375" style="149" customWidth="1"/>
    <col min="520" max="520" width="15.42578125" style="149" customWidth="1"/>
    <col min="521" max="521" width="6.42578125" style="149" customWidth="1"/>
    <col min="522" max="522" width="15.42578125" style="149" customWidth="1"/>
    <col min="523" max="523" width="5.140625" style="149" customWidth="1"/>
    <col min="524" max="766" width="11.42578125" style="149"/>
    <col min="767" max="767" width="5" style="149" customWidth="1"/>
    <col min="768" max="768" width="6.5703125" style="149" customWidth="1"/>
    <col min="769" max="769" width="45.7109375" style="149" customWidth="1"/>
    <col min="770" max="770" width="15.42578125" style="149" customWidth="1"/>
    <col min="771" max="771" width="6.5703125" style="149" customWidth="1"/>
    <col min="772" max="772" width="15.42578125" style="149" customWidth="1"/>
    <col min="773" max="773" width="5.140625" style="149" customWidth="1"/>
    <col min="774" max="774" width="6.42578125" style="149" customWidth="1"/>
    <col min="775" max="775" width="45.7109375" style="149" customWidth="1"/>
    <col min="776" max="776" width="15.42578125" style="149" customWidth="1"/>
    <col min="777" max="777" width="6.42578125" style="149" customWidth="1"/>
    <col min="778" max="778" width="15.42578125" style="149" customWidth="1"/>
    <col min="779" max="779" width="5.140625" style="149" customWidth="1"/>
    <col min="780" max="1022" width="11.42578125" style="149"/>
    <col min="1023" max="1023" width="5" style="149" customWidth="1"/>
    <col min="1024" max="1024" width="6.5703125" style="149" customWidth="1"/>
    <col min="1025" max="1025" width="45.7109375" style="149" customWidth="1"/>
    <col min="1026" max="1026" width="15.42578125" style="149" customWidth="1"/>
    <col min="1027" max="1027" width="6.5703125" style="149" customWidth="1"/>
    <col min="1028" max="1028" width="15.42578125" style="149" customWidth="1"/>
    <col min="1029" max="1029" width="5.140625" style="149" customWidth="1"/>
    <col min="1030" max="1030" width="6.42578125" style="149" customWidth="1"/>
    <col min="1031" max="1031" width="45.7109375" style="149" customWidth="1"/>
    <col min="1032" max="1032" width="15.42578125" style="149" customWidth="1"/>
    <col min="1033" max="1033" width="6.42578125" style="149" customWidth="1"/>
    <col min="1034" max="1034" width="15.42578125" style="149" customWidth="1"/>
    <col min="1035" max="1035" width="5.140625" style="149" customWidth="1"/>
    <col min="1036" max="1278" width="11.42578125" style="149"/>
    <col min="1279" max="1279" width="5" style="149" customWidth="1"/>
    <col min="1280" max="1280" width="6.5703125" style="149" customWidth="1"/>
    <col min="1281" max="1281" width="45.7109375" style="149" customWidth="1"/>
    <col min="1282" max="1282" width="15.42578125" style="149" customWidth="1"/>
    <col min="1283" max="1283" width="6.5703125" style="149" customWidth="1"/>
    <col min="1284" max="1284" width="15.42578125" style="149" customWidth="1"/>
    <col min="1285" max="1285" width="5.140625" style="149" customWidth="1"/>
    <col min="1286" max="1286" width="6.42578125" style="149" customWidth="1"/>
    <col min="1287" max="1287" width="45.7109375" style="149" customWidth="1"/>
    <col min="1288" max="1288" width="15.42578125" style="149" customWidth="1"/>
    <col min="1289" max="1289" width="6.42578125" style="149" customWidth="1"/>
    <col min="1290" max="1290" width="15.42578125" style="149" customWidth="1"/>
    <col min="1291" max="1291" width="5.140625" style="149" customWidth="1"/>
    <col min="1292" max="1534" width="11.42578125" style="149"/>
    <col min="1535" max="1535" width="5" style="149" customWidth="1"/>
    <col min="1536" max="1536" width="6.5703125" style="149" customWidth="1"/>
    <col min="1537" max="1537" width="45.7109375" style="149" customWidth="1"/>
    <col min="1538" max="1538" width="15.42578125" style="149" customWidth="1"/>
    <col min="1539" max="1539" width="6.5703125" style="149" customWidth="1"/>
    <col min="1540" max="1540" width="15.42578125" style="149" customWidth="1"/>
    <col min="1541" max="1541" width="5.140625" style="149" customWidth="1"/>
    <col min="1542" max="1542" width="6.42578125" style="149" customWidth="1"/>
    <col min="1543" max="1543" width="45.7109375" style="149" customWidth="1"/>
    <col min="1544" max="1544" width="15.42578125" style="149" customWidth="1"/>
    <col min="1545" max="1545" width="6.42578125" style="149" customWidth="1"/>
    <col min="1546" max="1546" width="15.42578125" style="149" customWidth="1"/>
    <col min="1547" max="1547" width="5.140625" style="149" customWidth="1"/>
    <col min="1548" max="1790" width="11.42578125" style="149"/>
    <col min="1791" max="1791" width="5" style="149" customWidth="1"/>
    <col min="1792" max="1792" width="6.5703125" style="149" customWidth="1"/>
    <col min="1793" max="1793" width="45.7109375" style="149" customWidth="1"/>
    <col min="1794" max="1794" width="15.42578125" style="149" customWidth="1"/>
    <col min="1795" max="1795" width="6.5703125" style="149" customWidth="1"/>
    <col min="1796" max="1796" width="15.42578125" style="149" customWidth="1"/>
    <col min="1797" max="1797" width="5.140625" style="149" customWidth="1"/>
    <col min="1798" max="1798" width="6.42578125" style="149" customWidth="1"/>
    <col min="1799" max="1799" width="45.7109375" style="149" customWidth="1"/>
    <col min="1800" max="1800" width="15.42578125" style="149" customWidth="1"/>
    <col min="1801" max="1801" width="6.42578125" style="149" customWidth="1"/>
    <col min="1802" max="1802" width="15.42578125" style="149" customWidth="1"/>
    <col min="1803" max="1803" width="5.140625" style="149" customWidth="1"/>
    <col min="1804" max="2046" width="11.42578125" style="149"/>
    <col min="2047" max="2047" width="5" style="149" customWidth="1"/>
    <col min="2048" max="2048" width="6.5703125" style="149" customWidth="1"/>
    <col min="2049" max="2049" width="45.7109375" style="149" customWidth="1"/>
    <col min="2050" max="2050" width="15.42578125" style="149" customWidth="1"/>
    <col min="2051" max="2051" width="6.5703125" style="149" customWidth="1"/>
    <col min="2052" max="2052" width="15.42578125" style="149" customWidth="1"/>
    <col min="2053" max="2053" width="5.140625" style="149" customWidth="1"/>
    <col min="2054" max="2054" width="6.42578125" style="149" customWidth="1"/>
    <col min="2055" max="2055" width="45.7109375" style="149" customWidth="1"/>
    <col min="2056" max="2056" width="15.42578125" style="149" customWidth="1"/>
    <col min="2057" max="2057" width="6.42578125" style="149" customWidth="1"/>
    <col min="2058" max="2058" width="15.42578125" style="149" customWidth="1"/>
    <col min="2059" max="2059" width="5.140625" style="149" customWidth="1"/>
    <col min="2060" max="2302" width="11.42578125" style="149"/>
    <col min="2303" max="2303" width="5" style="149" customWidth="1"/>
    <col min="2304" max="2304" width="6.5703125" style="149" customWidth="1"/>
    <col min="2305" max="2305" width="45.7109375" style="149" customWidth="1"/>
    <col min="2306" max="2306" width="15.42578125" style="149" customWidth="1"/>
    <col min="2307" max="2307" width="6.5703125" style="149" customWidth="1"/>
    <col min="2308" max="2308" width="15.42578125" style="149" customWidth="1"/>
    <col min="2309" max="2309" width="5.140625" style="149" customWidth="1"/>
    <col min="2310" max="2310" width="6.42578125" style="149" customWidth="1"/>
    <col min="2311" max="2311" width="45.7109375" style="149" customWidth="1"/>
    <col min="2312" max="2312" width="15.42578125" style="149" customWidth="1"/>
    <col min="2313" max="2313" width="6.42578125" style="149" customWidth="1"/>
    <col min="2314" max="2314" width="15.42578125" style="149" customWidth="1"/>
    <col min="2315" max="2315" width="5.140625" style="149" customWidth="1"/>
    <col min="2316" max="2558" width="11.42578125" style="149"/>
    <col min="2559" max="2559" width="5" style="149" customWidth="1"/>
    <col min="2560" max="2560" width="6.5703125" style="149" customWidth="1"/>
    <col min="2561" max="2561" width="45.7109375" style="149" customWidth="1"/>
    <col min="2562" max="2562" width="15.42578125" style="149" customWidth="1"/>
    <col min="2563" max="2563" width="6.5703125" style="149" customWidth="1"/>
    <col min="2564" max="2564" width="15.42578125" style="149" customWidth="1"/>
    <col min="2565" max="2565" width="5.140625" style="149" customWidth="1"/>
    <col min="2566" max="2566" width="6.42578125" style="149" customWidth="1"/>
    <col min="2567" max="2567" width="45.7109375" style="149" customWidth="1"/>
    <col min="2568" max="2568" width="15.42578125" style="149" customWidth="1"/>
    <col min="2569" max="2569" width="6.42578125" style="149" customWidth="1"/>
    <col min="2570" max="2570" width="15.42578125" style="149" customWidth="1"/>
    <col min="2571" max="2571" width="5.140625" style="149" customWidth="1"/>
    <col min="2572" max="2814" width="11.42578125" style="149"/>
    <col min="2815" max="2815" width="5" style="149" customWidth="1"/>
    <col min="2816" max="2816" width="6.5703125" style="149" customWidth="1"/>
    <col min="2817" max="2817" width="45.7109375" style="149" customWidth="1"/>
    <col min="2818" max="2818" width="15.42578125" style="149" customWidth="1"/>
    <col min="2819" max="2819" width="6.5703125" style="149" customWidth="1"/>
    <col min="2820" max="2820" width="15.42578125" style="149" customWidth="1"/>
    <col min="2821" max="2821" width="5.140625" style="149" customWidth="1"/>
    <col min="2822" max="2822" width="6.42578125" style="149" customWidth="1"/>
    <col min="2823" max="2823" width="45.7109375" style="149" customWidth="1"/>
    <col min="2824" max="2824" width="15.42578125" style="149" customWidth="1"/>
    <col min="2825" max="2825" width="6.42578125" style="149" customWidth="1"/>
    <col min="2826" max="2826" width="15.42578125" style="149" customWidth="1"/>
    <col min="2827" max="2827" width="5.140625" style="149" customWidth="1"/>
    <col min="2828" max="3070" width="11.42578125" style="149"/>
    <col min="3071" max="3071" width="5" style="149" customWidth="1"/>
    <col min="3072" max="3072" width="6.5703125" style="149" customWidth="1"/>
    <col min="3073" max="3073" width="45.7109375" style="149" customWidth="1"/>
    <col min="3074" max="3074" width="15.42578125" style="149" customWidth="1"/>
    <col min="3075" max="3075" width="6.5703125" style="149" customWidth="1"/>
    <col min="3076" max="3076" width="15.42578125" style="149" customWidth="1"/>
    <col min="3077" max="3077" width="5.140625" style="149" customWidth="1"/>
    <col min="3078" max="3078" width="6.42578125" style="149" customWidth="1"/>
    <col min="3079" max="3079" width="45.7109375" style="149" customWidth="1"/>
    <col min="3080" max="3080" width="15.42578125" style="149" customWidth="1"/>
    <col min="3081" max="3081" width="6.42578125" style="149" customWidth="1"/>
    <col min="3082" max="3082" width="15.42578125" style="149" customWidth="1"/>
    <col min="3083" max="3083" width="5.140625" style="149" customWidth="1"/>
    <col min="3084" max="3326" width="11.42578125" style="149"/>
    <col min="3327" max="3327" width="5" style="149" customWidth="1"/>
    <col min="3328" max="3328" width="6.5703125" style="149" customWidth="1"/>
    <col min="3329" max="3329" width="45.7109375" style="149" customWidth="1"/>
    <col min="3330" max="3330" width="15.42578125" style="149" customWidth="1"/>
    <col min="3331" max="3331" width="6.5703125" style="149" customWidth="1"/>
    <col min="3332" max="3332" width="15.42578125" style="149" customWidth="1"/>
    <col min="3333" max="3333" width="5.140625" style="149" customWidth="1"/>
    <col min="3334" max="3334" width="6.42578125" style="149" customWidth="1"/>
    <col min="3335" max="3335" width="45.7109375" style="149" customWidth="1"/>
    <col min="3336" max="3336" width="15.42578125" style="149" customWidth="1"/>
    <col min="3337" max="3337" width="6.42578125" style="149" customWidth="1"/>
    <col min="3338" max="3338" width="15.42578125" style="149" customWidth="1"/>
    <col min="3339" max="3339" width="5.140625" style="149" customWidth="1"/>
    <col min="3340" max="3582" width="11.42578125" style="149"/>
    <col min="3583" max="3583" width="5" style="149" customWidth="1"/>
    <col min="3584" max="3584" width="6.5703125" style="149" customWidth="1"/>
    <col min="3585" max="3585" width="45.7109375" style="149" customWidth="1"/>
    <col min="3586" max="3586" width="15.42578125" style="149" customWidth="1"/>
    <col min="3587" max="3587" width="6.5703125" style="149" customWidth="1"/>
    <col min="3588" max="3588" width="15.42578125" style="149" customWidth="1"/>
    <col min="3589" max="3589" width="5.140625" style="149" customWidth="1"/>
    <col min="3590" max="3590" width="6.42578125" style="149" customWidth="1"/>
    <col min="3591" max="3591" width="45.7109375" style="149" customWidth="1"/>
    <col min="3592" max="3592" width="15.42578125" style="149" customWidth="1"/>
    <col min="3593" max="3593" width="6.42578125" style="149" customWidth="1"/>
    <col min="3594" max="3594" width="15.42578125" style="149" customWidth="1"/>
    <col min="3595" max="3595" width="5.140625" style="149" customWidth="1"/>
    <col min="3596" max="3838" width="11.42578125" style="149"/>
    <col min="3839" max="3839" width="5" style="149" customWidth="1"/>
    <col min="3840" max="3840" width="6.5703125" style="149" customWidth="1"/>
    <col min="3841" max="3841" width="45.7109375" style="149" customWidth="1"/>
    <col min="3842" max="3842" width="15.42578125" style="149" customWidth="1"/>
    <col min="3843" max="3843" width="6.5703125" style="149" customWidth="1"/>
    <col min="3844" max="3844" width="15.42578125" style="149" customWidth="1"/>
    <col min="3845" max="3845" width="5.140625" style="149" customWidth="1"/>
    <col min="3846" max="3846" width="6.42578125" style="149" customWidth="1"/>
    <col min="3847" max="3847" width="45.7109375" style="149" customWidth="1"/>
    <col min="3848" max="3848" width="15.42578125" style="149" customWidth="1"/>
    <col min="3849" max="3849" width="6.42578125" style="149" customWidth="1"/>
    <col min="3850" max="3850" width="15.42578125" style="149" customWidth="1"/>
    <col min="3851" max="3851" width="5.140625" style="149" customWidth="1"/>
    <col min="3852" max="4094" width="11.42578125" style="149"/>
    <col min="4095" max="4095" width="5" style="149" customWidth="1"/>
    <col min="4096" max="4096" width="6.5703125" style="149" customWidth="1"/>
    <col min="4097" max="4097" width="45.7109375" style="149" customWidth="1"/>
    <col min="4098" max="4098" width="15.42578125" style="149" customWidth="1"/>
    <col min="4099" max="4099" width="6.5703125" style="149" customWidth="1"/>
    <col min="4100" max="4100" width="15.42578125" style="149" customWidth="1"/>
    <col min="4101" max="4101" width="5.140625" style="149" customWidth="1"/>
    <col min="4102" max="4102" width="6.42578125" style="149" customWidth="1"/>
    <col min="4103" max="4103" width="45.7109375" style="149" customWidth="1"/>
    <col min="4104" max="4104" width="15.42578125" style="149" customWidth="1"/>
    <col min="4105" max="4105" width="6.42578125" style="149" customWidth="1"/>
    <col min="4106" max="4106" width="15.42578125" style="149" customWidth="1"/>
    <col min="4107" max="4107" width="5.140625" style="149" customWidth="1"/>
    <col min="4108" max="4350" width="11.42578125" style="149"/>
    <col min="4351" max="4351" width="5" style="149" customWidth="1"/>
    <col min="4352" max="4352" width="6.5703125" style="149" customWidth="1"/>
    <col min="4353" max="4353" width="45.7109375" style="149" customWidth="1"/>
    <col min="4354" max="4354" width="15.42578125" style="149" customWidth="1"/>
    <col min="4355" max="4355" width="6.5703125" style="149" customWidth="1"/>
    <col min="4356" max="4356" width="15.42578125" style="149" customWidth="1"/>
    <col min="4357" max="4357" width="5.140625" style="149" customWidth="1"/>
    <col min="4358" max="4358" width="6.42578125" style="149" customWidth="1"/>
    <col min="4359" max="4359" width="45.7109375" style="149" customWidth="1"/>
    <col min="4360" max="4360" width="15.42578125" style="149" customWidth="1"/>
    <col min="4361" max="4361" width="6.42578125" style="149" customWidth="1"/>
    <col min="4362" max="4362" width="15.42578125" style="149" customWidth="1"/>
    <col min="4363" max="4363" width="5.140625" style="149" customWidth="1"/>
    <col min="4364" max="4606" width="11.42578125" style="149"/>
    <col min="4607" max="4607" width="5" style="149" customWidth="1"/>
    <col min="4608" max="4608" width="6.5703125" style="149" customWidth="1"/>
    <col min="4609" max="4609" width="45.7109375" style="149" customWidth="1"/>
    <col min="4610" max="4610" width="15.42578125" style="149" customWidth="1"/>
    <col min="4611" max="4611" width="6.5703125" style="149" customWidth="1"/>
    <col min="4612" max="4612" width="15.42578125" style="149" customWidth="1"/>
    <col min="4613" max="4613" width="5.140625" style="149" customWidth="1"/>
    <col min="4614" max="4614" width="6.42578125" style="149" customWidth="1"/>
    <col min="4615" max="4615" width="45.7109375" style="149" customWidth="1"/>
    <col min="4616" max="4616" width="15.42578125" style="149" customWidth="1"/>
    <col min="4617" max="4617" width="6.42578125" style="149" customWidth="1"/>
    <col min="4618" max="4618" width="15.42578125" style="149" customWidth="1"/>
    <col min="4619" max="4619" width="5.140625" style="149" customWidth="1"/>
    <col min="4620" max="4862" width="11.42578125" style="149"/>
    <col min="4863" max="4863" width="5" style="149" customWidth="1"/>
    <col min="4864" max="4864" width="6.5703125" style="149" customWidth="1"/>
    <col min="4865" max="4865" width="45.7109375" style="149" customWidth="1"/>
    <col min="4866" max="4866" width="15.42578125" style="149" customWidth="1"/>
    <col min="4867" max="4867" width="6.5703125" style="149" customWidth="1"/>
    <col min="4868" max="4868" width="15.42578125" style="149" customWidth="1"/>
    <col min="4869" max="4869" width="5.140625" style="149" customWidth="1"/>
    <col min="4870" max="4870" width="6.42578125" style="149" customWidth="1"/>
    <col min="4871" max="4871" width="45.7109375" style="149" customWidth="1"/>
    <col min="4872" max="4872" width="15.42578125" style="149" customWidth="1"/>
    <col min="4873" max="4873" width="6.42578125" style="149" customWidth="1"/>
    <col min="4874" max="4874" width="15.42578125" style="149" customWidth="1"/>
    <col min="4875" max="4875" width="5.140625" style="149" customWidth="1"/>
    <col min="4876" max="5118" width="11.42578125" style="149"/>
    <col min="5119" max="5119" width="5" style="149" customWidth="1"/>
    <col min="5120" max="5120" width="6.5703125" style="149" customWidth="1"/>
    <col min="5121" max="5121" width="45.7109375" style="149" customWidth="1"/>
    <col min="5122" max="5122" width="15.42578125" style="149" customWidth="1"/>
    <col min="5123" max="5123" width="6.5703125" style="149" customWidth="1"/>
    <col min="5124" max="5124" width="15.42578125" style="149" customWidth="1"/>
    <col min="5125" max="5125" width="5.140625" style="149" customWidth="1"/>
    <col min="5126" max="5126" width="6.42578125" style="149" customWidth="1"/>
    <col min="5127" max="5127" width="45.7109375" style="149" customWidth="1"/>
    <col min="5128" max="5128" width="15.42578125" style="149" customWidth="1"/>
    <col min="5129" max="5129" width="6.42578125" style="149" customWidth="1"/>
    <col min="5130" max="5130" width="15.42578125" style="149" customWidth="1"/>
    <col min="5131" max="5131" width="5.140625" style="149" customWidth="1"/>
    <col min="5132" max="5374" width="11.42578125" style="149"/>
    <col min="5375" max="5375" width="5" style="149" customWidth="1"/>
    <col min="5376" max="5376" width="6.5703125" style="149" customWidth="1"/>
    <col min="5377" max="5377" width="45.7109375" style="149" customWidth="1"/>
    <col min="5378" max="5378" width="15.42578125" style="149" customWidth="1"/>
    <col min="5379" max="5379" width="6.5703125" style="149" customWidth="1"/>
    <col min="5380" max="5380" width="15.42578125" style="149" customWidth="1"/>
    <col min="5381" max="5381" width="5.140625" style="149" customWidth="1"/>
    <col min="5382" max="5382" width="6.42578125" style="149" customWidth="1"/>
    <col min="5383" max="5383" width="45.7109375" style="149" customWidth="1"/>
    <col min="5384" max="5384" width="15.42578125" style="149" customWidth="1"/>
    <col min="5385" max="5385" width="6.42578125" style="149" customWidth="1"/>
    <col min="5386" max="5386" width="15.42578125" style="149" customWidth="1"/>
    <col min="5387" max="5387" width="5.140625" style="149" customWidth="1"/>
    <col min="5388" max="5630" width="11.42578125" style="149"/>
    <col min="5631" max="5631" width="5" style="149" customWidth="1"/>
    <col min="5632" max="5632" width="6.5703125" style="149" customWidth="1"/>
    <col min="5633" max="5633" width="45.7109375" style="149" customWidth="1"/>
    <col min="5634" max="5634" width="15.42578125" style="149" customWidth="1"/>
    <col min="5635" max="5635" width="6.5703125" style="149" customWidth="1"/>
    <col min="5636" max="5636" width="15.42578125" style="149" customWidth="1"/>
    <col min="5637" max="5637" width="5.140625" style="149" customWidth="1"/>
    <col min="5638" max="5638" width="6.42578125" style="149" customWidth="1"/>
    <col min="5639" max="5639" width="45.7109375" style="149" customWidth="1"/>
    <col min="5640" max="5640" width="15.42578125" style="149" customWidth="1"/>
    <col min="5641" max="5641" width="6.42578125" style="149" customWidth="1"/>
    <col min="5642" max="5642" width="15.42578125" style="149" customWidth="1"/>
    <col min="5643" max="5643" width="5.140625" style="149" customWidth="1"/>
    <col min="5644" max="5886" width="11.42578125" style="149"/>
    <col min="5887" max="5887" width="5" style="149" customWidth="1"/>
    <col min="5888" max="5888" width="6.5703125" style="149" customWidth="1"/>
    <col min="5889" max="5889" width="45.7109375" style="149" customWidth="1"/>
    <col min="5890" max="5890" width="15.42578125" style="149" customWidth="1"/>
    <col min="5891" max="5891" width="6.5703125" style="149" customWidth="1"/>
    <col min="5892" max="5892" width="15.42578125" style="149" customWidth="1"/>
    <col min="5893" max="5893" width="5.140625" style="149" customWidth="1"/>
    <col min="5894" max="5894" width="6.42578125" style="149" customWidth="1"/>
    <col min="5895" max="5895" width="45.7109375" style="149" customWidth="1"/>
    <col min="5896" max="5896" width="15.42578125" style="149" customWidth="1"/>
    <col min="5897" max="5897" width="6.42578125" style="149" customWidth="1"/>
    <col min="5898" max="5898" width="15.42578125" style="149" customWidth="1"/>
    <col min="5899" max="5899" width="5.140625" style="149" customWidth="1"/>
    <col min="5900" max="6142" width="11.42578125" style="149"/>
    <col min="6143" max="6143" width="5" style="149" customWidth="1"/>
    <col min="6144" max="6144" width="6.5703125" style="149" customWidth="1"/>
    <col min="6145" max="6145" width="45.7109375" style="149" customWidth="1"/>
    <col min="6146" max="6146" width="15.42578125" style="149" customWidth="1"/>
    <col min="6147" max="6147" width="6.5703125" style="149" customWidth="1"/>
    <col min="6148" max="6148" width="15.42578125" style="149" customWidth="1"/>
    <col min="6149" max="6149" width="5.140625" style="149" customWidth="1"/>
    <col min="6150" max="6150" width="6.42578125" style="149" customWidth="1"/>
    <col min="6151" max="6151" width="45.7109375" style="149" customWidth="1"/>
    <col min="6152" max="6152" width="15.42578125" style="149" customWidth="1"/>
    <col min="6153" max="6153" width="6.42578125" style="149" customWidth="1"/>
    <col min="6154" max="6154" width="15.42578125" style="149" customWidth="1"/>
    <col min="6155" max="6155" width="5.140625" style="149" customWidth="1"/>
    <col min="6156" max="6398" width="11.42578125" style="149"/>
    <col min="6399" max="6399" width="5" style="149" customWidth="1"/>
    <col min="6400" max="6400" width="6.5703125" style="149" customWidth="1"/>
    <col min="6401" max="6401" width="45.7109375" style="149" customWidth="1"/>
    <col min="6402" max="6402" width="15.42578125" style="149" customWidth="1"/>
    <col min="6403" max="6403" width="6.5703125" style="149" customWidth="1"/>
    <col min="6404" max="6404" width="15.42578125" style="149" customWidth="1"/>
    <col min="6405" max="6405" width="5.140625" style="149" customWidth="1"/>
    <col min="6406" max="6406" width="6.42578125" style="149" customWidth="1"/>
    <col min="6407" max="6407" width="45.7109375" style="149" customWidth="1"/>
    <col min="6408" max="6408" width="15.42578125" style="149" customWidth="1"/>
    <col min="6409" max="6409" width="6.42578125" style="149" customWidth="1"/>
    <col min="6410" max="6410" width="15.42578125" style="149" customWidth="1"/>
    <col min="6411" max="6411" width="5.140625" style="149" customWidth="1"/>
    <col min="6412" max="6654" width="11.42578125" style="149"/>
    <col min="6655" max="6655" width="5" style="149" customWidth="1"/>
    <col min="6656" max="6656" width="6.5703125" style="149" customWidth="1"/>
    <col min="6657" max="6657" width="45.7109375" style="149" customWidth="1"/>
    <col min="6658" max="6658" width="15.42578125" style="149" customWidth="1"/>
    <col min="6659" max="6659" width="6.5703125" style="149" customWidth="1"/>
    <col min="6660" max="6660" width="15.42578125" style="149" customWidth="1"/>
    <col min="6661" max="6661" width="5.140625" style="149" customWidth="1"/>
    <col min="6662" max="6662" width="6.42578125" style="149" customWidth="1"/>
    <col min="6663" max="6663" width="45.7109375" style="149" customWidth="1"/>
    <col min="6664" max="6664" width="15.42578125" style="149" customWidth="1"/>
    <col min="6665" max="6665" width="6.42578125" style="149" customWidth="1"/>
    <col min="6666" max="6666" width="15.42578125" style="149" customWidth="1"/>
    <col min="6667" max="6667" width="5.140625" style="149" customWidth="1"/>
    <col min="6668" max="6910" width="11.42578125" style="149"/>
    <col min="6911" max="6911" width="5" style="149" customWidth="1"/>
    <col min="6912" max="6912" width="6.5703125" style="149" customWidth="1"/>
    <col min="6913" max="6913" width="45.7109375" style="149" customWidth="1"/>
    <col min="6914" max="6914" width="15.42578125" style="149" customWidth="1"/>
    <col min="6915" max="6915" width="6.5703125" style="149" customWidth="1"/>
    <col min="6916" max="6916" width="15.42578125" style="149" customWidth="1"/>
    <col min="6917" max="6917" width="5.140625" style="149" customWidth="1"/>
    <col min="6918" max="6918" width="6.42578125" style="149" customWidth="1"/>
    <col min="6919" max="6919" width="45.7109375" style="149" customWidth="1"/>
    <col min="6920" max="6920" width="15.42578125" style="149" customWidth="1"/>
    <col min="6921" max="6921" width="6.42578125" style="149" customWidth="1"/>
    <col min="6922" max="6922" width="15.42578125" style="149" customWidth="1"/>
    <col min="6923" max="6923" width="5.140625" style="149" customWidth="1"/>
    <col min="6924" max="7166" width="11.42578125" style="149"/>
    <col min="7167" max="7167" width="5" style="149" customWidth="1"/>
    <col min="7168" max="7168" width="6.5703125" style="149" customWidth="1"/>
    <col min="7169" max="7169" width="45.7109375" style="149" customWidth="1"/>
    <col min="7170" max="7170" width="15.42578125" style="149" customWidth="1"/>
    <col min="7171" max="7171" width="6.5703125" style="149" customWidth="1"/>
    <col min="7172" max="7172" width="15.42578125" style="149" customWidth="1"/>
    <col min="7173" max="7173" width="5.140625" style="149" customWidth="1"/>
    <col min="7174" max="7174" width="6.42578125" style="149" customWidth="1"/>
    <col min="7175" max="7175" width="45.7109375" style="149" customWidth="1"/>
    <col min="7176" max="7176" width="15.42578125" style="149" customWidth="1"/>
    <col min="7177" max="7177" width="6.42578125" style="149" customWidth="1"/>
    <col min="7178" max="7178" width="15.42578125" style="149" customWidth="1"/>
    <col min="7179" max="7179" width="5.140625" style="149" customWidth="1"/>
    <col min="7180" max="7422" width="11.42578125" style="149"/>
    <col min="7423" max="7423" width="5" style="149" customWidth="1"/>
    <col min="7424" max="7424" width="6.5703125" style="149" customWidth="1"/>
    <col min="7425" max="7425" width="45.7109375" style="149" customWidth="1"/>
    <col min="7426" max="7426" width="15.42578125" style="149" customWidth="1"/>
    <col min="7427" max="7427" width="6.5703125" style="149" customWidth="1"/>
    <col min="7428" max="7428" width="15.42578125" style="149" customWidth="1"/>
    <col min="7429" max="7429" width="5.140625" style="149" customWidth="1"/>
    <col min="7430" max="7430" width="6.42578125" style="149" customWidth="1"/>
    <col min="7431" max="7431" width="45.7109375" style="149" customWidth="1"/>
    <col min="7432" max="7432" width="15.42578125" style="149" customWidth="1"/>
    <col min="7433" max="7433" width="6.42578125" style="149" customWidth="1"/>
    <col min="7434" max="7434" width="15.42578125" style="149" customWidth="1"/>
    <col min="7435" max="7435" width="5.140625" style="149" customWidth="1"/>
    <col min="7436" max="7678" width="11.42578125" style="149"/>
    <col min="7679" max="7679" width="5" style="149" customWidth="1"/>
    <col min="7680" max="7680" width="6.5703125" style="149" customWidth="1"/>
    <col min="7681" max="7681" width="45.7109375" style="149" customWidth="1"/>
    <col min="7682" max="7682" width="15.42578125" style="149" customWidth="1"/>
    <col min="7683" max="7683" width="6.5703125" style="149" customWidth="1"/>
    <col min="7684" max="7684" width="15.42578125" style="149" customWidth="1"/>
    <col min="7685" max="7685" width="5.140625" style="149" customWidth="1"/>
    <col min="7686" max="7686" width="6.42578125" style="149" customWidth="1"/>
    <col min="7687" max="7687" width="45.7109375" style="149" customWidth="1"/>
    <col min="7688" max="7688" width="15.42578125" style="149" customWidth="1"/>
    <col min="7689" max="7689" width="6.42578125" style="149" customWidth="1"/>
    <col min="7690" max="7690" width="15.42578125" style="149" customWidth="1"/>
    <col min="7691" max="7691" width="5.140625" style="149" customWidth="1"/>
    <col min="7692" max="7934" width="11.42578125" style="149"/>
    <col min="7935" max="7935" width="5" style="149" customWidth="1"/>
    <col min="7936" max="7936" width="6.5703125" style="149" customWidth="1"/>
    <col min="7937" max="7937" width="45.7109375" style="149" customWidth="1"/>
    <col min="7938" max="7938" width="15.42578125" style="149" customWidth="1"/>
    <col min="7939" max="7939" width="6.5703125" style="149" customWidth="1"/>
    <col min="7940" max="7940" width="15.42578125" style="149" customWidth="1"/>
    <col min="7941" max="7941" width="5.140625" style="149" customWidth="1"/>
    <col min="7942" max="7942" width="6.42578125" style="149" customWidth="1"/>
    <col min="7943" max="7943" width="45.7109375" style="149" customWidth="1"/>
    <col min="7944" max="7944" width="15.42578125" style="149" customWidth="1"/>
    <col min="7945" max="7945" width="6.42578125" style="149" customWidth="1"/>
    <col min="7946" max="7946" width="15.42578125" style="149" customWidth="1"/>
    <col min="7947" max="7947" width="5.140625" style="149" customWidth="1"/>
    <col min="7948" max="8190" width="11.42578125" style="149"/>
    <col min="8191" max="8191" width="5" style="149" customWidth="1"/>
    <col min="8192" max="8192" width="6.5703125" style="149" customWidth="1"/>
    <col min="8193" max="8193" width="45.7109375" style="149" customWidth="1"/>
    <col min="8194" max="8194" width="15.42578125" style="149" customWidth="1"/>
    <col min="8195" max="8195" width="6.5703125" style="149" customWidth="1"/>
    <col min="8196" max="8196" width="15.42578125" style="149" customWidth="1"/>
    <col min="8197" max="8197" width="5.140625" style="149" customWidth="1"/>
    <col min="8198" max="8198" width="6.42578125" style="149" customWidth="1"/>
    <col min="8199" max="8199" width="45.7109375" style="149" customWidth="1"/>
    <col min="8200" max="8200" width="15.42578125" style="149" customWidth="1"/>
    <col min="8201" max="8201" width="6.42578125" style="149" customWidth="1"/>
    <col min="8202" max="8202" width="15.42578125" style="149" customWidth="1"/>
    <col min="8203" max="8203" width="5.140625" style="149" customWidth="1"/>
    <col min="8204" max="8446" width="11.42578125" style="149"/>
    <col min="8447" max="8447" width="5" style="149" customWidth="1"/>
    <col min="8448" max="8448" width="6.5703125" style="149" customWidth="1"/>
    <col min="8449" max="8449" width="45.7109375" style="149" customWidth="1"/>
    <col min="8450" max="8450" width="15.42578125" style="149" customWidth="1"/>
    <col min="8451" max="8451" width="6.5703125" style="149" customWidth="1"/>
    <col min="8452" max="8452" width="15.42578125" style="149" customWidth="1"/>
    <col min="8453" max="8453" width="5.140625" style="149" customWidth="1"/>
    <col min="8454" max="8454" width="6.42578125" style="149" customWidth="1"/>
    <col min="8455" max="8455" width="45.7109375" style="149" customWidth="1"/>
    <col min="8456" max="8456" width="15.42578125" style="149" customWidth="1"/>
    <col min="8457" max="8457" width="6.42578125" style="149" customWidth="1"/>
    <col min="8458" max="8458" width="15.42578125" style="149" customWidth="1"/>
    <col min="8459" max="8459" width="5.140625" style="149" customWidth="1"/>
    <col min="8460" max="8702" width="11.42578125" style="149"/>
    <col min="8703" max="8703" width="5" style="149" customWidth="1"/>
    <col min="8704" max="8704" width="6.5703125" style="149" customWidth="1"/>
    <col min="8705" max="8705" width="45.7109375" style="149" customWidth="1"/>
    <col min="8706" max="8706" width="15.42578125" style="149" customWidth="1"/>
    <col min="8707" max="8707" width="6.5703125" style="149" customWidth="1"/>
    <col min="8708" max="8708" width="15.42578125" style="149" customWidth="1"/>
    <col min="8709" max="8709" width="5.140625" style="149" customWidth="1"/>
    <col min="8710" max="8710" width="6.42578125" style="149" customWidth="1"/>
    <col min="8711" max="8711" width="45.7109375" style="149" customWidth="1"/>
    <col min="8712" max="8712" width="15.42578125" style="149" customWidth="1"/>
    <col min="8713" max="8713" width="6.42578125" style="149" customWidth="1"/>
    <col min="8714" max="8714" width="15.42578125" style="149" customWidth="1"/>
    <col min="8715" max="8715" width="5.140625" style="149" customWidth="1"/>
    <col min="8716" max="8958" width="11.42578125" style="149"/>
    <col min="8959" max="8959" width="5" style="149" customWidth="1"/>
    <col min="8960" max="8960" width="6.5703125" style="149" customWidth="1"/>
    <col min="8961" max="8961" width="45.7109375" style="149" customWidth="1"/>
    <col min="8962" max="8962" width="15.42578125" style="149" customWidth="1"/>
    <col min="8963" max="8963" width="6.5703125" style="149" customWidth="1"/>
    <col min="8964" max="8964" width="15.42578125" style="149" customWidth="1"/>
    <col min="8965" max="8965" width="5.140625" style="149" customWidth="1"/>
    <col min="8966" max="8966" width="6.42578125" style="149" customWidth="1"/>
    <col min="8967" max="8967" width="45.7109375" style="149" customWidth="1"/>
    <col min="8968" max="8968" width="15.42578125" style="149" customWidth="1"/>
    <col min="8969" max="8969" width="6.42578125" style="149" customWidth="1"/>
    <col min="8970" max="8970" width="15.42578125" style="149" customWidth="1"/>
    <col min="8971" max="8971" width="5.140625" style="149" customWidth="1"/>
    <col min="8972" max="9214" width="11.42578125" style="149"/>
    <col min="9215" max="9215" width="5" style="149" customWidth="1"/>
    <col min="9216" max="9216" width="6.5703125" style="149" customWidth="1"/>
    <col min="9217" max="9217" width="45.7109375" style="149" customWidth="1"/>
    <col min="9218" max="9218" width="15.42578125" style="149" customWidth="1"/>
    <col min="9219" max="9219" width="6.5703125" style="149" customWidth="1"/>
    <col min="9220" max="9220" width="15.42578125" style="149" customWidth="1"/>
    <col min="9221" max="9221" width="5.140625" style="149" customWidth="1"/>
    <col min="9222" max="9222" width="6.42578125" style="149" customWidth="1"/>
    <col min="9223" max="9223" width="45.7109375" style="149" customWidth="1"/>
    <col min="9224" max="9224" width="15.42578125" style="149" customWidth="1"/>
    <col min="9225" max="9225" width="6.42578125" style="149" customWidth="1"/>
    <col min="9226" max="9226" width="15.42578125" style="149" customWidth="1"/>
    <col min="9227" max="9227" width="5.140625" style="149" customWidth="1"/>
    <col min="9228" max="9470" width="11.42578125" style="149"/>
    <col min="9471" max="9471" width="5" style="149" customWidth="1"/>
    <col min="9472" max="9472" width="6.5703125" style="149" customWidth="1"/>
    <col min="9473" max="9473" width="45.7109375" style="149" customWidth="1"/>
    <col min="9474" max="9474" width="15.42578125" style="149" customWidth="1"/>
    <col min="9475" max="9475" width="6.5703125" style="149" customWidth="1"/>
    <col min="9476" max="9476" width="15.42578125" style="149" customWidth="1"/>
    <col min="9477" max="9477" width="5.140625" style="149" customWidth="1"/>
    <col min="9478" max="9478" width="6.42578125" style="149" customWidth="1"/>
    <col min="9479" max="9479" width="45.7109375" style="149" customWidth="1"/>
    <col min="9480" max="9480" width="15.42578125" style="149" customWidth="1"/>
    <col min="9481" max="9481" width="6.42578125" style="149" customWidth="1"/>
    <col min="9482" max="9482" width="15.42578125" style="149" customWidth="1"/>
    <col min="9483" max="9483" width="5.140625" style="149" customWidth="1"/>
    <col min="9484" max="9726" width="11.42578125" style="149"/>
    <col min="9727" max="9727" width="5" style="149" customWidth="1"/>
    <col min="9728" max="9728" width="6.5703125" style="149" customWidth="1"/>
    <col min="9729" max="9729" width="45.7109375" style="149" customWidth="1"/>
    <col min="9730" max="9730" width="15.42578125" style="149" customWidth="1"/>
    <col min="9731" max="9731" width="6.5703125" style="149" customWidth="1"/>
    <col min="9732" max="9732" width="15.42578125" style="149" customWidth="1"/>
    <col min="9733" max="9733" width="5.140625" style="149" customWidth="1"/>
    <col min="9734" max="9734" width="6.42578125" style="149" customWidth="1"/>
    <col min="9735" max="9735" width="45.7109375" style="149" customWidth="1"/>
    <col min="9736" max="9736" width="15.42578125" style="149" customWidth="1"/>
    <col min="9737" max="9737" width="6.42578125" style="149" customWidth="1"/>
    <col min="9738" max="9738" width="15.42578125" style="149" customWidth="1"/>
    <col min="9739" max="9739" width="5.140625" style="149" customWidth="1"/>
    <col min="9740" max="9982" width="11.42578125" style="149"/>
    <col min="9983" max="9983" width="5" style="149" customWidth="1"/>
    <col min="9984" max="9984" width="6.5703125" style="149" customWidth="1"/>
    <col min="9985" max="9985" width="45.7109375" style="149" customWidth="1"/>
    <col min="9986" max="9986" width="15.42578125" style="149" customWidth="1"/>
    <col min="9987" max="9987" width="6.5703125" style="149" customWidth="1"/>
    <col min="9988" max="9988" width="15.42578125" style="149" customWidth="1"/>
    <col min="9989" max="9989" width="5.140625" style="149" customWidth="1"/>
    <col min="9990" max="9990" width="6.42578125" style="149" customWidth="1"/>
    <col min="9991" max="9991" width="45.7109375" style="149" customWidth="1"/>
    <col min="9992" max="9992" width="15.42578125" style="149" customWidth="1"/>
    <col min="9993" max="9993" width="6.42578125" style="149" customWidth="1"/>
    <col min="9994" max="9994" width="15.42578125" style="149" customWidth="1"/>
    <col min="9995" max="9995" width="5.140625" style="149" customWidth="1"/>
    <col min="9996" max="10238" width="11.42578125" style="149"/>
    <col min="10239" max="10239" width="5" style="149" customWidth="1"/>
    <col min="10240" max="10240" width="6.5703125" style="149" customWidth="1"/>
    <col min="10241" max="10241" width="45.7109375" style="149" customWidth="1"/>
    <col min="10242" max="10242" width="15.42578125" style="149" customWidth="1"/>
    <col min="10243" max="10243" width="6.5703125" style="149" customWidth="1"/>
    <col min="10244" max="10244" width="15.42578125" style="149" customWidth="1"/>
    <col min="10245" max="10245" width="5.140625" style="149" customWidth="1"/>
    <col min="10246" max="10246" width="6.42578125" style="149" customWidth="1"/>
    <col min="10247" max="10247" width="45.7109375" style="149" customWidth="1"/>
    <col min="10248" max="10248" width="15.42578125" style="149" customWidth="1"/>
    <col min="10249" max="10249" width="6.42578125" style="149" customWidth="1"/>
    <col min="10250" max="10250" width="15.42578125" style="149" customWidth="1"/>
    <col min="10251" max="10251" width="5.140625" style="149" customWidth="1"/>
    <col min="10252" max="10494" width="11.42578125" style="149"/>
    <col min="10495" max="10495" width="5" style="149" customWidth="1"/>
    <col min="10496" max="10496" width="6.5703125" style="149" customWidth="1"/>
    <col min="10497" max="10497" width="45.7109375" style="149" customWidth="1"/>
    <col min="10498" max="10498" width="15.42578125" style="149" customWidth="1"/>
    <col min="10499" max="10499" width="6.5703125" style="149" customWidth="1"/>
    <col min="10500" max="10500" width="15.42578125" style="149" customWidth="1"/>
    <col min="10501" max="10501" width="5.140625" style="149" customWidth="1"/>
    <col min="10502" max="10502" width="6.42578125" style="149" customWidth="1"/>
    <col min="10503" max="10503" width="45.7109375" style="149" customWidth="1"/>
    <col min="10504" max="10504" width="15.42578125" style="149" customWidth="1"/>
    <col min="10505" max="10505" width="6.42578125" style="149" customWidth="1"/>
    <col min="10506" max="10506" width="15.42578125" style="149" customWidth="1"/>
    <col min="10507" max="10507" width="5.140625" style="149" customWidth="1"/>
    <col min="10508" max="10750" width="11.42578125" style="149"/>
    <col min="10751" max="10751" width="5" style="149" customWidth="1"/>
    <col min="10752" max="10752" width="6.5703125" style="149" customWidth="1"/>
    <col min="10753" max="10753" width="45.7109375" style="149" customWidth="1"/>
    <col min="10754" max="10754" width="15.42578125" style="149" customWidth="1"/>
    <col min="10755" max="10755" width="6.5703125" style="149" customWidth="1"/>
    <col min="10756" max="10756" width="15.42578125" style="149" customWidth="1"/>
    <col min="10757" max="10757" width="5.140625" style="149" customWidth="1"/>
    <col min="10758" max="10758" width="6.42578125" style="149" customWidth="1"/>
    <col min="10759" max="10759" width="45.7109375" style="149" customWidth="1"/>
    <col min="10760" max="10760" width="15.42578125" style="149" customWidth="1"/>
    <col min="10761" max="10761" width="6.42578125" style="149" customWidth="1"/>
    <col min="10762" max="10762" width="15.42578125" style="149" customWidth="1"/>
    <col min="10763" max="10763" width="5.140625" style="149" customWidth="1"/>
    <col min="10764" max="11006" width="11.42578125" style="149"/>
    <col min="11007" max="11007" width="5" style="149" customWidth="1"/>
    <col min="11008" max="11008" width="6.5703125" style="149" customWidth="1"/>
    <col min="11009" max="11009" width="45.7109375" style="149" customWidth="1"/>
    <col min="11010" max="11010" width="15.42578125" style="149" customWidth="1"/>
    <col min="11011" max="11011" width="6.5703125" style="149" customWidth="1"/>
    <col min="11012" max="11012" width="15.42578125" style="149" customWidth="1"/>
    <col min="11013" max="11013" width="5.140625" style="149" customWidth="1"/>
    <col min="11014" max="11014" width="6.42578125" style="149" customWidth="1"/>
    <col min="11015" max="11015" width="45.7109375" style="149" customWidth="1"/>
    <col min="11016" max="11016" width="15.42578125" style="149" customWidth="1"/>
    <col min="11017" max="11017" width="6.42578125" style="149" customWidth="1"/>
    <col min="11018" max="11018" width="15.42578125" style="149" customWidth="1"/>
    <col min="11019" max="11019" width="5.140625" style="149" customWidth="1"/>
    <col min="11020" max="11262" width="11.42578125" style="149"/>
    <col min="11263" max="11263" width="5" style="149" customWidth="1"/>
    <col min="11264" max="11264" width="6.5703125" style="149" customWidth="1"/>
    <col min="11265" max="11265" width="45.7109375" style="149" customWidth="1"/>
    <col min="11266" max="11266" width="15.42578125" style="149" customWidth="1"/>
    <col min="11267" max="11267" width="6.5703125" style="149" customWidth="1"/>
    <col min="11268" max="11268" width="15.42578125" style="149" customWidth="1"/>
    <col min="11269" max="11269" width="5.140625" style="149" customWidth="1"/>
    <col min="11270" max="11270" width="6.42578125" style="149" customWidth="1"/>
    <col min="11271" max="11271" width="45.7109375" style="149" customWidth="1"/>
    <col min="11272" max="11272" width="15.42578125" style="149" customWidth="1"/>
    <col min="11273" max="11273" width="6.42578125" style="149" customWidth="1"/>
    <col min="11274" max="11274" width="15.42578125" style="149" customWidth="1"/>
    <col min="11275" max="11275" width="5.140625" style="149" customWidth="1"/>
    <col min="11276" max="11518" width="11.42578125" style="149"/>
    <col min="11519" max="11519" width="5" style="149" customWidth="1"/>
    <col min="11520" max="11520" width="6.5703125" style="149" customWidth="1"/>
    <col min="11521" max="11521" width="45.7109375" style="149" customWidth="1"/>
    <col min="11522" max="11522" width="15.42578125" style="149" customWidth="1"/>
    <col min="11523" max="11523" width="6.5703125" style="149" customWidth="1"/>
    <col min="11524" max="11524" width="15.42578125" style="149" customWidth="1"/>
    <col min="11525" max="11525" width="5.140625" style="149" customWidth="1"/>
    <col min="11526" max="11526" width="6.42578125" style="149" customWidth="1"/>
    <col min="11527" max="11527" width="45.7109375" style="149" customWidth="1"/>
    <col min="11528" max="11528" width="15.42578125" style="149" customWidth="1"/>
    <col min="11529" max="11529" width="6.42578125" style="149" customWidth="1"/>
    <col min="11530" max="11530" width="15.42578125" style="149" customWidth="1"/>
    <col min="11531" max="11531" width="5.140625" style="149" customWidth="1"/>
    <col min="11532" max="11774" width="11.42578125" style="149"/>
    <col min="11775" max="11775" width="5" style="149" customWidth="1"/>
    <col min="11776" max="11776" width="6.5703125" style="149" customWidth="1"/>
    <col min="11777" max="11777" width="45.7109375" style="149" customWidth="1"/>
    <col min="11778" max="11778" width="15.42578125" style="149" customWidth="1"/>
    <col min="11779" max="11779" width="6.5703125" style="149" customWidth="1"/>
    <col min="11780" max="11780" width="15.42578125" style="149" customWidth="1"/>
    <col min="11781" max="11781" width="5.140625" style="149" customWidth="1"/>
    <col min="11782" max="11782" width="6.42578125" style="149" customWidth="1"/>
    <col min="11783" max="11783" width="45.7109375" style="149" customWidth="1"/>
    <col min="11784" max="11784" width="15.42578125" style="149" customWidth="1"/>
    <col min="11785" max="11785" width="6.42578125" style="149" customWidth="1"/>
    <col min="11786" max="11786" width="15.42578125" style="149" customWidth="1"/>
    <col min="11787" max="11787" width="5.140625" style="149" customWidth="1"/>
    <col min="11788" max="12030" width="11.42578125" style="149"/>
    <col min="12031" max="12031" width="5" style="149" customWidth="1"/>
    <col min="12032" max="12032" width="6.5703125" style="149" customWidth="1"/>
    <col min="12033" max="12033" width="45.7109375" style="149" customWidth="1"/>
    <col min="12034" max="12034" width="15.42578125" style="149" customWidth="1"/>
    <col min="12035" max="12035" width="6.5703125" style="149" customWidth="1"/>
    <col min="12036" max="12036" width="15.42578125" style="149" customWidth="1"/>
    <col min="12037" max="12037" width="5.140625" style="149" customWidth="1"/>
    <col min="12038" max="12038" width="6.42578125" style="149" customWidth="1"/>
    <col min="12039" max="12039" width="45.7109375" style="149" customWidth="1"/>
    <col min="12040" max="12040" width="15.42578125" style="149" customWidth="1"/>
    <col min="12041" max="12041" width="6.42578125" style="149" customWidth="1"/>
    <col min="12042" max="12042" width="15.42578125" style="149" customWidth="1"/>
    <col min="12043" max="12043" width="5.140625" style="149" customWidth="1"/>
    <col min="12044" max="12286" width="11.42578125" style="149"/>
    <col min="12287" max="12287" width="5" style="149" customWidth="1"/>
    <col min="12288" max="12288" width="6.5703125" style="149" customWidth="1"/>
    <col min="12289" max="12289" width="45.7109375" style="149" customWidth="1"/>
    <col min="12290" max="12290" width="15.42578125" style="149" customWidth="1"/>
    <col min="12291" max="12291" width="6.5703125" style="149" customWidth="1"/>
    <col min="12292" max="12292" width="15.42578125" style="149" customWidth="1"/>
    <col min="12293" max="12293" width="5.140625" style="149" customWidth="1"/>
    <col min="12294" max="12294" width="6.42578125" style="149" customWidth="1"/>
    <col min="12295" max="12295" width="45.7109375" style="149" customWidth="1"/>
    <col min="12296" max="12296" width="15.42578125" style="149" customWidth="1"/>
    <col min="12297" max="12297" width="6.42578125" style="149" customWidth="1"/>
    <col min="12298" max="12298" width="15.42578125" style="149" customWidth="1"/>
    <col min="12299" max="12299" width="5.140625" style="149" customWidth="1"/>
    <col min="12300" max="12542" width="11.42578125" style="149"/>
    <col min="12543" max="12543" width="5" style="149" customWidth="1"/>
    <col min="12544" max="12544" width="6.5703125" style="149" customWidth="1"/>
    <col min="12545" max="12545" width="45.7109375" style="149" customWidth="1"/>
    <col min="12546" max="12546" width="15.42578125" style="149" customWidth="1"/>
    <col min="12547" max="12547" width="6.5703125" style="149" customWidth="1"/>
    <col min="12548" max="12548" width="15.42578125" style="149" customWidth="1"/>
    <col min="12549" max="12549" width="5.140625" style="149" customWidth="1"/>
    <col min="12550" max="12550" width="6.42578125" style="149" customWidth="1"/>
    <col min="12551" max="12551" width="45.7109375" style="149" customWidth="1"/>
    <col min="12552" max="12552" width="15.42578125" style="149" customWidth="1"/>
    <col min="12553" max="12553" width="6.42578125" style="149" customWidth="1"/>
    <col min="12554" max="12554" width="15.42578125" style="149" customWidth="1"/>
    <col min="12555" max="12555" width="5.140625" style="149" customWidth="1"/>
    <col min="12556" max="12798" width="11.42578125" style="149"/>
    <col min="12799" max="12799" width="5" style="149" customWidth="1"/>
    <col min="12800" max="12800" width="6.5703125" style="149" customWidth="1"/>
    <col min="12801" max="12801" width="45.7109375" style="149" customWidth="1"/>
    <col min="12802" max="12802" width="15.42578125" style="149" customWidth="1"/>
    <col min="12803" max="12803" width="6.5703125" style="149" customWidth="1"/>
    <col min="12804" max="12804" width="15.42578125" style="149" customWidth="1"/>
    <col min="12805" max="12805" width="5.140625" style="149" customWidth="1"/>
    <col min="12806" max="12806" width="6.42578125" style="149" customWidth="1"/>
    <col min="12807" max="12807" width="45.7109375" style="149" customWidth="1"/>
    <col min="12808" max="12808" width="15.42578125" style="149" customWidth="1"/>
    <col min="12809" max="12809" width="6.42578125" style="149" customWidth="1"/>
    <col min="12810" max="12810" width="15.42578125" style="149" customWidth="1"/>
    <col min="12811" max="12811" width="5.140625" style="149" customWidth="1"/>
    <col min="12812" max="13054" width="11.42578125" style="149"/>
    <col min="13055" max="13055" width="5" style="149" customWidth="1"/>
    <col min="13056" max="13056" width="6.5703125" style="149" customWidth="1"/>
    <col min="13057" max="13057" width="45.7109375" style="149" customWidth="1"/>
    <col min="13058" max="13058" width="15.42578125" style="149" customWidth="1"/>
    <col min="13059" max="13059" width="6.5703125" style="149" customWidth="1"/>
    <col min="13060" max="13060" width="15.42578125" style="149" customWidth="1"/>
    <col min="13061" max="13061" width="5.140625" style="149" customWidth="1"/>
    <col min="13062" max="13062" width="6.42578125" style="149" customWidth="1"/>
    <col min="13063" max="13063" width="45.7109375" style="149" customWidth="1"/>
    <col min="13064" max="13064" width="15.42578125" style="149" customWidth="1"/>
    <col min="13065" max="13065" width="6.42578125" style="149" customWidth="1"/>
    <col min="13066" max="13066" width="15.42578125" style="149" customWidth="1"/>
    <col min="13067" max="13067" width="5.140625" style="149" customWidth="1"/>
    <col min="13068" max="13310" width="11.42578125" style="149"/>
    <col min="13311" max="13311" width="5" style="149" customWidth="1"/>
    <col min="13312" max="13312" width="6.5703125" style="149" customWidth="1"/>
    <col min="13313" max="13313" width="45.7109375" style="149" customWidth="1"/>
    <col min="13314" max="13314" width="15.42578125" style="149" customWidth="1"/>
    <col min="13315" max="13315" width="6.5703125" style="149" customWidth="1"/>
    <col min="13316" max="13316" width="15.42578125" style="149" customWidth="1"/>
    <col min="13317" max="13317" width="5.140625" style="149" customWidth="1"/>
    <col min="13318" max="13318" width="6.42578125" style="149" customWidth="1"/>
    <col min="13319" max="13319" width="45.7109375" style="149" customWidth="1"/>
    <col min="13320" max="13320" width="15.42578125" style="149" customWidth="1"/>
    <col min="13321" max="13321" width="6.42578125" style="149" customWidth="1"/>
    <col min="13322" max="13322" width="15.42578125" style="149" customWidth="1"/>
    <col min="13323" max="13323" width="5.140625" style="149" customWidth="1"/>
    <col min="13324" max="13566" width="11.42578125" style="149"/>
    <col min="13567" max="13567" width="5" style="149" customWidth="1"/>
    <col min="13568" max="13568" width="6.5703125" style="149" customWidth="1"/>
    <col min="13569" max="13569" width="45.7109375" style="149" customWidth="1"/>
    <col min="13570" max="13570" width="15.42578125" style="149" customWidth="1"/>
    <col min="13571" max="13571" width="6.5703125" style="149" customWidth="1"/>
    <col min="13572" max="13572" width="15.42578125" style="149" customWidth="1"/>
    <col min="13573" max="13573" width="5.140625" style="149" customWidth="1"/>
    <col min="13574" max="13574" width="6.42578125" style="149" customWidth="1"/>
    <col min="13575" max="13575" width="45.7109375" style="149" customWidth="1"/>
    <col min="13576" max="13576" width="15.42578125" style="149" customWidth="1"/>
    <col min="13577" max="13577" width="6.42578125" style="149" customWidth="1"/>
    <col min="13578" max="13578" width="15.42578125" style="149" customWidth="1"/>
    <col min="13579" max="13579" width="5.140625" style="149" customWidth="1"/>
    <col min="13580" max="13822" width="11.42578125" style="149"/>
    <col min="13823" max="13823" width="5" style="149" customWidth="1"/>
    <col min="13824" max="13824" width="6.5703125" style="149" customWidth="1"/>
    <col min="13825" max="13825" width="45.7109375" style="149" customWidth="1"/>
    <col min="13826" max="13826" width="15.42578125" style="149" customWidth="1"/>
    <col min="13827" max="13827" width="6.5703125" style="149" customWidth="1"/>
    <col min="13828" max="13828" width="15.42578125" style="149" customWidth="1"/>
    <col min="13829" max="13829" width="5.140625" style="149" customWidth="1"/>
    <col min="13830" max="13830" width="6.42578125" style="149" customWidth="1"/>
    <col min="13831" max="13831" width="45.7109375" style="149" customWidth="1"/>
    <col min="13832" max="13832" width="15.42578125" style="149" customWidth="1"/>
    <col min="13833" max="13833" width="6.42578125" style="149" customWidth="1"/>
    <col min="13834" max="13834" width="15.42578125" style="149" customWidth="1"/>
    <col min="13835" max="13835" width="5.140625" style="149" customWidth="1"/>
    <col min="13836" max="14078" width="11.42578125" style="149"/>
    <col min="14079" max="14079" width="5" style="149" customWidth="1"/>
    <col min="14080" max="14080" width="6.5703125" style="149" customWidth="1"/>
    <col min="14081" max="14081" width="45.7109375" style="149" customWidth="1"/>
    <col min="14082" max="14082" width="15.42578125" style="149" customWidth="1"/>
    <col min="14083" max="14083" width="6.5703125" style="149" customWidth="1"/>
    <col min="14084" max="14084" width="15.42578125" style="149" customWidth="1"/>
    <col min="14085" max="14085" width="5.140625" style="149" customWidth="1"/>
    <col min="14086" max="14086" width="6.42578125" style="149" customWidth="1"/>
    <col min="14087" max="14087" width="45.7109375" style="149" customWidth="1"/>
    <col min="14088" max="14088" width="15.42578125" style="149" customWidth="1"/>
    <col min="14089" max="14089" width="6.42578125" style="149" customWidth="1"/>
    <col min="14090" max="14090" width="15.42578125" style="149" customWidth="1"/>
    <col min="14091" max="14091" width="5.140625" style="149" customWidth="1"/>
    <col min="14092" max="14334" width="11.42578125" style="149"/>
    <col min="14335" max="14335" width="5" style="149" customWidth="1"/>
    <col min="14336" max="14336" width="6.5703125" style="149" customWidth="1"/>
    <col min="14337" max="14337" width="45.7109375" style="149" customWidth="1"/>
    <col min="14338" max="14338" width="15.42578125" style="149" customWidth="1"/>
    <col min="14339" max="14339" width="6.5703125" style="149" customWidth="1"/>
    <col min="14340" max="14340" width="15.42578125" style="149" customWidth="1"/>
    <col min="14341" max="14341" width="5.140625" style="149" customWidth="1"/>
    <col min="14342" max="14342" width="6.42578125" style="149" customWidth="1"/>
    <col min="14343" max="14343" width="45.7109375" style="149" customWidth="1"/>
    <col min="14344" max="14344" width="15.42578125" style="149" customWidth="1"/>
    <col min="14345" max="14345" width="6.42578125" style="149" customWidth="1"/>
    <col min="14346" max="14346" width="15.42578125" style="149" customWidth="1"/>
    <col min="14347" max="14347" width="5.140625" style="149" customWidth="1"/>
    <col min="14348" max="14590" width="11.42578125" style="149"/>
    <col min="14591" max="14591" width="5" style="149" customWidth="1"/>
    <col min="14592" max="14592" width="6.5703125" style="149" customWidth="1"/>
    <col min="14593" max="14593" width="45.7109375" style="149" customWidth="1"/>
    <col min="14594" max="14594" width="15.42578125" style="149" customWidth="1"/>
    <col min="14595" max="14595" width="6.5703125" style="149" customWidth="1"/>
    <col min="14596" max="14596" width="15.42578125" style="149" customWidth="1"/>
    <col min="14597" max="14597" width="5.140625" style="149" customWidth="1"/>
    <col min="14598" max="14598" width="6.42578125" style="149" customWidth="1"/>
    <col min="14599" max="14599" width="45.7109375" style="149" customWidth="1"/>
    <col min="14600" max="14600" width="15.42578125" style="149" customWidth="1"/>
    <col min="14601" max="14601" width="6.42578125" style="149" customWidth="1"/>
    <col min="14602" max="14602" width="15.42578125" style="149" customWidth="1"/>
    <col min="14603" max="14603" width="5.140625" style="149" customWidth="1"/>
    <col min="14604" max="14846" width="11.42578125" style="149"/>
    <col min="14847" max="14847" width="5" style="149" customWidth="1"/>
    <col min="14848" max="14848" width="6.5703125" style="149" customWidth="1"/>
    <col min="14849" max="14849" width="45.7109375" style="149" customWidth="1"/>
    <col min="14850" max="14850" width="15.42578125" style="149" customWidth="1"/>
    <col min="14851" max="14851" width="6.5703125" style="149" customWidth="1"/>
    <col min="14852" max="14852" width="15.42578125" style="149" customWidth="1"/>
    <col min="14853" max="14853" width="5.140625" style="149" customWidth="1"/>
    <col min="14854" max="14854" width="6.42578125" style="149" customWidth="1"/>
    <col min="14855" max="14855" width="45.7109375" style="149" customWidth="1"/>
    <col min="14856" max="14856" width="15.42578125" style="149" customWidth="1"/>
    <col min="14857" max="14857" width="6.42578125" style="149" customWidth="1"/>
    <col min="14858" max="14858" width="15.42578125" style="149" customWidth="1"/>
    <col min="14859" max="14859" width="5.140625" style="149" customWidth="1"/>
    <col min="14860" max="15102" width="11.42578125" style="149"/>
    <col min="15103" max="15103" width="5" style="149" customWidth="1"/>
    <col min="15104" max="15104" width="6.5703125" style="149" customWidth="1"/>
    <col min="15105" max="15105" width="45.7109375" style="149" customWidth="1"/>
    <col min="15106" max="15106" width="15.42578125" style="149" customWidth="1"/>
    <col min="15107" max="15107" width="6.5703125" style="149" customWidth="1"/>
    <col min="15108" max="15108" width="15.42578125" style="149" customWidth="1"/>
    <col min="15109" max="15109" width="5.140625" style="149" customWidth="1"/>
    <col min="15110" max="15110" width="6.42578125" style="149" customWidth="1"/>
    <col min="15111" max="15111" width="45.7109375" style="149" customWidth="1"/>
    <col min="15112" max="15112" width="15.42578125" style="149" customWidth="1"/>
    <col min="15113" max="15113" width="6.42578125" style="149" customWidth="1"/>
    <col min="15114" max="15114" width="15.42578125" style="149" customWidth="1"/>
    <col min="15115" max="15115" width="5.140625" style="149" customWidth="1"/>
    <col min="15116" max="15358" width="11.42578125" style="149"/>
    <col min="15359" max="15359" width="5" style="149" customWidth="1"/>
    <col min="15360" max="15360" width="6.5703125" style="149" customWidth="1"/>
    <col min="15361" max="15361" width="45.7109375" style="149" customWidth="1"/>
    <col min="15362" max="15362" width="15.42578125" style="149" customWidth="1"/>
    <col min="15363" max="15363" width="6.5703125" style="149" customWidth="1"/>
    <col min="15364" max="15364" width="15.42578125" style="149" customWidth="1"/>
    <col min="15365" max="15365" width="5.140625" style="149" customWidth="1"/>
    <col min="15366" max="15366" width="6.42578125" style="149" customWidth="1"/>
    <col min="15367" max="15367" width="45.7109375" style="149" customWidth="1"/>
    <col min="15368" max="15368" width="15.42578125" style="149" customWidth="1"/>
    <col min="15369" max="15369" width="6.42578125" style="149" customWidth="1"/>
    <col min="15370" max="15370" width="15.42578125" style="149" customWidth="1"/>
    <col min="15371" max="15371" width="5.140625" style="149" customWidth="1"/>
    <col min="15372" max="15614" width="11.42578125" style="149"/>
    <col min="15615" max="15615" width="5" style="149" customWidth="1"/>
    <col min="15616" max="15616" width="6.5703125" style="149" customWidth="1"/>
    <col min="15617" max="15617" width="45.7109375" style="149" customWidth="1"/>
    <col min="15618" max="15618" width="15.42578125" style="149" customWidth="1"/>
    <col min="15619" max="15619" width="6.5703125" style="149" customWidth="1"/>
    <col min="15620" max="15620" width="15.42578125" style="149" customWidth="1"/>
    <col min="15621" max="15621" width="5.140625" style="149" customWidth="1"/>
    <col min="15622" max="15622" width="6.42578125" style="149" customWidth="1"/>
    <col min="15623" max="15623" width="45.7109375" style="149" customWidth="1"/>
    <col min="15624" max="15624" width="15.42578125" style="149" customWidth="1"/>
    <col min="15625" max="15625" width="6.42578125" style="149" customWidth="1"/>
    <col min="15626" max="15626" width="15.42578125" style="149" customWidth="1"/>
    <col min="15627" max="15627" width="5.140625" style="149" customWidth="1"/>
    <col min="15628" max="15870" width="11.42578125" style="149"/>
    <col min="15871" max="15871" width="5" style="149" customWidth="1"/>
    <col min="15872" max="15872" width="6.5703125" style="149" customWidth="1"/>
    <col min="15873" max="15873" width="45.7109375" style="149" customWidth="1"/>
    <col min="15874" max="15874" width="15.42578125" style="149" customWidth="1"/>
    <col min="15875" max="15875" width="6.5703125" style="149" customWidth="1"/>
    <col min="15876" max="15876" width="15.42578125" style="149" customWidth="1"/>
    <col min="15877" max="15877" width="5.140625" style="149" customWidth="1"/>
    <col min="15878" max="15878" width="6.42578125" style="149" customWidth="1"/>
    <col min="15879" max="15879" width="45.7109375" style="149" customWidth="1"/>
    <col min="15880" max="15880" width="15.42578125" style="149" customWidth="1"/>
    <col min="15881" max="15881" width="6.42578125" style="149" customWidth="1"/>
    <col min="15882" max="15882" width="15.42578125" style="149" customWidth="1"/>
    <col min="15883" max="15883" width="5.140625" style="149" customWidth="1"/>
    <col min="15884" max="16126" width="11.42578125" style="149"/>
    <col min="16127" max="16127" width="5" style="149" customWidth="1"/>
    <col min="16128" max="16128" width="6.5703125" style="149" customWidth="1"/>
    <col min="16129" max="16129" width="45.7109375" style="149" customWidth="1"/>
    <col min="16130" max="16130" width="15.42578125" style="149" customWidth="1"/>
    <col min="16131" max="16131" width="6.5703125" style="149" customWidth="1"/>
    <col min="16132" max="16132" width="15.42578125" style="149" customWidth="1"/>
    <col min="16133" max="16133" width="5.140625" style="149" customWidth="1"/>
    <col min="16134" max="16134" width="6.42578125" style="149" customWidth="1"/>
    <col min="16135" max="16135" width="45.7109375" style="149" customWidth="1"/>
    <col min="16136" max="16136" width="15.42578125" style="149" customWidth="1"/>
    <col min="16137" max="16137" width="6.42578125" style="149" customWidth="1"/>
    <col min="16138" max="16138" width="15.42578125" style="149" customWidth="1"/>
    <col min="16139" max="16139" width="5.140625" style="149" customWidth="1"/>
    <col min="16140" max="16384" width="11.42578125" style="149"/>
  </cols>
  <sheetData>
    <row r="1" spans="1:13" s="121" customFormat="1" ht="18" customHeight="1">
      <c r="A1" s="255" t="str">
        <f>+'[1]CGN-2005-001'!B3</f>
        <v>SECRETARÍA DISTRITAL DEL HÁBITAT</v>
      </c>
      <c r="B1" s="256"/>
      <c r="C1" s="256"/>
      <c r="D1" s="256"/>
      <c r="E1" s="256"/>
      <c r="F1" s="256"/>
      <c r="G1" s="256"/>
      <c r="H1" s="256"/>
      <c r="I1" s="256"/>
      <c r="J1" s="256"/>
      <c r="K1" s="257"/>
    </row>
    <row r="2" spans="1:13" s="121" customFormat="1" ht="13.5" customHeight="1">
      <c r="A2" s="258" t="s">
        <v>97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3" s="121" customFormat="1" ht="15.75" customHeight="1">
      <c r="A3" s="261" t="s">
        <v>662</v>
      </c>
      <c r="B3" s="262"/>
      <c r="C3" s="262"/>
      <c r="D3" s="262"/>
      <c r="E3" s="262"/>
      <c r="F3" s="262"/>
      <c r="G3" s="262"/>
      <c r="H3" s="262"/>
      <c r="I3" s="262"/>
      <c r="J3" s="262"/>
      <c r="K3" s="263"/>
    </row>
    <row r="4" spans="1:13" s="121" customFormat="1" ht="15.75" customHeight="1" thickBot="1">
      <c r="A4" s="264"/>
      <c r="B4" s="265"/>
      <c r="C4" s="265"/>
      <c r="D4" s="265"/>
      <c r="E4" s="265"/>
      <c r="F4" s="265"/>
      <c r="G4" s="265"/>
      <c r="H4" s="265"/>
      <c r="I4" s="265"/>
      <c r="J4" s="265"/>
      <c r="K4" s="266"/>
    </row>
    <row r="5" spans="1:13" s="122" customFormat="1" ht="3.75" customHeight="1">
      <c r="A5" s="77"/>
      <c r="B5" s="78"/>
      <c r="C5" s="79"/>
      <c r="D5" s="80"/>
      <c r="E5" s="81"/>
      <c r="F5" s="80"/>
      <c r="G5" s="79"/>
      <c r="H5" s="79"/>
      <c r="I5" s="82"/>
      <c r="J5" s="79"/>
      <c r="K5" s="83"/>
    </row>
    <row r="6" spans="1:13" s="1" customFormat="1" ht="11.25" customHeight="1">
      <c r="A6" s="11"/>
      <c r="B6" s="12"/>
      <c r="C6" s="13"/>
      <c r="D6" s="62"/>
      <c r="E6" s="75"/>
      <c r="F6" s="62"/>
      <c r="G6" s="13"/>
      <c r="H6" s="13"/>
      <c r="I6" s="76"/>
      <c r="J6" s="63"/>
      <c r="K6" s="8"/>
    </row>
    <row r="7" spans="1:13" s="1" customFormat="1" ht="10.5" customHeight="1">
      <c r="A7" s="11"/>
      <c r="B7" s="12"/>
      <c r="C7" s="13"/>
      <c r="D7" s="14"/>
      <c r="E7" s="15"/>
      <c r="F7" s="31"/>
      <c r="G7" s="16"/>
      <c r="H7" s="16"/>
      <c r="I7" s="17"/>
      <c r="J7" s="18"/>
      <c r="K7" s="61"/>
      <c r="M7" s="4"/>
    </row>
    <row r="8" spans="1:13" s="125" customFormat="1" ht="12" customHeight="1">
      <c r="A8" s="187"/>
      <c r="B8" s="188">
        <v>1</v>
      </c>
      <c r="C8" s="188" t="s">
        <v>0</v>
      </c>
      <c r="D8" s="27">
        <f>D12+D16+D22+D35</f>
        <v>271132561390.63</v>
      </c>
      <c r="E8" s="189"/>
      <c r="F8" s="28"/>
      <c r="G8" s="188">
        <v>2</v>
      </c>
      <c r="H8" s="188" t="s">
        <v>1</v>
      </c>
      <c r="I8" s="27">
        <f>I12+I19+I25+I30</f>
        <v>5396640186</v>
      </c>
      <c r="J8" s="18"/>
      <c r="K8" s="32"/>
      <c r="L8" s="123"/>
      <c r="M8" s="124"/>
    </row>
    <row r="9" spans="1:13" s="126" customFormat="1" ht="4.5" customHeight="1">
      <c r="A9" s="190"/>
      <c r="B9" s="191"/>
      <c r="C9" s="188"/>
      <c r="D9" s="192"/>
      <c r="E9" s="189"/>
      <c r="F9" s="193"/>
      <c r="G9" s="188"/>
      <c r="H9" s="188"/>
      <c r="I9" s="194"/>
      <c r="J9" s="18"/>
      <c r="K9" s="6"/>
    </row>
    <row r="10" spans="1:13" s="129" customFormat="1" ht="13.5" customHeight="1">
      <c r="A10" s="187"/>
      <c r="B10" s="188"/>
      <c r="C10" s="188"/>
      <c r="D10" s="195"/>
      <c r="E10" s="189" t="e">
        <f>((D8-#REF!)/#REF!)</f>
        <v>#REF!</v>
      </c>
      <c r="F10" s="196"/>
      <c r="G10" s="188"/>
      <c r="H10" s="188"/>
      <c r="I10" s="197"/>
      <c r="J10" s="20" t="e">
        <f>((I8-#REF!)/#REF!)</f>
        <v>#REF!</v>
      </c>
      <c r="K10" s="7"/>
      <c r="L10" s="127"/>
      <c r="M10" s="128"/>
    </row>
    <row r="11" spans="1:13" s="129" customFormat="1" ht="6" customHeight="1">
      <c r="A11" s="187"/>
      <c r="B11" s="188"/>
      <c r="C11" s="188"/>
      <c r="D11" s="47"/>
      <c r="E11" s="189"/>
      <c r="F11" s="196"/>
      <c r="G11" s="188"/>
      <c r="H11" s="188"/>
      <c r="I11" s="198"/>
      <c r="J11" s="20"/>
      <c r="K11" s="7"/>
    </row>
    <row r="12" spans="1:13" s="129" customFormat="1" ht="15.95" customHeight="1">
      <c r="A12" s="187"/>
      <c r="B12" s="188">
        <v>11</v>
      </c>
      <c r="C12" s="188" t="s">
        <v>40</v>
      </c>
      <c r="D12" s="27">
        <f>+D14</f>
        <v>2048000</v>
      </c>
      <c r="E12" s="189"/>
      <c r="F12" s="196"/>
      <c r="G12" s="188">
        <v>24</v>
      </c>
      <c r="H12" s="188" t="s">
        <v>2</v>
      </c>
      <c r="I12" s="186">
        <f>SUM(I14:I16)</f>
        <v>477835829</v>
      </c>
      <c r="J12" s="20"/>
      <c r="K12" s="32"/>
      <c r="L12" s="130"/>
      <c r="M12" s="131"/>
    </row>
    <row r="13" spans="1:13" s="129" customFormat="1" ht="6" customHeight="1">
      <c r="A13" s="187"/>
      <c r="B13" s="188"/>
      <c r="C13" s="188"/>
      <c r="D13" s="47"/>
      <c r="E13" s="189"/>
      <c r="F13" s="196"/>
      <c r="G13" s="199"/>
      <c r="H13" s="199"/>
      <c r="I13" s="200"/>
      <c r="J13" s="20"/>
      <c r="K13" s="7"/>
      <c r="L13" s="132"/>
    </row>
    <row r="14" spans="1:13" s="126" customFormat="1" ht="12.75" customHeight="1">
      <c r="A14" s="187"/>
      <c r="B14" s="191">
        <v>1105</v>
      </c>
      <c r="C14" s="191" t="s">
        <v>3</v>
      </c>
      <c r="D14" s="136">
        <v>2048000</v>
      </c>
      <c r="E14" s="189"/>
      <c r="F14" s="196"/>
      <c r="G14" s="191">
        <v>2401</v>
      </c>
      <c r="H14" s="191" t="s">
        <v>4</v>
      </c>
      <c r="I14" s="45">
        <v>330493473</v>
      </c>
      <c r="J14" s="18"/>
      <c r="K14" s="33"/>
      <c r="L14" s="133"/>
      <c r="M14" s="134"/>
    </row>
    <row r="15" spans="1:13" s="126" customFormat="1" ht="12.75" customHeight="1">
      <c r="A15" s="187"/>
      <c r="B15" s="191"/>
      <c r="C15" s="191"/>
      <c r="D15" s="45"/>
      <c r="E15" s="189"/>
      <c r="F15" s="196"/>
      <c r="G15" s="191">
        <v>2424</v>
      </c>
      <c r="H15" s="191" t="s">
        <v>75</v>
      </c>
      <c r="I15" s="45">
        <v>72826096</v>
      </c>
      <c r="J15" s="18"/>
      <c r="K15" s="33"/>
      <c r="M15" s="135"/>
    </row>
    <row r="16" spans="1:13" s="137" customFormat="1" ht="12.75" customHeight="1">
      <c r="A16" s="201"/>
      <c r="B16" s="188">
        <v>13</v>
      </c>
      <c r="C16" s="188" t="s">
        <v>41</v>
      </c>
      <c r="D16" s="186">
        <f>+D18+D19+D20</f>
        <v>42551161359.880005</v>
      </c>
      <c r="E16" s="189" t="e">
        <f>((D16-#REF!)/#REF!)</f>
        <v>#REF!</v>
      </c>
      <c r="F16" s="28"/>
      <c r="G16" s="191">
        <v>2490</v>
      </c>
      <c r="H16" s="191" t="s">
        <v>51</v>
      </c>
      <c r="I16" s="45">
        <v>74516260</v>
      </c>
      <c r="J16" s="29" t="e">
        <f>((I12-#REF!)/#REF!)</f>
        <v>#REF!</v>
      </c>
      <c r="K16" s="33"/>
      <c r="M16" s="138"/>
    </row>
    <row r="17" spans="1:13" s="1" customFormat="1" ht="12.75" customHeight="1">
      <c r="A17" s="202"/>
      <c r="B17" s="188"/>
      <c r="C17" s="188"/>
      <c r="D17" s="47"/>
      <c r="E17" s="189"/>
      <c r="F17" s="196"/>
      <c r="G17" s="106"/>
      <c r="H17" s="106"/>
      <c r="I17" s="106"/>
      <c r="J17" s="18"/>
      <c r="K17" s="33"/>
      <c r="M17" s="139"/>
    </row>
    <row r="18" spans="1:13" s="1" customFormat="1" ht="14.25" customHeight="1">
      <c r="A18" s="202"/>
      <c r="B18" s="191">
        <v>1311</v>
      </c>
      <c r="C18" s="191" t="s">
        <v>5</v>
      </c>
      <c r="D18" s="136">
        <v>61736348683</v>
      </c>
      <c r="E18" s="189" t="e">
        <f>((D18-#REF!)/#REF!)</f>
        <v>#REF!</v>
      </c>
      <c r="F18" s="19"/>
      <c r="G18" s="191"/>
      <c r="H18" s="191"/>
      <c r="I18" s="200"/>
      <c r="J18" s="20" t="e">
        <f>((I14-#REF!)/#REF!)</f>
        <v>#REF!</v>
      </c>
      <c r="K18" s="8"/>
    </row>
    <row r="19" spans="1:13" s="1" customFormat="1" ht="14.25" customHeight="1">
      <c r="A19" s="190"/>
      <c r="B19" s="191">
        <v>1384</v>
      </c>
      <c r="C19" s="191" t="s">
        <v>72</v>
      </c>
      <c r="D19" s="136">
        <v>4517844990</v>
      </c>
      <c r="E19" s="189" t="e">
        <f>((D19-#REF!)/#REF!)</f>
        <v>#REF!</v>
      </c>
      <c r="F19" s="19"/>
      <c r="G19" s="188">
        <v>25</v>
      </c>
      <c r="H19" s="188" t="s">
        <v>6</v>
      </c>
      <c r="I19" s="186">
        <f>+I20+I21</f>
        <v>3957673236</v>
      </c>
      <c r="J19" s="20" t="e">
        <f>((#REF!-#REF!)/#REF!)</f>
        <v>#REF!</v>
      </c>
      <c r="K19" s="32"/>
      <c r="M19" s="140"/>
    </row>
    <row r="20" spans="1:13" s="1" customFormat="1" ht="15" customHeight="1">
      <c r="A20" s="202"/>
      <c r="B20" s="191">
        <v>1386</v>
      </c>
      <c r="C20" s="199" t="s">
        <v>42</v>
      </c>
      <c r="D20" s="136">
        <v>-23703032313.119999</v>
      </c>
      <c r="E20" s="189"/>
      <c r="F20" s="19"/>
      <c r="G20" s="191">
        <v>2511</v>
      </c>
      <c r="H20" s="199" t="s">
        <v>52</v>
      </c>
      <c r="I20" s="45">
        <v>3450095342</v>
      </c>
      <c r="J20" s="20" t="e">
        <f>((I16-#REF!)/#REF!)</f>
        <v>#REF!</v>
      </c>
      <c r="K20" s="33"/>
      <c r="L20" s="141"/>
      <c r="M20" s="10"/>
    </row>
    <row r="21" spans="1:13" s="1" customFormat="1" ht="12.75" customHeight="1">
      <c r="A21" s="202"/>
      <c r="B21" s="191"/>
      <c r="C21" s="199"/>
      <c r="D21" s="45"/>
      <c r="E21" s="189"/>
      <c r="F21" s="196"/>
      <c r="G21" s="191">
        <v>2512</v>
      </c>
      <c r="H21" s="199" t="s">
        <v>53</v>
      </c>
      <c r="I21" s="45">
        <v>507577894</v>
      </c>
      <c r="J21" s="20"/>
      <c r="K21" s="33"/>
      <c r="L21" s="139"/>
    </row>
    <row r="22" spans="1:13" s="1" customFormat="1" ht="24" customHeight="1">
      <c r="A22" s="202"/>
      <c r="B22" s="188">
        <v>16</v>
      </c>
      <c r="C22" s="188" t="s">
        <v>43</v>
      </c>
      <c r="D22" s="186">
        <f>SUM(D24:D31)</f>
        <v>2961066805.75</v>
      </c>
      <c r="E22" s="189" t="e">
        <f>((D22-#REF!)/#REF!)</f>
        <v>#REF!</v>
      </c>
      <c r="F22" s="19"/>
      <c r="G22" s="191"/>
      <c r="H22" s="191"/>
      <c r="I22" s="200"/>
      <c r="J22" s="20" t="e">
        <f>((#REF!-#REF!)/#REF!)</f>
        <v>#REF!</v>
      </c>
      <c r="K22" s="8"/>
      <c r="L22" s="10"/>
      <c r="M22" s="4"/>
    </row>
    <row r="23" spans="1:13" s="1" customFormat="1" ht="15" customHeight="1">
      <c r="A23" s="202"/>
      <c r="B23" s="188"/>
      <c r="C23" s="188"/>
      <c r="D23" s="47"/>
      <c r="E23" s="189"/>
      <c r="F23" s="196"/>
      <c r="G23" s="199"/>
      <c r="H23" s="199"/>
      <c r="I23" s="200"/>
      <c r="J23" s="18"/>
      <c r="K23" s="8"/>
      <c r="M23" s="10"/>
    </row>
    <row r="24" spans="1:13" s="1" customFormat="1" ht="15" customHeight="1">
      <c r="A24" s="202"/>
      <c r="B24" s="188">
        <v>1635</v>
      </c>
      <c r="C24" s="191" t="s">
        <v>574</v>
      </c>
      <c r="D24" s="136">
        <v>135371600</v>
      </c>
      <c r="E24" s="189"/>
      <c r="F24" s="196"/>
      <c r="G24" s="199"/>
      <c r="H24" s="199"/>
      <c r="I24" s="200"/>
      <c r="J24" s="18"/>
      <c r="K24" s="8"/>
      <c r="M24" s="10"/>
    </row>
    <row r="25" spans="1:13" s="1" customFormat="1" ht="15.95" customHeight="1">
      <c r="A25" s="202"/>
      <c r="B25" s="191">
        <v>1650</v>
      </c>
      <c r="C25" s="199" t="s">
        <v>44</v>
      </c>
      <c r="D25" s="136">
        <v>976132814</v>
      </c>
      <c r="E25" s="189" t="e">
        <f>((D25-#REF!)/#REF!)</f>
        <v>#REF!</v>
      </c>
      <c r="F25" s="19"/>
      <c r="G25" s="188">
        <v>27</v>
      </c>
      <c r="H25" s="188" t="s">
        <v>7</v>
      </c>
      <c r="I25" s="186">
        <f>SUM(I27:I28)</f>
        <v>961131121</v>
      </c>
      <c r="J25" s="22"/>
      <c r="K25" s="32"/>
      <c r="M25" s="10"/>
    </row>
    <row r="26" spans="1:13" s="1" customFormat="1" ht="15">
      <c r="A26" s="202"/>
      <c r="B26" s="191">
        <v>1655</v>
      </c>
      <c r="C26" s="191" t="s">
        <v>10</v>
      </c>
      <c r="D26" s="136">
        <v>548241207</v>
      </c>
      <c r="E26" s="189"/>
      <c r="F26" s="19"/>
      <c r="G26" s="188"/>
      <c r="H26" s="188"/>
      <c r="I26" s="198"/>
      <c r="J26" s="20" t="e">
        <f>((I19-#REF!)/#REF!)</f>
        <v>#REF!</v>
      </c>
      <c r="K26" s="8"/>
      <c r="M26" s="4"/>
    </row>
    <row r="27" spans="1:13" s="1" customFormat="1" ht="15">
      <c r="A27" s="202"/>
      <c r="B27" s="191">
        <v>1665</v>
      </c>
      <c r="C27" s="191" t="s">
        <v>12</v>
      </c>
      <c r="D27" s="136">
        <v>359201452</v>
      </c>
      <c r="E27" s="189"/>
      <c r="F27" s="196"/>
      <c r="G27" s="191">
        <v>2701</v>
      </c>
      <c r="H27" s="191" t="s">
        <v>54</v>
      </c>
      <c r="I27" s="45">
        <v>961131121</v>
      </c>
      <c r="J27" s="20"/>
      <c r="K27" s="33"/>
      <c r="L27" s="142"/>
      <c r="M27" s="10"/>
    </row>
    <row r="28" spans="1:13" s="1" customFormat="1" ht="15">
      <c r="A28" s="202"/>
      <c r="B28" s="191">
        <v>1670</v>
      </c>
      <c r="C28" s="191" t="s">
        <v>13</v>
      </c>
      <c r="D28" s="136">
        <v>3726309990</v>
      </c>
      <c r="E28" s="189"/>
      <c r="F28" s="19"/>
      <c r="G28" s="191"/>
      <c r="H28" s="191"/>
      <c r="I28" s="200"/>
      <c r="J28" s="20"/>
      <c r="K28" s="8"/>
      <c r="L28" s="10"/>
      <c r="M28" s="140"/>
    </row>
    <row r="29" spans="1:13" s="1" customFormat="1" ht="15">
      <c r="A29" s="202"/>
      <c r="B29" s="191">
        <v>1675</v>
      </c>
      <c r="C29" s="191" t="s">
        <v>14</v>
      </c>
      <c r="D29" s="136">
        <v>258247290</v>
      </c>
      <c r="E29" s="189"/>
      <c r="F29" s="35"/>
      <c r="G29" s="203"/>
      <c r="H29" s="203"/>
      <c r="I29" s="204"/>
      <c r="J29" s="20"/>
      <c r="K29" s="8"/>
    </row>
    <row r="30" spans="1:13" s="1" customFormat="1" ht="13.5" customHeight="1">
      <c r="A30" s="202"/>
      <c r="B30" s="191">
        <v>1685</v>
      </c>
      <c r="C30" s="191" t="s">
        <v>15</v>
      </c>
      <c r="D30" s="136">
        <v>-2593489049</v>
      </c>
      <c r="E30" s="189"/>
      <c r="F30" s="19"/>
      <c r="G30" s="188"/>
      <c r="H30" s="188"/>
      <c r="I30" s="198"/>
      <c r="J30" s="20"/>
      <c r="K30" s="8"/>
      <c r="M30" s="10"/>
    </row>
    <row r="31" spans="1:13" s="1" customFormat="1" ht="15.95" customHeight="1">
      <c r="A31" s="202"/>
      <c r="B31" s="191">
        <v>1695</v>
      </c>
      <c r="C31" s="191" t="s">
        <v>94</v>
      </c>
      <c r="D31" s="136">
        <v>-448948498.25</v>
      </c>
      <c r="E31" s="189" t="e">
        <f>((#REF!-#REF!)/#REF!)</f>
        <v>#REF!</v>
      </c>
      <c r="F31" s="196"/>
      <c r="G31" s="199"/>
      <c r="H31" s="199"/>
      <c r="I31" s="200"/>
      <c r="J31" s="18"/>
      <c r="K31" s="9"/>
      <c r="M31" s="4"/>
    </row>
    <row r="32" spans="1:13" s="137" customFormat="1" ht="12.75" customHeight="1">
      <c r="A32" s="202"/>
      <c r="B32" s="109"/>
      <c r="C32" s="109"/>
      <c r="D32" s="109"/>
      <c r="E32" s="189"/>
      <c r="F32" s="21"/>
      <c r="G32" s="191"/>
      <c r="H32" s="191"/>
      <c r="I32" s="200"/>
      <c r="J32" s="20" t="e">
        <f>((I22-#REF!)/#REF!)</f>
        <v>#REF!</v>
      </c>
      <c r="K32" s="9"/>
      <c r="M32" s="143"/>
    </row>
    <row r="33" spans="1:13" s="137" customFormat="1" ht="12.75" customHeight="1">
      <c r="A33" s="202"/>
      <c r="B33" s="109"/>
      <c r="C33" s="109"/>
      <c r="D33" s="109"/>
      <c r="E33" s="189"/>
      <c r="F33" s="21"/>
      <c r="G33" s="191"/>
      <c r="H33" s="191"/>
      <c r="I33" s="200"/>
      <c r="J33" s="20"/>
      <c r="K33" s="9"/>
      <c r="M33" s="143"/>
    </row>
    <row r="34" spans="1:13" s="137" customFormat="1" ht="13.5" customHeight="1">
      <c r="A34" s="202"/>
      <c r="B34" s="203"/>
      <c r="C34" s="203"/>
      <c r="D34" s="205"/>
      <c r="E34" s="189" t="e">
        <f>((#REF!-#REF!)/#REF!)</f>
        <v>#REF!</v>
      </c>
      <c r="F34" s="196"/>
      <c r="G34" s="203"/>
      <c r="H34" s="203"/>
      <c r="I34" s="204"/>
      <c r="J34" s="18"/>
      <c r="K34" s="8"/>
      <c r="M34" s="144"/>
    </row>
    <row r="35" spans="1:13" s="1" customFormat="1" ht="13.5" customHeight="1" thickBot="1">
      <c r="A35" s="202"/>
      <c r="B35" s="188">
        <v>19</v>
      </c>
      <c r="C35" s="188" t="s">
        <v>17</v>
      </c>
      <c r="D35" s="186">
        <f>SUM(D37:D46)</f>
        <v>225618285225</v>
      </c>
      <c r="E35" s="189"/>
      <c r="F35" s="19"/>
      <c r="G35" s="188"/>
      <c r="H35" s="188" t="s">
        <v>8</v>
      </c>
      <c r="I35" s="206">
        <f>I25+I19+I12</f>
        <v>5396640186</v>
      </c>
      <c r="J35" s="20" t="e">
        <f>((I25-#REF!)/#REF!)</f>
        <v>#REF!</v>
      </c>
      <c r="K35" s="32"/>
      <c r="L35" s="4"/>
      <c r="M35" s="4"/>
    </row>
    <row r="36" spans="1:13" s="1" customFormat="1" ht="13.5" customHeight="1" thickTop="1">
      <c r="A36" s="202"/>
      <c r="B36" s="188"/>
      <c r="C36" s="188"/>
      <c r="D36" s="47"/>
      <c r="E36" s="189" t="e">
        <f>((#REF!-#REF!)/#REF!)</f>
        <v>#REF!</v>
      </c>
      <c r="F36" s="23"/>
      <c r="G36" s="199"/>
      <c r="H36" s="199"/>
      <c r="I36" s="200"/>
      <c r="J36" s="18"/>
      <c r="K36" s="8"/>
      <c r="L36" s="10"/>
      <c r="M36" s="10"/>
    </row>
    <row r="37" spans="1:13" s="1" customFormat="1" ht="12" customHeight="1">
      <c r="A37" s="202"/>
      <c r="B37" s="191">
        <v>1902</v>
      </c>
      <c r="C37" s="191" t="s">
        <v>73</v>
      </c>
      <c r="D37" s="136">
        <v>79162335</v>
      </c>
      <c r="E37" s="189"/>
      <c r="F37" s="19"/>
      <c r="G37" s="188">
        <v>3</v>
      </c>
      <c r="H37" s="188" t="s">
        <v>9</v>
      </c>
      <c r="I37" s="30">
        <f>+I38+I39+I45+I41+I46</f>
        <v>265735921204.78</v>
      </c>
      <c r="J37" s="20" t="e">
        <f>((I27-#REF!)/#REF!)</f>
        <v>#REF!</v>
      </c>
      <c r="K37" s="32"/>
      <c r="L37" s="4"/>
      <c r="M37" s="140"/>
    </row>
    <row r="38" spans="1:13" s="1" customFormat="1" ht="12" customHeight="1">
      <c r="A38" s="202"/>
      <c r="B38" s="191">
        <v>1905</v>
      </c>
      <c r="C38" s="191" t="s">
        <v>45</v>
      </c>
      <c r="D38" s="136">
        <v>166737825</v>
      </c>
      <c r="E38" s="189" t="e">
        <f>((#REF!-#REF!)/#REF!)</f>
        <v>#REF!</v>
      </c>
      <c r="F38" s="19"/>
      <c r="G38" s="191">
        <v>3105</v>
      </c>
      <c r="H38" s="191" t="s">
        <v>11</v>
      </c>
      <c r="I38" s="45">
        <v>117763101748</v>
      </c>
      <c r="J38" s="18"/>
      <c r="K38" s="33"/>
      <c r="L38" s="10"/>
      <c r="M38" s="10"/>
    </row>
    <row r="39" spans="1:13" s="1" customFormat="1" ht="13.5" customHeight="1">
      <c r="A39" s="202"/>
      <c r="B39" s="191">
        <v>1906</v>
      </c>
      <c r="C39" s="191" t="s">
        <v>46</v>
      </c>
      <c r="D39" s="136">
        <v>715409896</v>
      </c>
      <c r="E39" s="189"/>
      <c r="F39" s="19"/>
      <c r="G39" s="207">
        <v>3109</v>
      </c>
      <c r="H39" s="207" t="s">
        <v>83</v>
      </c>
      <c r="I39" s="45">
        <v>125299199597.78</v>
      </c>
      <c r="J39" s="18"/>
      <c r="K39" s="33"/>
      <c r="L39" s="4"/>
    </row>
    <row r="40" spans="1:13" s="1" customFormat="1" ht="13.5" customHeight="1">
      <c r="A40" s="202"/>
      <c r="B40" s="191">
        <v>1908</v>
      </c>
      <c r="C40" s="191" t="s">
        <v>47</v>
      </c>
      <c r="D40" s="136">
        <v>111605751692</v>
      </c>
      <c r="E40" s="189" t="e">
        <f>((#REF!-#REF!)/#REF!)</f>
        <v>#REF!</v>
      </c>
      <c r="F40" s="19"/>
      <c r="G40" s="38">
        <v>3110</v>
      </c>
      <c r="H40" s="41" t="s">
        <v>95</v>
      </c>
      <c r="I40" s="103">
        <f>+I45</f>
        <v>22673619859</v>
      </c>
      <c r="J40" s="13"/>
      <c r="K40" s="116"/>
      <c r="L40" s="10"/>
      <c r="M40" s="4"/>
    </row>
    <row r="41" spans="1:13" s="1" customFormat="1" ht="12.75" hidden="1" customHeight="1">
      <c r="A41" s="202"/>
      <c r="B41" s="191">
        <v>1975</v>
      </c>
      <c r="C41" s="191" t="s">
        <v>18</v>
      </c>
      <c r="D41" s="46">
        <v>0</v>
      </c>
      <c r="E41" s="189" t="e">
        <f>((#REF!-#REF!)/#REF!)</f>
        <v>#REF!</v>
      </c>
      <c r="F41" s="23"/>
      <c r="G41" s="191"/>
      <c r="H41" s="191"/>
      <c r="I41" s="200"/>
      <c r="J41" s="18"/>
      <c r="K41" s="8"/>
    </row>
    <row r="42" spans="1:13" s="1" customFormat="1" ht="13.5" customHeight="1">
      <c r="A42" s="202"/>
      <c r="B42" s="191">
        <v>1926</v>
      </c>
      <c r="C42" s="191" t="s">
        <v>48</v>
      </c>
      <c r="D42" s="136">
        <v>96784206834</v>
      </c>
      <c r="E42" s="189" t="e">
        <f>((D26-#REF!)/#REF!)</f>
        <v>#REF!</v>
      </c>
      <c r="F42" s="19"/>
      <c r="G42" s="191"/>
      <c r="H42" s="191"/>
      <c r="I42" s="208"/>
      <c r="J42" s="20" t="e">
        <f>((I30-#REF!)/#REF!)</f>
        <v>#REF!</v>
      </c>
      <c r="K42" s="33"/>
    </row>
    <row r="43" spans="1:13" s="1" customFormat="1" ht="13.5" customHeight="1">
      <c r="A43" s="202"/>
      <c r="B43" s="191">
        <v>1970</v>
      </c>
      <c r="C43" s="191" t="s">
        <v>49</v>
      </c>
      <c r="D43" s="136">
        <v>4283716269</v>
      </c>
      <c r="E43" s="189" t="e">
        <f>((#REF!-#REF!)/#REF!)</f>
        <v>#REF!</v>
      </c>
      <c r="F43" s="19"/>
      <c r="G43" s="199"/>
      <c r="H43" s="199"/>
      <c r="I43" s="200"/>
      <c r="J43" s="13"/>
      <c r="K43" s="8"/>
    </row>
    <row r="44" spans="1:13" s="1" customFormat="1" ht="13.5" customHeight="1">
      <c r="A44" s="202"/>
      <c r="B44" s="191">
        <v>1975</v>
      </c>
      <c r="C44" s="199" t="s">
        <v>50</v>
      </c>
      <c r="D44" s="136">
        <v>-2216166141</v>
      </c>
      <c r="E44" s="189" t="e">
        <f>((D27-#REF!)/#REF!)</f>
        <v>#REF!</v>
      </c>
      <c r="F44" s="19"/>
      <c r="G44" s="199"/>
      <c r="H44" s="199"/>
      <c r="I44" s="200"/>
      <c r="J44" s="20" t="e">
        <f>((#REF!-#REF!)/#REF!)</f>
        <v>#REF!</v>
      </c>
      <c r="K44" s="8"/>
    </row>
    <row r="45" spans="1:13" s="137" customFormat="1" ht="13.5" customHeight="1">
      <c r="A45" s="201"/>
      <c r="B45" s="191">
        <v>1976</v>
      </c>
      <c r="C45" s="199" t="s">
        <v>88</v>
      </c>
      <c r="D45" s="103">
        <v>-155525364</v>
      </c>
      <c r="E45" s="189" t="e">
        <f>((D28-#REF!)/#REF!)</f>
        <v>#REF!</v>
      </c>
      <c r="F45" s="196"/>
      <c r="G45" s="203"/>
      <c r="H45" s="203" t="s">
        <v>99</v>
      </c>
      <c r="I45" s="30">
        <f>+ER!H68</f>
        <v>22673619859</v>
      </c>
      <c r="J45" s="18"/>
      <c r="K45" s="36"/>
      <c r="L45" s="144"/>
      <c r="M45" s="144"/>
    </row>
    <row r="46" spans="1:13" s="1" customFormat="1" ht="12" customHeight="1">
      <c r="A46" s="202"/>
      <c r="B46" s="191">
        <v>1986</v>
      </c>
      <c r="C46" s="199" t="s">
        <v>575</v>
      </c>
      <c r="D46" s="34">
        <v>14354991879</v>
      </c>
      <c r="E46" s="189" t="e">
        <f>((D29-#REF!)/#REF!)</f>
        <v>#REF!</v>
      </c>
      <c r="F46" s="196"/>
      <c r="G46" s="191"/>
      <c r="H46" s="191"/>
      <c r="I46" s="200"/>
      <c r="J46" s="18"/>
      <c r="K46" s="8"/>
      <c r="L46" s="10"/>
    </row>
    <row r="47" spans="1:13" s="1" customFormat="1" ht="12" customHeight="1">
      <c r="A47" s="202"/>
      <c r="B47" s="199"/>
      <c r="C47" s="199"/>
      <c r="D47" s="209"/>
      <c r="E47" s="189" t="e">
        <f>((#REF!-#REF!)/#REF!)</f>
        <v>#REF!</v>
      </c>
      <c r="F47" s="196"/>
      <c r="G47" s="199"/>
      <c r="H47" s="199"/>
      <c r="I47" s="200"/>
      <c r="J47" s="13"/>
      <c r="K47" s="8"/>
    </row>
    <row r="48" spans="1:13" s="1" customFormat="1" ht="12" customHeight="1" thickBot="1">
      <c r="A48" s="202"/>
      <c r="B48" s="188" t="s">
        <v>55</v>
      </c>
      <c r="C48" s="188"/>
      <c r="D48" s="209">
        <f>D35+D22+D16+D12</f>
        <v>271132561390.63</v>
      </c>
      <c r="E48" s="189" t="e">
        <f>((D30-#REF!)/#REF!)</f>
        <v>#REF!</v>
      </c>
      <c r="F48" s="19"/>
      <c r="G48" s="199"/>
      <c r="H48" s="188" t="s">
        <v>16</v>
      </c>
      <c r="I48" s="206">
        <f>+I37</f>
        <v>265735921204.78</v>
      </c>
      <c r="J48" s="20" t="e">
        <f>((#REF!-#REF!)/#REF!)</f>
        <v>#REF!</v>
      </c>
      <c r="K48" s="32"/>
      <c r="L48" s="4"/>
      <c r="M48" s="4"/>
    </row>
    <row r="49" spans="1:15" s="1" customFormat="1" ht="12" customHeight="1" thickTop="1">
      <c r="A49" s="202"/>
      <c r="B49" s="199"/>
      <c r="C49" s="199"/>
      <c r="D49" s="34"/>
      <c r="E49" s="189"/>
      <c r="F49" s="196"/>
      <c r="G49" s="199"/>
      <c r="H49" s="199"/>
      <c r="I49" s="200"/>
      <c r="J49" s="20" t="e">
        <f>((I39-#REF!)/#REF!)</f>
        <v>#REF!</v>
      </c>
      <c r="K49" s="8"/>
      <c r="L49" s="10"/>
      <c r="N49" s="141"/>
    </row>
    <row r="50" spans="1:15" s="1" customFormat="1" ht="12" customHeight="1">
      <c r="A50" s="202"/>
      <c r="B50" s="199"/>
      <c r="C50" s="34"/>
      <c r="D50" s="34"/>
      <c r="E50" s="189"/>
      <c r="F50" s="196"/>
      <c r="G50" s="199"/>
      <c r="H50" s="199"/>
      <c r="I50" s="200"/>
      <c r="J50" s="20"/>
      <c r="K50" s="8"/>
    </row>
    <row r="51" spans="1:15" s="1" customFormat="1" ht="12.75" customHeight="1" thickBot="1">
      <c r="A51" s="202"/>
      <c r="B51" s="199"/>
      <c r="C51" s="34"/>
      <c r="D51" s="34"/>
      <c r="E51" s="189">
        <v>1</v>
      </c>
      <c r="F51" s="196"/>
      <c r="G51" s="199"/>
      <c r="H51" s="188" t="s">
        <v>19</v>
      </c>
      <c r="I51" s="206">
        <f>+I48+I35</f>
        <v>271132561390.78</v>
      </c>
      <c r="J51" s="20" t="e">
        <f>((I46-#REF!)/#REF!)</f>
        <v>#REF!</v>
      </c>
      <c r="K51" s="32"/>
      <c r="L51" s="4"/>
    </row>
    <row r="52" spans="1:15" s="1" customFormat="1" ht="12.75" customHeight="1" thickTop="1">
      <c r="A52" s="202"/>
      <c r="B52" s="199"/>
      <c r="C52" s="199"/>
      <c r="D52" s="34"/>
      <c r="E52" s="189" t="e">
        <f>((D41-#REF!)/#REF!)</f>
        <v>#REF!</v>
      </c>
      <c r="F52" s="196"/>
      <c r="G52" s="199"/>
      <c r="H52" s="203"/>
      <c r="I52" s="204"/>
      <c r="J52" s="20" t="e">
        <f>((I48-#REF!)/#REF!)</f>
        <v>#REF!</v>
      </c>
      <c r="K52" s="8"/>
      <c r="L52" s="10"/>
    </row>
    <row r="53" spans="1:15" s="1" customFormat="1" ht="12.75" customHeight="1">
      <c r="A53" s="202"/>
      <c r="B53" s="199"/>
      <c r="C53" s="199"/>
      <c r="D53" s="34"/>
      <c r="E53" s="189" t="e">
        <f>((D42-#REF!)/#REF!)</f>
        <v>#REF!</v>
      </c>
      <c r="F53" s="196"/>
      <c r="G53" s="203"/>
      <c r="H53" s="203"/>
      <c r="I53" s="204"/>
      <c r="J53" s="18"/>
      <c r="K53" s="8"/>
    </row>
    <row r="54" spans="1:15" s="1" customFormat="1" ht="12.75" customHeight="1">
      <c r="A54" s="202"/>
      <c r="B54" s="188">
        <v>8</v>
      </c>
      <c r="C54" s="188" t="s">
        <v>20</v>
      </c>
      <c r="D54" s="247"/>
      <c r="E54" s="189" t="e">
        <f>((D54-#REF!)/#REF!)</f>
        <v>#REF!</v>
      </c>
      <c r="F54" s="196"/>
      <c r="G54" s="188">
        <v>9</v>
      </c>
      <c r="H54" s="188" t="s">
        <v>21</v>
      </c>
      <c r="I54" s="248"/>
      <c r="J54" s="18"/>
      <c r="K54" s="37"/>
    </row>
    <row r="55" spans="1:15" s="1" customFormat="1" ht="15.95" customHeight="1">
      <c r="A55" s="202"/>
      <c r="B55" s="191">
        <v>81</v>
      </c>
      <c r="C55" s="191" t="s">
        <v>22</v>
      </c>
      <c r="D55" s="34">
        <v>16078370158.5</v>
      </c>
      <c r="E55" s="210" t="e">
        <f>((D55-#REF!)/#REF!)</f>
        <v>#REF!</v>
      </c>
      <c r="F55" s="19"/>
      <c r="G55" s="188">
        <v>91</v>
      </c>
      <c r="H55" s="188" t="s">
        <v>68</v>
      </c>
      <c r="I55" s="30">
        <f>SUM(I56:I57)</f>
        <v>-126306448488</v>
      </c>
      <c r="J55" s="24" t="e">
        <f>((I51-#REF!)/#REF!)</f>
        <v>#REF!</v>
      </c>
      <c r="K55" s="32"/>
      <c r="L55" s="4"/>
    </row>
    <row r="56" spans="1:15" s="1" customFormat="1" ht="15.95" customHeight="1">
      <c r="A56" s="202"/>
      <c r="B56" s="191">
        <v>83</v>
      </c>
      <c r="C56" s="191" t="s">
        <v>23</v>
      </c>
      <c r="D56" s="34">
        <v>566297019</v>
      </c>
      <c r="E56" s="189" t="e">
        <f>((D56-#REF!)/#REF!)</f>
        <v>#REF!</v>
      </c>
      <c r="F56" s="19"/>
      <c r="G56" s="191">
        <v>9120</v>
      </c>
      <c r="H56" s="199" t="s">
        <v>69</v>
      </c>
      <c r="I56" s="103">
        <v>-116473954190</v>
      </c>
      <c r="J56" s="20" t="e">
        <f>((#REF!-#REF!)/#REF!)</f>
        <v>#REF!</v>
      </c>
      <c r="K56" s="33"/>
      <c r="L56" s="145"/>
      <c r="O56" s="141"/>
    </row>
    <row r="57" spans="1:15" s="1" customFormat="1" ht="15.95" customHeight="1">
      <c r="A57" s="202"/>
      <c r="B57" s="191"/>
      <c r="C57" s="191"/>
      <c r="D57" s="211"/>
      <c r="E57" s="189"/>
      <c r="F57" s="196"/>
      <c r="G57" s="191">
        <v>9190</v>
      </c>
      <c r="H57" s="199" t="s">
        <v>70</v>
      </c>
      <c r="I57" s="103">
        <v>-9832494298</v>
      </c>
      <c r="J57" s="20"/>
      <c r="K57" s="33"/>
      <c r="L57" s="139"/>
      <c r="O57" s="141"/>
    </row>
    <row r="58" spans="1:15" s="1" customFormat="1" ht="13.5" customHeight="1">
      <c r="A58" s="202"/>
      <c r="B58" s="199"/>
      <c r="C58" s="199"/>
      <c r="D58" s="200"/>
      <c r="E58" s="189" t="e">
        <f>((D61-#REF!)/#REF!)</f>
        <v>#REF!</v>
      </c>
      <c r="F58" s="196"/>
      <c r="G58" s="191"/>
      <c r="H58" s="199"/>
      <c r="I58" s="103"/>
      <c r="J58" s="20" t="e">
        <f>((I54-#REF!)/#REF!)</f>
        <v>#REF!</v>
      </c>
      <c r="K58" s="33"/>
      <c r="L58" s="10"/>
      <c r="N58" s="141"/>
    </row>
    <row r="59" spans="1:15" s="1" customFormat="1" ht="13.5" customHeight="1">
      <c r="A59" s="202"/>
      <c r="B59" s="199"/>
      <c r="C59" s="199"/>
      <c r="D59" s="200"/>
      <c r="E59" s="199"/>
      <c r="F59" s="203"/>
      <c r="G59" s="39">
        <v>93</v>
      </c>
      <c r="H59" s="50" t="s">
        <v>81</v>
      </c>
      <c r="I59" s="30">
        <v>-381803212</v>
      </c>
      <c r="J59" s="20" t="e">
        <f>((I55-#REF!)/#REF!)</f>
        <v>#REF!</v>
      </c>
      <c r="K59" s="8"/>
    </row>
    <row r="60" spans="1:15" s="1" customFormat="1" ht="13.5" customHeight="1">
      <c r="A60" s="202"/>
      <c r="B60" s="41"/>
      <c r="C60" s="41"/>
      <c r="D60" s="41"/>
      <c r="E60" s="203"/>
      <c r="F60" s="26"/>
      <c r="G60" s="41"/>
      <c r="H60" s="41"/>
      <c r="I60" s="212"/>
      <c r="J60" s="20" t="e">
        <f>((I61-#REF!)/#REF!)</f>
        <v>#REF!</v>
      </c>
      <c r="K60" s="33"/>
      <c r="L60" s="4"/>
    </row>
    <row r="61" spans="1:15" s="1" customFormat="1" ht="13.5" customHeight="1">
      <c r="A61" s="202"/>
      <c r="B61" s="188">
        <v>89</v>
      </c>
      <c r="C61" s="188" t="s">
        <v>25</v>
      </c>
      <c r="D61" s="198">
        <f>SUM(D62:D63)</f>
        <v>-16644667177.5</v>
      </c>
      <c r="E61" s="199"/>
      <c r="F61" s="19"/>
      <c r="G61" s="188">
        <v>99</v>
      </c>
      <c r="H61" s="188" t="s">
        <v>24</v>
      </c>
      <c r="I61" s="197">
        <f>I62+I63</f>
        <v>126688251700.28</v>
      </c>
      <c r="J61" s="20" t="e">
        <f>((I62-#REF!)/#REF!)</f>
        <v>#REF!</v>
      </c>
      <c r="K61" s="33"/>
      <c r="L61" s="139"/>
    </row>
    <row r="62" spans="1:15" ht="15">
      <c r="A62" s="202"/>
      <c r="B62" s="191">
        <v>8905</v>
      </c>
      <c r="C62" s="199" t="s">
        <v>66</v>
      </c>
      <c r="D62" s="25">
        <v>-16078370158.5</v>
      </c>
      <c r="E62" s="245"/>
      <c r="F62" s="19"/>
      <c r="G62" s="191">
        <v>9905</v>
      </c>
      <c r="H62" s="199" t="s">
        <v>26</v>
      </c>
      <c r="I62" s="103">
        <v>126306448488.28</v>
      </c>
      <c r="J62" s="246"/>
      <c r="K62" s="33"/>
      <c r="L62" s="148"/>
    </row>
    <row r="63" spans="1:15" s="150" customFormat="1" ht="12.75" customHeight="1" thickBot="1">
      <c r="A63" s="213"/>
      <c r="B63" s="214">
        <v>8915</v>
      </c>
      <c r="C63" s="215" t="s">
        <v>67</v>
      </c>
      <c r="D63" s="146">
        <v>-566297019</v>
      </c>
      <c r="E63" s="244"/>
      <c r="F63" s="231"/>
      <c r="G63" s="214">
        <v>9915</v>
      </c>
      <c r="H63" s="215" t="s">
        <v>81</v>
      </c>
      <c r="I63" s="147">
        <v>381803212</v>
      </c>
      <c r="J63" s="154"/>
      <c r="K63" s="243"/>
      <c r="L63" s="150" t="s">
        <v>93</v>
      </c>
    </row>
    <row r="64" spans="1:15" s="153" customFormat="1" ht="27.75" customHeight="1">
      <c r="A64" s="216"/>
      <c r="B64" s="217"/>
      <c r="C64" s="218"/>
      <c r="D64" s="219"/>
      <c r="E64" s="232"/>
      <c r="F64" s="217"/>
      <c r="G64" s="217"/>
      <c r="H64" s="217"/>
      <c r="I64" s="220"/>
      <c r="J64" s="151"/>
      <c r="K64" s="152"/>
    </row>
    <row r="65" spans="1:15" s="153" customFormat="1" ht="20.100000000000001" customHeight="1">
      <c r="A65" s="230"/>
      <c r="B65" s="221"/>
      <c r="C65" s="222"/>
      <c r="D65" s="222"/>
      <c r="E65" s="223"/>
      <c r="F65" s="224"/>
      <c r="G65" s="224"/>
      <c r="H65" s="224"/>
      <c r="I65" s="225"/>
      <c r="J65" s="2"/>
      <c r="K65" s="3"/>
      <c r="L65" s="2"/>
      <c r="M65" s="2"/>
      <c r="N65" s="2"/>
      <c r="O65" s="151"/>
    </row>
    <row r="66" spans="1:15" s="153" customFormat="1" ht="12.75" customHeight="1">
      <c r="A66" s="267" t="s">
        <v>91</v>
      </c>
      <c r="B66" s="268"/>
      <c r="C66" s="268"/>
      <c r="D66" s="268"/>
      <c r="E66" s="226"/>
      <c r="F66" s="224"/>
      <c r="G66" s="224"/>
      <c r="H66" s="268" t="s">
        <v>86</v>
      </c>
      <c r="I66" s="268"/>
      <c r="J66" s="151"/>
      <c r="K66" s="152"/>
    </row>
    <row r="67" spans="1:15" s="153" customFormat="1" ht="12.75" customHeight="1">
      <c r="A67" s="269" t="s">
        <v>92</v>
      </c>
      <c r="B67" s="270"/>
      <c r="C67" s="270"/>
      <c r="D67" s="270"/>
      <c r="E67" s="227"/>
      <c r="F67" s="224"/>
      <c r="G67" s="224"/>
      <c r="H67" s="271" t="s">
        <v>79</v>
      </c>
      <c r="I67" s="271"/>
      <c r="J67" s="151"/>
      <c r="K67" s="152"/>
    </row>
    <row r="68" spans="1:15" s="150" customFormat="1" ht="15" customHeight="1">
      <c r="A68" s="269"/>
      <c r="B68" s="270"/>
      <c r="C68" s="270"/>
      <c r="D68" s="270"/>
      <c r="E68" s="155"/>
      <c r="F68" s="154"/>
      <c r="G68" s="224"/>
      <c r="H68" s="271" t="s">
        <v>78</v>
      </c>
      <c r="I68" s="271"/>
      <c r="J68" s="154"/>
      <c r="K68" s="156"/>
    </row>
    <row r="69" spans="1:15" s="153" customFormat="1" ht="8.25" customHeight="1" thickBot="1">
      <c r="A69" s="233"/>
      <c r="B69" s="234"/>
      <c r="C69" s="235"/>
      <c r="D69" s="236"/>
      <c r="E69" s="158"/>
      <c r="F69" s="157"/>
      <c r="G69" s="236"/>
      <c r="H69" s="272"/>
      <c r="I69" s="272"/>
      <c r="J69" s="157"/>
      <c r="K69" s="159"/>
    </row>
    <row r="70" spans="1:15" ht="15">
      <c r="A70" s="237"/>
      <c r="B70" s="238"/>
      <c r="C70" s="238"/>
      <c r="D70" s="239"/>
      <c r="E70" s="240"/>
      <c r="F70" s="241"/>
      <c r="G70" s="239"/>
      <c r="H70" s="239"/>
      <c r="I70" s="242"/>
    </row>
  </sheetData>
  <mergeCells count="11">
    <mergeCell ref="A67:D67"/>
    <mergeCell ref="H67:I67"/>
    <mergeCell ref="A68:D68"/>
    <mergeCell ref="H68:I68"/>
    <mergeCell ref="H69:I69"/>
    <mergeCell ref="A1:K1"/>
    <mergeCell ref="A2:K2"/>
    <mergeCell ref="A3:K3"/>
    <mergeCell ref="A4:K4"/>
    <mergeCell ref="A66:D66"/>
    <mergeCell ref="H66:I66"/>
  </mergeCells>
  <printOptions horizontalCentered="1" verticalCentered="1"/>
  <pageMargins left="0.39370078740157483" right="0.39370078740157483" top="0.39370078740157483" bottom="0.39370078740157483" header="0" footer="0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79"/>
  <sheetViews>
    <sheetView view="pageBreakPreview" topLeftCell="A32" zoomScale="115" zoomScaleNormal="115" zoomScaleSheetLayoutView="115" workbookViewId="0">
      <selection activeCell="H45" sqref="H45"/>
    </sheetView>
  </sheetViews>
  <sheetFormatPr baseColWidth="10" defaultRowHeight="12.75"/>
  <cols>
    <col min="1" max="1" width="2" style="149" customWidth="1"/>
    <col min="2" max="2" width="5.7109375" style="160" customWidth="1"/>
    <col min="3" max="3" width="47.5703125" style="161" customWidth="1"/>
    <col min="4" max="4" width="0.85546875" style="161" customWidth="1"/>
    <col min="5" max="5" width="19.42578125" style="149" bestFit="1" customWidth="1"/>
    <col min="6" max="6" width="15.7109375" style="149" hidden="1" customWidth="1"/>
    <col min="7" max="7" width="10.28515625" style="149" hidden="1" customWidth="1"/>
    <col min="8" max="8" width="19.42578125" style="149" bestFit="1" customWidth="1"/>
    <col min="9" max="9" width="13.140625" style="149" customWidth="1"/>
    <col min="10" max="10" width="18.28515625" style="149" bestFit="1" customWidth="1"/>
    <col min="11" max="11" width="14.7109375" style="149" bestFit="1" customWidth="1"/>
    <col min="12" max="12" width="19.42578125" style="149" bestFit="1" customWidth="1"/>
    <col min="13" max="249" width="11.42578125" style="149"/>
    <col min="250" max="251" width="6.5703125" style="149" customWidth="1"/>
    <col min="252" max="252" width="55.5703125" style="149" customWidth="1"/>
    <col min="253" max="253" width="3.5703125" style="149" customWidth="1"/>
    <col min="254" max="254" width="18.5703125" style="149" customWidth="1"/>
    <col min="255" max="257" width="0" style="149" hidden="1" customWidth="1"/>
    <col min="258" max="258" width="6.7109375" style="149" customWidth="1"/>
    <col min="259" max="259" width="18.5703125" style="149" customWidth="1"/>
    <col min="260" max="260" width="6.7109375" style="149" customWidth="1"/>
    <col min="261" max="505" width="11.42578125" style="149"/>
    <col min="506" max="507" width="6.5703125" style="149" customWidth="1"/>
    <col min="508" max="508" width="55.5703125" style="149" customWidth="1"/>
    <col min="509" max="509" width="3.5703125" style="149" customWidth="1"/>
    <col min="510" max="510" width="18.5703125" style="149" customWidth="1"/>
    <col min="511" max="513" width="0" style="149" hidden="1" customWidth="1"/>
    <col min="514" max="514" width="6.7109375" style="149" customWidth="1"/>
    <col min="515" max="515" width="18.5703125" style="149" customWidth="1"/>
    <col min="516" max="516" width="6.7109375" style="149" customWidth="1"/>
    <col min="517" max="761" width="11.42578125" style="149"/>
    <col min="762" max="763" width="6.5703125" style="149" customWidth="1"/>
    <col min="764" max="764" width="55.5703125" style="149" customWidth="1"/>
    <col min="765" max="765" width="3.5703125" style="149" customWidth="1"/>
    <col min="766" max="766" width="18.5703125" style="149" customWidth="1"/>
    <col min="767" max="769" width="0" style="149" hidden="1" customWidth="1"/>
    <col min="770" max="770" width="6.7109375" style="149" customWidth="1"/>
    <col min="771" max="771" width="18.5703125" style="149" customWidth="1"/>
    <col min="772" max="772" width="6.7109375" style="149" customWidth="1"/>
    <col min="773" max="1017" width="11.42578125" style="149"/>
    <col min="1018" max="1019" width="6.5703125" style="149" customWidth="1"/>
    <col min="1020" max="1020" width="55.5703125" style="149" customWidth="1"/>
    <col min="1021" max="1021" width="3.5703125" style="149" customWidth="1"/>
    <col min="1022" max="1022" width="18.5703125" style="149" customWidth="1"/>
    <col min="1023" max="1025" width="0" style="149" hidden="1" customWidth="1"/>
    <col min="1026" max="1026" width="6.7109375" style="149" customWidth="1"/>
    <col min="1027" max="1027" width="18.5703125" style="149" customWidth="1"/>
    <col min="1028" max="1028" width="6.7109375" style="149" customWidth="1"/>
    <col min="1029" max="1273" width="11.42578125" style="149"/>
    <col min="1274" max="1275" width="6.5703125" style="149" customWidth="1"/>
    <col min="1276" max="1276" width="55.5703125" style="149" customWidth="1"/>
    <col min="1277" max="1277" width="3.5703125" style="149" customWidth="1"/>
    <col min="1278" max="1278" width="18.5703125" style="149" customWidth="1"/>
    <col min="1279" max="1281" width="0" style="149" hidden="1" customWidth="1"/>
    <col min="1282" max="1282" width="6.7109375" style="149" customWidth="1"/>
    <col min="1283" max="1283" width="18.5703125" style="149" customWidth="1"/>
    <col min="1284" max="1284" width="6.7109375" style="149" customWidth="1"/>
    <col min="1285" max="1529" width="11.42578125" style="149"/>
    <col min="1530" max="1531" width="6.5703125" style="149" customWidth="1"/>
    <col min="1532" max="1532" width="55.5703125" style="149" customWidth="1"/>
    <col min="1533" max="1533" width="3.5703125" style="149" customWidth="1"/>
    <col min="1534" max="1534" width="18.5703125" style="149" customWidth="1"/>
    <col min="1535" max="1537" width="0" style="149" hidden="1" customWidth="1"/>
    <col min="1538" max="1538" width="6.7109375" style="149" customWidth="1"/>
    <col min="1539" max="1539" width="18.5703125" style="149" customWidth="1"/>
    <col min="1540" max="1540" width="6.7109375" style="149" customWidth="1"/>
    <col min="1541" max="1785" width="11.42578125" style="149"/>
    <col min="1786" max="1787" width="6.5703125" style="149" customWidth="1"/>
    <col min="1788" max="1788" width="55.5703125" style="149" customWidth="1"/>
    <col min="1789" max="1789" width="3.5703125" style="149" customWidth="1"/>
    <col min="1790" max="1790" width="18.5703125" style="149" customWidth="1"/>
    <col min="1791" max="1793" width="0" style="149" hidden="1" customWidth="1"/>
    <col min="1794" max="1794" width="6.7109375" style="149" customWidth="1"/>
    <col min="1795" max="1795" width="18.5703125" style="149" customWidth="1"/>
    <col min="1796" max="1796" width="6.7109375" style="149" customWidth="1"/>
    <col min="1797" max="2041" width="11.42578125" style="149"/>
    <col min="2042" max="2043" width="6.5703125" style="149" customWidth="1"/>
    <col min="2044" max="2044" width="55.5703125" style="149" customWidth="1"/>
    <col min="2045" max="2045" width="3.5703125" style="149" customWidth="1"/>
    <col min="2046" max="2046" width="18.5703125" style="149" customWidth="1"/>
    <col min="2047" max="2049" width="0" style="149" hidden="1" customWidth="1"/>
    <col min="2050" max="2050" width="6.7109375" style="149" customWidth="1"/>
    <col min="2051" max="2051" width="18.5703125" style="149" customWidth="1"/>
    <col min="2052" max="2052" width="6.7109375" style="149" customWidth="1"/>
    <col min="2053" max="2297" width="11.42578125" style="149"/>
    <col min="2298" max="2299" width="6.5703125" style="149" customWidth="1"/>
    <col min="2300" max="2300" width="55.5703125" style="149" customWidth="1"/>
    <col min="2301" max="2301" width="3.5703125" style="149" customWidth="1"/>
    <col min="2302" max="2302" width="18.5703125" style="149" customWidth="1"/>
    <col min="2303" max="2305" width="0" style="149" hidden="1" customWidth="1"/>
    <col min="2306" max="2306" width="6.7109375" style="149" customWidth="1"/>
    <col min="2307" max="2307" width="18.5703125" style="149" customWidth="1"/>
    <col min="2308" max="2308" width="6.7109375" style="149" customWidth="1"/>
    <col min="2309" max="2553" width="11.42578125" style="149"/>
    <col min="2554" max="2555" width="6.5703125" style="149" customWidth="1"/>
    <col min="2556" max="2556" width="55.5703125" style="149" customWidth="1"/>
    <col min="2557" max="2557" width="3.5703125" style="149" customWidth="1"/>
    <col min="2558" max="2558" width="18.5703125" style="149" customWidth="1"/>
    <col min="2559" max="2561" width="0" style="149" hidden="1" customWidth="1"/>
    <col min="2562" max="2562" width="6.7109375" style="149" customWidth="1"/>
    <col min="2563" max="2563" width="18.5703125" style="149" customWidth="1"/>
    <col min="2564" max="2564" width="6.7109375" style="149" customWidth="1"/>
    <col min="2565" max="2809" width="11.42578125" style="149"/>
    <col min="2810" max="2811" width="6.5703125" style="149" customWidth="1"/>
    <col min="2812" max="2812" width="55.5703125" style="149" customWidth="1"/>
    <col min="2813" max="2813" width="3.5703125" style="149" customWidth="1"/>
    <col min="2814" max="2814" width="18.5703125" style="149" customWidth="1"/>
    <col min="2815" max="2817" width="0" style="149" hidden="1" customWidth="1"/>
    <col min="2818" max="2818" width="6.7109375" style="149" customWidth="1"/>
    <col min="2819" max="2819" width="18.5703125" style="149" customWidth="1"/>
    <col min="2820" max="2820" width="6.7109375" style="149" customWidth="1"/>
    <col min="2821" max="3065" width="11.42578125" style="149"/>
    <col min="3066" max="3067" width="6.5703125" style="149" customWidth="1"/>
    <col min="3068" max="3068" width="55.5703125" style="149" customWidth="1"/>
    <col min="3069" max="3069" width="3.5703125" style="149" customWidth="1"/>
    <col min="3070" max="3070" width="18.5703125" style="149" customWidth="1"/>
    <col min="3071" max="3073" width="0" style="149" hidden="1" customWidth="1"/>
    <col min="3074" max="3074" width="6.7109375" style="149" customWidth="1"/>
    <col min="3075" max="3075" width="18.5703125" style="149" customWidth="1"/>
    <col min="3076" max="3076" width="6.7109375" style="149" customWidth="1"/>
    <col min="3077" max="3321" width="11.42578125" style="149"/>
    <col min="3322" max="3323" width="6.5703125" style="149" customWidth="1"/>
    <col min="3324" max="3324" width="55.5703125" style="149" customWidth="1"/>
    <col min="3325" max="3325" width="3.5703125" style="149" customWidth="1"/>
    <col min="3326" max="3326" width="18.5703125" style="149" customWidth="1"/>
    <col min="3327" max="3329" width="0" style="149" hidden="1" customWidth="1"/>
    <col min="3330" max="3330" width="6.7109375" style="149" customWidth="1"/>
    <col min="3331" max="3331" width="18.5703125" style="149" customWidth="1"/>
    <col min="3332" max="3332" width="6.7109375" style="149" customWidth="1"/>
    <col min="3333" max="3577" width="11.42578125" style="149"/>
    <col min="3578" max="3579" width="6.5703125" style="149" customWidth="1"/>
    <col min="3580" max="3580" width="55.5703125" style="149" customWidth="1"/>
    <col min="3581" max="3581" width="3.5703125" style="149" customWidth="1"/>
    <col min="3582" max="3582" width="18.5703125" style="149" customWidth="1"/>
    <col min="3583" max="3585" width="0" style="149" hidden="1" customWidth="1"/>
    <col min="3586" max="3586" width="6.7109375" style="149" customWidth="1"/>
    <col min="3587" max="3587" width="18.5703125" style="149" customWidth="1"/>
    <col min="3588" max="3588" width="6.7109375" style="149" customWidth="1"/>
    <col min="3589" max="3833" width="11.42578125" style="149"/>
    <col min="3834" max="3835" width="6.5703125" style="149" customWidth="1"/>
    <col min="3836" max="3836" width="55.5703125" style="149" customWidth="1"/>
    <col min="3837" max="3837" width="3.5703125" style="149" customWidth="1"/>
    <col min="3838" max="3838" width="18.5703125" style="149" customWidth="1"/>
    <col min="3839" max="3841" width="0" style="149" hidden="1" customWidth="1"/>
    <col min="3842" max="3842" width="6.7109375" style="149" customWidth="1"/>
    <col min="3843" max="3843" width="18.5703125" style="149" customWidth="1"/>
    <col min="3844" max="3844" width="6.7109375" style="149" customWidth="1"/>
    <col min="3845" max="4089" width="11.42578125" style="149"/>
    <col min="4090" max="4091" width="6.5703125" style="149" customWidth="1"/>
    <col min="4092" max="4092" width="55.5703125" style="149" customWidth="1"/>
    <col min="4093" max="4093" width="3.5703125" style="149" customWidth="1"/>
    <col min="4094" max="4094" width="18.5703125" style="149" customWidth="1"/>
    <col min="4095" max="4097" width="0" style="149" hidden="1" customWidth="1"/>
    <col min="4098" max="4098" width="6.7109375" style="149" customWidth="1"/>
    <col min="4099" max="4099" width="18.5703125" style="149" customWidth="1"/>
    <col min="4100" max="4100" width="6.7109375" style="149" customWidth="1"/>
    <col min="4101" max="4345" width="11.42578125" style="149"/>
    <col min="4346" max="4347" width="6.5703125" style="149" customWidth="1"/>
    <col min="4348" max="4348" width="55.5703125" style="149" customWidth="1"/>
    <col min="4349" max="4349" width="3.5703125" style="149" customWidth="1"/>
    <col min="4350" max="4350" width="18.5703125" style="149" customWidth="1"/>
    <col min="4351" max="4353" width="0" style="149" hidden="1" customWidth="1"/>
    <col min="4354" max="4354" width="6.7109375" style="149" customWidth="1"/>
    <col min="4355" max="4355" width="18.5703125" style="149" customWidth="1"/>
    <col min="4356" max="4356" width="6.7109375" style="149" customWidth="1"/>
    <col min="4357" max="4601" width="11.42578125" style="149"/>
    <col min="4602" max="4603" width="6.5703125" style="149" customWidth="1"/>
    <col min="4604" max="4604" width="55.5703125" style="149" customWidth="1"/>
    <col min="4605" max="4605" width="3.5703125" style="149" customWidth="1"/>
    <col min="4606" max="4606" width="18.5703125" style="149" customWidth="1"/>
    <col min="4607" max="4609" width="0" style="149" hidden="1" customWidth="1"/>
    <col min="4610" max="4610" width="6.7109375" style="149" customWidth="1"/>
    <col min="4611" max="4611" width="18.5703125" style="149" customWidth="1"/>
    <col min="4612" max="4612" width="6.7109375" style="149" customWidth="1"/>
    <col min="4613" max="4857" width="11.42578125" style="149"/>
    <col min="4858" max="4859" width="6.5703125" style="149" customWidth="1"/>
    <col min="4860" max="4860" width="55.5703125" style="149" customWidth="1"/>
    <col min="4861" max="4861" width="3.5703125" style="149" customWidth="1"/>
    <col min="4862" max="4862" width="18.5703125" style="149" customWidth="1"/>
    <col min="4863" max="4865" width="0" style="149" hidden="1" customWidth="1"/>
    <col min="4866" max="4866" width="6.7109375" style="149" customWidth="1"/>
    <col min="4867" max="4867" width="18.5703125" style="149" customWidth="1"/>
    <col min="4868" max="4868" width="6.7109375" style="149" customWidth="1"/>
    <col min="4869" max="5113" width="11.42578125" style="149"/>
    <col min="5114" max="5115" width="6.5703125" style="149" customWidth="1"/>
    <col min="5116" max="5116" width="55.5703125" style="149" customWidth="1"/>
    <col min="5117" max="5117" width="3.5703125" style="149" customWidth="1"/>
    <col min="5118" max="5118" width="18.5703125" style="149" customWidth="1"/>
    <col min="5119" max="5121" width="0" style="149" hidden="1" customWidth="1"/>
    <col min="5122" max="5122" width="6.7109375" style="149" customWidth="1"/>
    <col min="5123" max="5123" width="18.5703125" style="149" customWidth="1"/>
    <col min="5124" max="5124" width="6.7109375" style="149" customWidth="1"/>
    <col min="5125" max="5369" width="11.42578125" style="149"/>
    <col min="5370" max="5371" width="6.5703125" style="149" customWidth="1"/>
    <col min="5372" max="5372" width="55.5703125" style="149" customWidth="1"/>
    <col min="5373" max="5373" width="3.5703125" style="149" customWidth="1"/>
    <col min="5374" max="5374" width="18.5703125" style="149" customWidth="1"/>
    <col min="5375" max="5377" width="0" style="149" hidden="1" customWidth="1"/>
    <col min="5378" max="5378" width="6.7109375" style="149" customWidth="1"/>
    <col min="5379" max="5379" width="18.5703125" style="149" customWidth="1"/>
    <col min="5380" max="5380" width="6.7109375" style="149" customWidth="1"/>
    <col min="5381" max="5625" width="11.42578125" style="149"/>
    <col min="5626" max="5627" width="6.5703125" style="149" customWidth="1"/>
    <col min="5628" max="5628" width="55.5703125" style="149" customWidth="1"/>
    <col min="5629" max="5629" width="3.5703125" style="149" customWidth="1"/>
    <col min="5630" max="5630" width="18.5703125" style="149" customWidth="1"/>
    <col min="5631" max="5633" width="0" style="149" hidden="1" customWidth="1"/>
    <col min="5634" max="5634" width="6.7109375" style="149" customWidth="1"/>
    <col min="5635" max="5635" width="18.5703125" style="149" customWidth="1"/>
    <col min="5636" max="5636" width="6.7109375" style="149" customWidth="1"/>
    <col min="5637" max="5881" width="11.42578125" style="149"/>
    <col min="5882" max="5883" width="6.5703125" style="149" customWidth="1"/>
    <col min="5884" max="5884" width="55.5703125" style="149" customWidth="1"/>
    <col min="5885" max="5885" width="3.5703125" style="149" customWidth="1"/>
    <col min="5886" max="5886" width="18.5703125" style="149" customWidth="1"/>
    <col min="5887" max="5889" width="0" style="149" hidden="1" customWidth="1"/>
    <col min="5890" max="5890" width="6.7109375" style="149" customWidth="1"/>
    <col min="5891" max="5891" width="18.5703125" style="149" customWidth="1"/>
    <col min="5892" max="5892" width="6.7109375" style="149" customWidth="1"/>
    <col min="5893" max="6137" width="11.42578125" style="149"/>
    <col min="6138" max="6139" width="6.5703125" style="149" customWidth="1"/>
    <col min="6140" max="6140" width="55.5703125" style="149" customWidth="1"/>
    <col min="6141" max="6141" width="3.5703125" style="149" customWidth="1"/>
    <col min="6142" max="6142" width="18.5703125" style="149" customWidth="1"/>
    <col min="6143" max="6145" width="0" style="149" hidden="1" customWidth="1"/>
    <col min="6146" max="6146" width="6.7109375" style="149" customWidth="1"/>
    <col min="6147" max="6147" width="18.5703125" style="149" customWidth="1"/>
    <col min="6148" max="6148" width="6.7109375" style="149" customWidth="1"/>
    <col min="6149" max="6393" width="11.42578125" style="149"/>
    <col min="6394" max="6395" width="6.5703125" style="149" customWidth="1"/>
    <col min="6396" max="6396" width="55.5703125" style="149" customWidth="1"/>
    <col min="6397" max="6397" width="3.5703125" style="149" customWidth="1"/>
    <col min="6398" max="6398" width="18.5703125" style="149" customWidth="1"/>
    <col min="6399" max="6401" width="0" style="149" hidden="1" customWidth="1"/>
    <col min="6402" max="6402" width="6.7109375" style="149" customWidth="1"/>
    <col min="6403" max="6403" width="18.5703125" style="149" customWidth="1"/>
    <col min="6404" max="6404" width="6.7109375" style="149" customWidth="1"/>
    <col min="6405" max="6649" width="11.42578125" style="149"/>
    <col min="6650" max="6651" width="6.5703125" style="149" customWidth="1"/>
    <col min="6652" max="6652" width="55.5703125" style="149" customWidth="1"/>
    <col min="6653" max="6653" width="3.5703125" style="149" customWidth="1"/>
    <col min="6654" max="6654" width="18.5703125" style="149" customWidth="1"/>
    <col min="6655" max="6657" width="0" style="149" hidden="1" customWidth="1"/>
    <col min="6658" max="6658" width="6.7109375" style="149" customWidth="1"/>
    <col min="6659" max="6659" width="18.5703125" style="149" customWidth="1"/>
    <col min="6660" max="6660" width="6.7109375" style="149" customWidth="1"/>
    <col min="6661" max="6905" width="11.42578125" style="149"/>
    <col min="6906" max="6907" width="6.5703125" style="149" customWidth="1"/>
    <col min="6908" max="6908" width="55.5703125" style="149" customWidth="1"/>
    <col min="6909" max="6909" width="3.5703125" style="149" customWidth="1"/>
    <col min="6910" max="6910" width="18.5703125" style="149" customWidth="1"/>
    <col min="6911" max="6913" width="0" style="149" hidden="1" customWidth="1"/>
    <col min="6914" max="6914" width="6.7109375" style="149" customWidth="1"/>
    <col min="6915" max="6915" width="18.5703125" style="149" customWidth="1"/>
    <col min="6916" max="6916" width="6.7109375" style="149" customWidth="1"/>
    <col min="6917" max="7161" width="11.42578125" style="149"/>
    <col min="7162" max="7163" width="6.5703125" style="149" customWidth="1"/>
    <col min="7164" max="7164" width="55.5703125" style="149" customWidth="1"/>
    <col min="7165" max="7165" width="3.5703125" style="149" customWidth="1"/>
    <col min="7166" max="7166" width="18.5703125" style="149" customWidth="1"/>
    <col min="7167" max="7169" width="0" style="149" hidden="1" customWidth="1"/>
    <col min="7170" max="7170" width="6.7109375" style="149" customWidth="1"/>
    <col min="7171" max="7171" width="18.5703125" style="149" customWidth="1"/>
    <col min="7172" max="7172" width="6.7109375" style="149" customWidth="1"/>
    <col min="7173" max="7417" width="11.42578125" style="149"/>
    <col min="7418" max="7419" width="6.5703125" style="149" customWidth="1"/>
    <col min="7420" max="7420" width="55.5703125" style="149" customWidth="1"/>
    <col min="7421" max="7421" width="3.5703125" style="149" customWidth="1"/>
    <col min="7422" max="7422" width="18.5703125" style="149" customWidth="1"/>
    <col min="7423" max="7425" width="0" style="149" hidden="1" customWidth="1"/>
    <col min="7426" max="7426" width="6.7109375" style="149" customWidth="1"/>
    <col min="7427" max="7427" width="18.5703125" style="149" customWidth="1"/>
    <col min="7428" max="7428" width="6.7109375" style="149" customWidth="1"/>
    <col min="7429" max="7673" width="11.42578125" style="149"/>
    <col min="7674" max="7675" width="6.5703125" style="149" customWidth="1"/>
    <col min="7676" max="7676" width="55.5703125" style="149" customWidth="1"/>
    <col min="7677" max="7677" width="3.5703125" style="149" customWidth="1"/>
    <col min="7678" max="7678" width="18.5703125" style="149" customWidth="1"/>
    <col min="7679" max="7681" width="0" style="149" hidden="1" customWidth="1"/>
    <col min="7682" max="7682" width="6.7109375" style="149" customWidth="1"/>
    <col min="7683" max="7683" width="18.5703125" style="149" customWidth="1"/>
    <col min="7684" max="7684" width="6.7109375" style="149" customWidth="1"/>
    <col min="7685" max="7929" width="11.42578125" style="149"/>
    <col min="7930" max="7931" width="6.5703125" style="149" customWidth="1"/>
    <col min="7932" max="7932" width="55.5703125" style="149" customWidth="1"/>
    <col min="7933" max="7933" width="3.5703125" style="149" customWidth="1"/>
    <col min="7934" max="7934" width="18.5703125" style="149" customWidth="1"/>
    <col min="7935" max="7937" width="0" style="149" hidden="1" customWidth="1"/>
    <col min="7938" max="7938" width="6.7109375" style="149" customWidth="1"/>
    <col min="7939" max="7939" width="18.5703125" style="149" customWidth="1"/>
    <col min="7940" max="7940" width="6.7109375" style="149" customWidth="1"/>
    <col min="7941" max="8185" width="11.42578125" style="149"/>
    <col min="8186" max="8187" width="6.5703125" style="149" customWidth="1"/>
    <col min="8188" max="8188" width="55.5703125" style="149" customWidth="1"/>
    <col min="8189" max="8189" width="3.5703125" style="149" customWidth="1"/>
    <col min="8190" max="8190" width="18.5703125" style="149" customWidth="1"/>
    <col min="8191" max="8193" width="0" style="149" hidden="1" customWidth="1"/>
    <col min="8194" max="8194" width="6.7109375" style="149" customWidth="1"/>
    <col min="8195" max="8195" width="18.5703125" style="149" customWidth="1"/>
    <col min="8196" max="8196" width="6.7109375" style="149" customWidth="1"/>
    <col min="8197" max="8441" width="11.42578125" style="149"/>
    <col min="8442" max="8443" width="6.5703125" style="149" customWidth="1"/>
    <col min="8444" max="8444" width="55.5703125" style="149" customWidth="1"/>
    <col min="8445" max="8445" width="3.5703125" style="149" customWidth="1"/>
    <col min="8446" max="8446" width="18.5703125" style="149" customWidth="1"/>
    <col min="8447" max="8449" width="0" style="149" hidden="1" customWidth="1"/>
    <col min="8450" max="8450" width="6.7109375" style="149" customWidth="1"/>
    <col min="8451" max="8451" width="18.5703125" style="149" customWidth="1"/>
    <col min="8452" max="8452" width="6.7109375" style="149" customWidth="1"/>
    <col min="8453" max="8697" width="11.42578125" style="149"/>
    <col min="8698" max="8699" width="6.5703125" style="149" customWidth="1"/>
    <col min="8700" max="8700" width="55.5703125" style="149" customWidth="1"/>
    <col min="8701" max="8701" width="3.5703125" style="149" customWidth="1"/>
    <col min="8702" max="8702" width="18.5703125" style="149" customWidth="1"/>
    <col min="8703" max="8705" width="0" style="149" hidden="1" customWidth="1"/>
    <col min="8706" max="8706" width="6.7109375" style="149" customWidth="1"/>
    <col min="8707" max="8707" width="18.5703125" style="149" customWidth="1"/>
    <col min="8708" max="8708" width="6.7109375" style="149" customWidth="1"/>
    <col min="8709" max="8953" width="11.42578125" style="149"/>
    <col min="8954" max="8955" width="6.5703125" style="149" customWidth="1"/>
    <col min="8956" max="8956" width="55.5703125" style="149" customWidth="1"/>
    <col min="8957" max="8957" width="3.5703125" style="149" customWidth="1"/>
    <col min="8958" max="8958" width="18.5703125" style="149" customWidth="1"/>
    <col min="8959" max="8961" width="0" style="149" hidden="1" customWidth="1"/>
    <col min="8962" max="8962" width="6.7109375" style="149" customWidth="1"/>
    <col min="8963" max="8963" width="18.5703125" style="149" customWidth="1"/>
    <col min="8964" max="8964" width="6.7109375" style="149" customWidth="1"/>
    <col min="8965" max="9209" width="11.42578125" style="149"/>
    <col min="9210" max="9211" width="6.5703125" style="149" customWidth="1"/>
    <col min="9212" max="9212" width="55.5703125" style="149" customWidth="1"/>
    <col min="9213" max="9213" width="3.5703125" style="149" customWidth="1"/>
    <col min="9214" max="9214" width="18.5703125" style="149" customWidth="1"/>
    <col min="9215" max="9217" width="0" style="149" hidden="1" customWidth="1"/>
    <col min="9218" max="9218" width="6.7109375" style="149" customWidth="1"/>
    <col min="9219" max="9219" width="18.5703125" style="149" customWidth="1"/>
    <col min="9220" max="9220" width="6.7109375" style="149" customWidth="1"/>
    <col min="9221" max="9465" width="11.42578125" style="149"/>
    <col min="9466" max="9467" width="6.5703125" style="149" customWidth="1"/>
    <col min="9468" max="9468" width="55.5703125" style="149" customWidth="1"/>
    <col min="9469" max="9469" width="3.5703125" style="149" customWidth="1"/>
    <col min="9470" max="9470" width="18.5703125" style="149" customWidth="1"/>
    <col min="9471" max="9473" width="0" style="149" hidden="1" customWidth="1"/>
    <col min="9474" max="9474" width="6.7109375" style="149" customWidth="1"/>
    <col min="9475" max="9475" width="18.5703125" style="149" customWidth="1"/>
    <col min="9476" max="9476" width="6.7109375" style="149" customWidth="1"/>
    <col min="9477" max="9721" width="11.42578125" style="149"/>
    <col min="9722" max="9723" width="6.5703125" style="149" customWidth="1"/>
    <col min="9724" max="9724" width="55.5703125" style="149" customWidth="1"/>
    <col min="9725" max="9725" width="3.5703125" style="149" customWidth="1"/>
    <col min="9726" max="9726" width="18.5703125" style="149" customWidth="1"/>
    <col min="9727" max="9729" width="0" style="149" hidden="1" customWidth="1"/>
    <col min="9730" max="9730" width="6.7109375" style="149" customWidth="1"/>
    <col min="9731" max="9731" width="18.5703125" style="149" customWidth="1"/>
    <col min="9732" max="9732" width="6.7109375" style="149" customWidth="1"/>
    <col min="9733" max="9977" width="11.42578125" style="149"/>
    <col min="9978" max="9979" width="6.5703125" style="149" customWidth="1"/>
    <col min="9980" max="9980" width="55.5703125" style="149" customWidth="1"/>
    <col min="9981" max="9981" width="3.5703125" style="149" customWidth="1"/>
    <col min="9982" max="9982" width="18.5703125" style="149" customWidth="1"/>
    <col min="9983" max="9985" width="0" style="149" hidden="1" customWidth="1"/>
    <col min="9986" max="9986" width="6.7109375" style="149" customWidth="1"/>
    <col min="9987" max="9987" width="18.5703125" style="149" customWidth="1"/>
    <col min="9988" max="9988" width="6.7109375" style="149" customWidth="1"/>
    <col min="9989" max="10233" width="11.42578125" style="149"/>
    <col min="10234" max="10235" width="6.5703125" style="149" customWidth="1"/>
    <col min="10236" max="10236" width="55.5703125" style="149" customWidth="1"/>
    <col min="10237" max="10237" width="3.5703125" style="149" customWidth="1"/>
    <col min="10238" max="10238" width="18.5703125" style="149" customWidth="1"/>
    <col min="10239" max="10241" width="0" style="149" hidden="1" customWidth="1"/>
    <col min="10242" max="10242" width="6.7109375" style="149" customWidth="1"/>
    <col min="10243" max="10243" width="18.5703125" style="149" customWidth="1"/>
    <col min="10244" max="10244" width="6.7109375" style="149" customWidth="1"/>
    <col min="10245" max="10489" width="11.42578125" style="149"/>
    <col min="10490" max="10491" width="6.5703125" style="149" customWidth="1"/>
    <col min="10492" max="10492" width="55.5703125" style="149" customWidth="1"/>
    <col min="10493" max="10493" width="3.5703125" style="149" customWidth="1"/>
    <col min="10494" max="10494" width="18.5703125" style="149" customWidth="1"/>
    <col min="10495" max="10497" width="0" style="149" hidden="1" customWidth="1"/>
    <col min="10498" max="10498" width="6.7109375" style="149" customWidth="1"/>
    <col min="10499" max="10499" width="18.5703125" style="149" customWidth="1"/>
    <col min="10500" max="10500" width="6.7109375" style="149" customWidth="1"/>
    <col min="10501" max="10745" width="11.42578125" style="149"/>
    <col min="10746" max="10747" width="6.5703125" style="149" customWidth="1"/>
    <col min="10748" max="10748" width="55.5703125" style="149" customWidth="1"/>
    <col min="10749" max="10749" width="3.5703125" style="149" customWidth="1"/>
    <col min="10750" max="10750" width="18.5703125" style="149" customWidth="1"/>
    <col min="10751" max="10753" width="0" style="149" hidden="1" customWidth="1"/>
    <col min="10754" max="10754" width="6.7109375" style="149" customWidth="1"/>
    <col min="10755" max="10755" width="18.5703125" style="149" customWidth="1"/>
    <col min="10756" max="10756" width="6.7109375" style="149" customWidth="1"/>
    <col min="10757" max="11001" width="11.42578125" style="149"/>
    <col min="11002" max="11003" width="6.5703125" style="149" customWidth="1"/>
    <col min="11004" max="11004" width="55.5703125" style="149" customWidth="1"/>
    <col min="11005" max="11005" width="3.5703125" style="149" customWidth="1"/>
    <col min="11006" max="11006" width="18.5703125" style="149" customWidth="1"/>
    <col min="11007" max="11009" width="0" style="149" hidden="1" customWidth="1"/>
    <col min="11010" max="11010" width="6.7109375" style="149" customWidth="1"/>
    <col min="11011" max="11011" width="18.5703125" style="149" customWidth="1"/>
    <col min="11012" max="11012" width="6.7109375" style="149" customWidth="1"/>
    <col min="11013" max="11257" width="11.42578125" style="149"/>
    <col min="11258" max="11259" width="6.5703125" style="149" customWidth="1"/>
    <col min="11260" max="11260" width="55.5703125" style="149" customWidth="1"/>
    <col min="11261" max="11261" width="3.5703125" style="149" customWidth="1"/>
    <col min="11262" max="11262" width="18.5703125" style="149" customWidth="1"/>
    <col min="11263" max="11265" width="0" style="149" hidden="1" customWidth="1"/>
    <col min="11266" max="11266" width="6.7109375" style="149" customWidth="1"/>
    <col min="11267" max="11267" width="18.5703125" style="149" customWidth="1"/>
    <col min="11268" max="11268" width="6.7109375" style="149" customWidth="1"/>
    <col min="11269" max="11513" width="11.42578125" style="149"/>
    <col min="11514" max="11515" width="6.5703125" style="149" customWidth="1"/>
    <col min="11516" max="11516" width="55.5703125" style="149" customWidth="1"/>
    <col min="11517" max="11517" width="3.5703125" style="149" customWidth="1"/>
    <col min="11518" max="11518" width="18.5703125" style="149" customWidth="1"/>
    <col min="11519" max="11521" width="0" style="149" hidden="1" customWidth="1"/>
    <col min="11522" max="11522" width="6.7109375" style="149" customWidth="1"/>
    <col min="11523" max="11523" width="18.5703125" style="149" customWidth="1"/>
    <col min="11524" max="11524" width="6.7109375" style="149" customWidth="1"/>
    <col min="11525" max="11769" width="11.42578125" style="149"/>
    <col min="11770" max="11771" width="6.5703125" style="149" customWidth="1"/>
    <col min="11772" max="11772" width="55.5703125" style="149" customWidth="1"/>
    <col min="11773" max="11773" width="3.5703125" style="149" customWidth="1"/>
    <col min="11774" max="11774" width="18.5703125" style="149" customWidth="1"/>
    <col min="11775" max="11777" width="0" style="149" hidden="1" customWidth="1"/>
    <col min="11778" max="11778" width="6.7109375" style="149" customWidth="1"/>
    <col min="11779" max="11779" width="18.5703125" style="149" customWidth="1"/>
    <col min="11780" max="11780" width="6.7109375" style="149" customWidth="1"/>
    <col min="11781" max="12025" width="11.42578125" style="149"/>
    <col min="12026" max="12027" width="6.5703125" style="149" customWidth="1"/>
    <col min="12028" max="12028" width="55.5703125" style="149" customWidth="1"/>
    <col min="12029" max="12029" width="3.5703125" style="149" customWidth="1"/>
    <col min="12030" max="12030" width="18.5703125" style="149" customWidth="1"/>
    <col min="12031" max="12033" width="0" style="149" hidden="1" customWidth="1"/>
    <col min="12034" max="12034" width="6.7109375" style="149" customWidth="1"/>
    <col min="12035" max="12035" width="18.5703125" style="149" customWidth="1"/>
    <col min="12036" max="12036" width="6.7109375" style="149" customWidth="1"/>
    <col min="12037" max="12281" width="11.42578125" style="149"/>
    <col min="12282" max="12283" width="6.5703125" style="149" customWidth="1"/>
    <col min="12284" max="12284" width="55.5703125" style="149" customWidth="1"/>
    <col min="12285" max="12285" width="3.5703125" style="149" customWidth="1"/>
    <col min="12286" max="12286" width="18.5703125" style="149" customWidth="1"/>
    <col min="12287" max="12289" width="0" style="149" hidden="1" customWidth="1"/>
    <col min="12290" max="12290" width="6.7109375" style="149" customWidth="1"/>
    <col min="12291" max="12291" width="18.5703125" style="149" customWidth="1"/>
    <col min="12292" max="12292" width="6.7109375" style="149" customWidth="1"/>
    <col min="12293" max="12537" width="11.42578125" style="149"/>
    <col min="12538" max="12539" width="6.5703125" style="149" customWidth="1"/>
    <col min="12540" max="12540" width="55.5703125" style="149" customWidth="1"/>
    <col min="12541" max="12541" width="3.5703125" style="149" customWidth="1"/>
    <col min="12542" max="12542" width="18.5703125" style="149" customWidth="1"/>
    <col min="12543" max="12545" width="0" style="149" hidden="1" customWidth="1"/>
    <col min="12546" max="12546" width="6.7109375" style="149" customWidth="1"/>
    <col min="12547" max="12547" width="18.5703125" style="149" customWidth="1"/>
    <col min="12548" max="12548" width="6.7109375" style="149" customWidth="1"/>
    <col min="12549" max="12793" width="11.42578125" style="149"/>
    <col min="12794" max="12795" width="6.5703125" style="149" customWidth="1"/>
    <col min="12796" max="12796" width="55.5703125" style="149" customWidth="1"/>
    <col min="12797" max="12797" width="3.5703125" style="149" customWidth="1"/>
    <col min="12798" max="12798" width="18.5703125" style="149" customWidth="1"/>
    <col min="12799" max="12801" width="0" style="149" hidden="1" customWidth="1"/>
    <col min="12802" max="12802" width="6.7109375" style="149" customWidth="1"/>
    <col min="12803" max="12803" width="18.5703125" style="149" customWidth="1"/>
    <col min="12804" max="12804" width="6.7109375" style="149" customWidth="1"/>
    <col min="12805" max="13049" width="11.42578125" style="149"/>
    <col min="13050" max="13051" width="6.5703125" style="149" customWidth="1"/>
    <col min="13052" max="13052" width="55.5703125" style="149" customWidth="1"/>
    <col min="13053" max="13053" width="3.5703125" style="149" customWidth="1"/>
    <col min="13054" max="13054" width="18.5703125" style="149" customWidth="1"/>
    <col min="13055" max="13057" width="0" style="149" hidden="1" customWidth="1"/>
    <col min="13058" max="13058" width="6.7109375" style="149" customWidth="1"/>
    <col min="13059" max="13059" width="18.5703125" style="149" customWidth="1"/>
    <col min="13060" max="13060" width="6.7109375" style="149" customWidth="1"/>
    <col min="13061" max="13305" width="11.42578125" style="149"/>
    <col min="13306" max="13307" width="6.5703125" style="149" customWidth="1"/>
    <col min="13308" max="13308" width="55.5703125" style="149" customWidth="1"/>
    <col min="13309" max="13309" width="3.5703125" style="149" customWidth="1"/>
    <col min="13310" max="13310" width="18.5703125" style="149" customWidth="1"/>
    <col min="13311" max="13313" width="0" style="149" hidden="1" customWidth="1"/>
    <col min="13314" max="13314" width="6.7109375" style="149" customWidth="1"/>
    <col min="13315" max="13315" width="18.5703125" style="149" customWidth="1"/>
    <col min="13316" max="13316" width="6.7109375" style="149" customWidth="1"/>
    <col min="13317" max="13561" width="11.42578125" style="149"/>
    <col min="13562" max="13563" width="6.5703125" style="149" customWidth="1"/>
    <col min="13564" max="13564" width="55.5703125" style="149" customWidth="1"/>
    <col min="13565" max="13565" width="3.5703125" style="149" customWidth="1"/>
    <col min="13566" max="13566" width="18.5703125" style="149" customWidth="1"/>
    <col min="13567" max="13569" width="0" style="149" hidden="1" customWidth="1"/>
    <col min="13570" max="13570" width="6.7109375" style="149" customWidth="1"/>
    <col min="13571" max="13571" width="18.5703125" style="149" customWidth="1"/>
    <col min="13572" max="13572" width="6.7109375" style="149" customWidth="1"/>
    <col min="13573" max="13817" width="11.42578125" style="149"/>
    <col min="13818" max="13819" width="6.5703125" style="149" customWidth="1"/>
    <col min="13820" max="13820" width="55.5703125" style="149" customWidth="1"/>
    <col min="13821" max="13821" width="3.5703125" style="149" customWidth="1"/>
    <col min="13822" max="13822" width="18.5703125" style="149" customWidth="1"/>
    <col min="13823" max="13825" width="0" style="149" hidden="1" customWidth="1"/>
    <col min="13826" max="13826" width="6.7109375" style="149" customWidth="1"/>
    <col min="13827" max="13827" width="18.5703125" style="149" customWidth="1"/>
    <col min="13828" max="13828" width="6.7109375" style="149" customWidth="1"/>
    <col min="13829" max="14073" width="11.42578125" style="149"/>
    <col min="14074" max="14075" width="6.5703125" style="149" customWidth="1"/>
    <col min="14076" max="14076" width="55.5703125" style="149" customWidth="1"/>
    <col min="14077" max="14077" width="3.5703125" style="149" customWidth="1"/>
    <col min="14078" max="14078" width="18.5703125" style="149" customWidth="1"/>
    <col min="14079" max="14081" width="0" style="149" hidden="1" customWidth="1"/>
    <col min="14082" max="14082" width="6.7109375" style="149" customWidth="1"/>
    <col min="14083" max="14083" width="18.5703125" style="149" customWidth="1"/>
    <col min="14084" max="14084" width="6.7109375" style="149" customWidth="1"/>
    <col min="14085" max="14329" width="11.42578125" style="149"/>
    <col min="14330" max="14331" width="6.5703125" style="149" customWidth="1"/>
    <col min="14332" max="14332" width="55.5703125" style="149" customWidth="1"/>
    <col min="14333" max="14333" width="3.5703125" style="149" customWidth="1"/>
    <col min="14334" max="14334" width="18.5703125" style="149" customWidth="1"/>
    <col min="14335" max="14337" width="0" style="149" hidden="1" customWidth="1"/>
    <col min="14338" max="14338" width="6.7109375" style="149" customWidth="1"/>
    <col min="14339" max="14339" width="18.5703125" style="149" customWidth="1"/>
    <col min="14340" max="14340" width="6.7109375" style="149" customWidth="1"/>
    <col min="14341" max="14585" width="11.42578125" style="149"/>
    <col min="14586" max="14587" width="6.5703125" style="149" customWidth="1"/>
    <col min="14588" max="14588" width="55.5703125" style="149" customWidth="1"/>
    <col min="14589" max="14589" width="3.5703125" style="149" customWidth="1"/>
    <col min="14590" max="14590" width="18.5703125" style="149" customWidth="1"/>
    <col min="14591" max="14593" width="0" style="149" hidden="1" customWidth="1"/>
    <col min="14594" max="14594" width="6.7109375" style="149" customWidth="1"/>
    <col min="14595" max="14595" width="18.5703125" style="149" customWidth="1"/>
    <col min="14596" max="14596" width="6.7109375" style="149" customWidth="1"/>
    <col min="14597" max="14841" width="11.42578125" style="149"/>
    <col min="14842" max="14843" width="6.5703125" style="149" customWidth="1"/>
    <col min="14844" max="14844" width="55.5703125" style="149" customWidth="1"/>
    <col min="14845" max="14845" width="3.5703125" style="149" customWidth="1"/>
    <col min="14846" max="14846" width="18.5703125" style="149" customWidth="1"/>
    <col min="14847" max="14849" width="0" style="149" hidden="1" customWidth="1"/>
    <col min="14850" max="14850" width="6.7109375" style="149" customWidth="1"/>
    <col min="14851" max="14851" width="18.5703125" style="149" customWidth="1"/>
    <col min="14852" max="14852" width="6.7109375" style="149" customWidth="1"/>
    <col min="14853" max="15097" width="11.42578125" style="149"/>
    <col min="15098" max="15099" width="6.5703125" style="149" customWidth="1"/>
    <col min="15100" max="15100" width="55.5703125" style="149" customWidth="1"/>
    <col min="15101" max="15101" width="3.5703125" style="149" customWidth="1"/>
    <col min="15102" max="15102" width="18.5703125" style="149" customWidth="1"/>
    <col min="15103" max="15105" width="0" style="149" hidden="1" customWidth="1"/>
    <col min="15106" max="15106" width="6.7109375" style="149" customWidth="1"/>
    <col min="15107" max="15107" width="18.5703125" style="149" customWidth="1"/>
    <col min="15108" max="15108" width="6.7109375" style="149" customWidth="1"/>
    <col min="15109" max="15353" width="11.42578125" style="149"/>
    <col min="15354" max="15355" width="6.5703125" style="149" customWidth="1"/>
    <col min="15356" max="15356" width="55.5703125" style="149" customWidth="1"/>
    <col min="15357" max="15357" width="3.5703125" style="149" customWidth="1"/>
    <col min="15358" max="15358" width="18.5703125" style="149" customWidth="1"/>
    <col min="15359" max="15361" width="0" style="149" hidden="1" customWidth="1"/>
    <col min="15362" max="15362" width="6.7109375" style="149" customWidth="1"/>
    <col min="15363" max="15363" width="18.5703125" style="149" customWidth="1"/>
    <col min="15364" max="15364" width="6.7109375" style="149" customWidth="1"/>
    <col min="15365" max="15609" width="11.42578125" style="149"/>
    <col min="15610" max="15611" width="6.5703125" style="149" customWidth="1"/>
    <col min="15612" max="15612" width="55.5703125" style="149" customWidth="1"/>
    <col min="15613" max="15613" width="3.5703125" style="149" customWidth="1"/>
    <col min="15614" max="15614" width="18.5703125" style="149" customWidth="1"/>
    <col min="15615" max="15617" width="0" style="149" hidden="1" customWidth="1"/>
    <col min="15618" max="15618" width="6.7109375" style="149" customWidth="1"/>
    <col min="15619" max="15619" width="18.5703125" style="149" customWidth="1"/>
    <col min="15620" max="15620" width="6.7109375" style="149" customWidth="1"/>
    <col min="15621" max="15865" width="11.42578125" style="149"/>
    <col min="15866" max="15867" width="6.5703125" style="149" customWidth="1"/>
    <col min="15868" max="15868" width="55.5703125" style="149" customWidth="1"/>
    <col min="15869" max="15869" width="3.5703125" style="149" customWidth="1"/>
    <col min="15870" max="15870" width="18.5703125" style="149" customWidth="1"/>
    <col min="15871" max="15873" width="0" style="149" hidden="1" customWidth="1"/>
    <col min="15874" max="15874" width="6.7109375" style="149" customWidth="1"/>
    <col min="15875" max="15875" width="18.5703125" style="149" customWidth="1"/>
    <col min="15876" max="15876" width="6.7109375" style="149" customWidth="1"/>
    <col min="15877" max="16121" width="11.42578125" style="149"/>
    <col min="16122" max="16123" width="6.5703125" style="149" customWidth="1"/>
    <col min="16124" max="16124" width="55.5703125" style="149" customWidth="1"/>
    <col min="16125" max="16125" width="3.5703125" style="149" customWidth="1"/>
    <col min="16126" max="16126" width="18.5703125" style="149" customWidth="1"/>
    <col min="16127" max="16129" width="0" style="149" hidden="1" customWidth="1"/>
    <col min="16130" max="16130" width="6.7109375" style="149" customWidth="1"/>
    <col min="16131" max="16131" width="18.5703125" style="149" customWidth="1"/>
    <col min="16132" max="16132" width="6.7109375" style="149" customWidth="1"/>
    <col min="16133" max="16384" width="11.42578125" style="149"/>
  </cols>
  <sheetData>
    <row r="1" spans="1:12" s="121" customFormat="1" ht="6.75" customHeight="1">
      <c r="A1" s="273"/>
      <c r="B1" s="274"/>
      <c r="C1" s="274"/>
      <c r="D1" s="274"/>
      <c r="E1" s="274"/>
      <c r="F1" s="274"/>
      <c r="G1" s="274"/>
      <c r="H1" s="274"/>
      <c r="I1" s="275"/>
    </row>
    <row r="2" spans="1:12" s="121" customFormat="1" ht="18" customHeight="1">
      <c r="A2" s="276" t="str">
        <f>+'[1]CGN-2005-001'!B3</f>
        <v>SECRETARÍA DISTRITAL DEL HÁBITAT</v>
      </c>
      <c r="B2" s="277"/>
      <c r="C2" s="277"/>
      <c r="D2" s="277"/>
      <c r="E2" s="277"/>
      <c r="F2" s="277"/>
      <c r="G2" s="277"/>
      <c r="H2" s="277"/>
      <c r="I2" s="278"/>
    </row>
    <row r="3" spans="1:12" s="121" customFormat="1" ht="17.25" customHeight="1">
      <c r="A3" s="276" t="s">
        <v>98</v>
      </c>
      <c r="B3" s="277"/>
      <c r="C3" s="277"/>
      <c r="D3" s="277"/>
      <c r="E3" s="277"/>
      <c r="F3" s="277"/>
      <c r="G3" s="277"/>
      <c r="H3" s="277"/>
      <c r="I3" s="278"/>
    </row>
    <row r="4" spans="1:12" s="121" customFormat="1" ht="15.75" customHeight="1" thickBot="1">
      <c r="A4" s="279" t="str">
        <f>+ESF!A3</f>
        <v>A 31 DE MAYO DE 2021</v>
      </c>
      <c r="B4" s="280"/>
      <c r="C4" s="280"/>
      <c r="D4" s="280"/>
      <c r="E4" s="280"/>
      <c r="F4" s="280"/>
      <c r="G4" s="280"/>
      <c r="H4" s="280"/>
      <c r="I4" s="281"/>
    </row>
    <row r="5" spans="1:12" s="104" customFormat="1" ht="14.25" customHeight="1">
      <c r="A5" s="48"/>
      <c r="B5" s="38"/>
      <c r="C5" s="39"/>
      <c r="D5" s="39"/>
      <c r="F5" s="41"/>
      <c r="G5" s="41"/>
      <c r="H5" s="40"/>
      <c r="I5" s="69"/>
    </row>
    <row r="6" spans="1:12" s="105" customFormat="1" ht="14.25" customHeight="1" thickBot="1">
      <c r="A6" s="49"/>
      <c r="B6" s="39">
        <v>4</v>
      </c>
      <c r="C6" s="39" t="s">
        <v>27</v>
      </c>
      <c r="D6" s="39"/>
      <c r="F6" s="42"/>
      <c r="G6" s="42">
        <f>SUM(H6:H6)</f>
        <v>65864674314</v>
      </c>
      <c r="H6" s="229">
        <f>+H8+H13+H17+H21</f>
        <v>65864674314</v>
      </c>
      <c r="I6" s="69"/>
      <c r="J6" s="165"/>
      <c r="L6" s="165"/>
    </row>
    <row r="7" spans="1:12" s="105" customFormat="1" ht="14.25" customHeight="1">
      <c r="A7" s="49"/>
      <c r="B7" s="39"/>
      <c r="C7" s="39"/>
      <c r="D7" s="39"/>
      <c r="F7" s="42"/>
      <c r="G7" s="42"/>
      <c r="H7" s="43"/>
      <c r="I7" s="69"/>
    </row>
    <row r="8" spans="1:12" s="105" customFormat="1" ht="14.25" customHeight="1" thickBot="1">
      <c r="A8" s="49"/>
      <c r="B8" s="39">
        <v>41</v>
      </c>
      <c r="C8" s="39" t="s">
        <v>28</v>
      </c>
      <c r="D8" s="44"/>
      <c r="F8" s="42"/>
      <c r="G8" s="42"/>
      <c r="H8" s="229">
        <f>+H10+H11</f>
        <v>5183655767</v>
      </c>
      <c r="I8" s="69"/>
      <c r="J8" s="166"/>
    </row>
    <row r="9" spans="1:12" s="105" customFormat="1" ht="14.25" customHeight="1">
      <c r="A9" s="49"/>
      <c r="B9" s="39"/>
      <c r="C9" s="39"/>
      <c r="D9" s="39"/>
      <c r="F9" s="42"/>
      <c r="G9" s="42">
        <f>SUM(H9:H9)</f>
        <v>0</v>
      </c>
      <c r="H9" s="45"/>
      <c r="I9" s="69"/>
    </row>
    <row r="10" spans="1:12" s="104" customFormat="1" ht="15" customHeight="1">
      <c r="A10" s="48"/>
      <c r="B10" s="38">
        <v>4110</v>
      </c>
      <c r="C10" s="38" t="s">
        <v>29</v>
      </c>
      <c r="D10" s="38"/>
      <c r="F10" s="42"/>
      <c r="G10" s="42">
        <f>SUM(H10:H10)</f>
        <v>5183655767</v>
      </c>
      <c r="H10" s="136">
        <v>5183655767</v>
      </c>
      <c r="I10" s="71"/>
    </row>
    <row r="11" spans="1:12" s="104" customFormat="1" ht="3" customHeight="1">
      <c r="A11" s="48"/>
      <c r="B11" s="38"/>
      <c r="C11" s="38"/>
      <c r="D11" s="38"/>
      <c r="F11" s="42"/>
      <c r="G11" s="42"/>
      <c r="H11" s="46"/>
      <c r="I11" s="71"/>
    </row>
    <row r="12" spans="1:12" s="104" customFormat="1" ht="14.25" customHeight="1">
      <c r="A12" s="48"/>
      <c r="B12" s="38"/>
      <c r="C12" s="38"/>
      <c r="D12" s="38"/>
      <c r="F12" s="42"/>
      <c r="G12" s="42"/>
      <c r="H12" s="47"/>
      <c r="I12" s="71"/>
    </row>
    <row r="13" spans="1:12" s="105" customFormat="1" ht="14.25" customHeight="1" thickBot="1">
      <c r="A13" s="49"/>
      <c r="B13" s="39">
        <v>47</v>
      </c>
      <c r="C13" s="39" t="s">
        <v>57</v>
      </c>
      <c r="D13" s="39"/>
      <c r="F13" s="42"/>
      <c r="G13" s="42"/>
      <c r="H13" s="229">
        <f>+H14+H15</f>
        <v>59198412456</v>
      </c>
      <c r="I13" s="84"/>
    </row>
    <row r="14" spans="1:12" s="104" customFormat="1" ht="14.25" customHeight="1">
      <c r="A14" s="48"/>
      <c r="B14" s="38">
        <v>4705</v>
      </c>
      <c r="C14" s="38" t="s">
        <v>56</v>
      </c>
      <c r="D14" s="38"/>
      <c r="F14" s="42"/>
      <c r="G14" s="42">
        <f>SUM(H14:H14)</f>
        <v>59198412456</v>
      </c>
      <c r="H14" s="117">
        <v>59198412456</v>
      </c>
      <c r="I14" s="71"/>
    </row>
    <row r="15" spans="1:12" s="104" customFormat="1" ht="1.5" customHeight="1">
      <c r="A15" s="48"/>
      <c r="B15" s="38">
        <v>4720</v>
      </c>
      <c r="C15" s="38" t="s">
        <v>64</v>
      </c>
      <c r="D15" s="38"/>
      <c r="F15" s="42"/>
      <c r="G15" s="42"/>
      <c r="H15" s="117">
        <v>0</v>
      </c>
      <c r="I15" s="71"/>
    </row>
    <row r="16" spans="1:12" s="104" customFormat="1" ht="14.25" hidden="1" customHeight="1">
      <c r="A16" s="48"/>
      <c r="B16" s="38"/>
      <c r="C16" s="38"/>
      <c r="D16" s="38"/>
      <c r="F16" s="42"/>
      <c r="G16" s="42"/>
      <c r="H16" s="46"/>
      <c r="I16" s="71"/>
    </row>
    <row r="17" spans="1:12" s="104" customFormat="1" ht="14.25" hidden="1" customHeight="1">
      <c r="A17" s="48"/>
      <c r="B17" s="39"/>
      <c r="C17" s="39"/>
      <c r="D17" s="38"/>
      <c r="F17" s="42"/>
      <c r="G17" s="42"/>
      <c r="H17" s="47"/>
      <c r="I17" s="71"/>
    </row>
    <row r="18" spans="1:12" s="104" customFormat="1" ht="14.25" hidden="1" customHeight="1">
      <c r="A18" s="48"/>
      <c r="B18" s="38"/>
      <c r="C18" s="38"/>
      <c r="D18" s="38"/>
      <c r="F18" s="42"/>
      <c r="G18" s="42"/>
      <c r="H18" s="46"/>
      <c r="I18" s="71"/>
    </row>
    <row r="19" spans="1:12" s="104" customFormat="1" ht="15" hidden="1">
      <c r="A19" s="48"/>
      <c r="B19" s="38"/>
      <c r="C19" s="38"/>
      <c r="D19" s="39"/>
      <c r="F19" s="42"/>
      <c r="G19" s="42">
        <v>1</v>
      </c>
      <c r="H19" s="46"/>
      <c r="I19" s="70"/>
    </row>
    <row r="20" spans="1:12" s="104" customFormat="1" ht="15">
      <c r="A20" s="48"/>
      <c r="B20" s="38"/>
      <c r="C20" s="38"/>
      <c r="D20" s="39"/>
      <c r="F20" s="42"/>
      <c r="G20" s="42"/>
      <c r="H20" s="46"/>
      <c r="I20" s="70"/>
    </row>
    <row r="21" spans="1:12" s="105" customFormat="1" ht="15.75" thickBot="1">
      <c r="A21" s="49"/>
      <c r="B21" s="39">
        <v>48</v>
      </c>
      <c r="C21" s="39" t="s">
        <v>84</v>
      </c>
      <c r="D21" s="39"/>
      <c r="F21" s="42"/>
      <c r="G21" s="42"/>
      <c r="H21" s="229">
        <f>SUM(H22:H23)</f>
        <v>1482606091</v>
      </c>
      <c r="I21" s="69"/>
    </row>
    <row r="22" spans="1:12" s="104" customFormat="1" ht="15">
      <c r="A22" s="48"/>
      <c r="B22" s="38">
        <v>4808</v>
      </c>
      <c r="C22" s="38" t="s">
        <v>85</v>
      </c>
      <c r="D22" s="39"/>
      <c r="F22" s="42"/>
      <c r="G22" s="42"/>
      <c r="H22" s="25">
        <v>1482606091</v>
      </c>
      <c r="I22" s="70"/>
    </row>
    <row r="23" spans="1:12" s="104" customFormat="1" ht="15">
      <c r="A23" s="48"/>
      <c r="B23" s="38"/>
      <c r="C23" s="38"/>
      <c r="D23" s="39"/>
      <c r="F23" s="42"/>
      <c r="G23" s="42"/>
      <c r="H23" s="25"/>
      <c r="I23" s="70"/>
    </row>
    <row r="24" spans="1:12" s="104" customFormat="1" ht="15">
      <c r="A24" s="48"/>
      <c r="B24" s="38"/>
      <c r="C24" s="38"/>
      <c r="D24" s="39"/>
      <c r="F24" s="42"/>
      <c r="G24" s="42"/>
      <c r="H24" s="45"/>
      <c r="I24" s="70"/>
    </row>
    <row r="25" spans="1:12" s="105" customFormat="1" ht="14.25" customHeight="1" thickBot="1">
      <c r="A25" s="49"/>
      <c r="B25" s="39">
        <v>5</v>
      </c>
      <c r="C25" s="39" t="s">
        <v>30</v>
      </c>
      <c r="D25" s="39"/>
      <c r="F25" s="42"/>
      <c r="G25" s="42"/>
      <c r="H25" s="229">
        <f>+H27+H38+H47+H51+H57</f>
        <v>43191054455</v>
      </c>
      <c r="I25" s="84"/>
    </row>
    <row r="26" spans="1:12" s="105" customFormat="1" ht="14.25" customHeight="1">
      <c r="A26" s="49"/>
      <c r="B26" s="38"/>
      <c r="C26" s="38"/>
      <c r="D26" s="38"/>
      <c r="F26" s="42"/>
      <c r="G26" s="42"/>
      <c r="H26" s="45"/>
      <c r="I26" s="71"/>
    </row>
    <row r="27" spans="1:12" s="105" customFormat="1" ht="14.25" customHeight="1" thickBot="1">
      <c r="A27" s="49"/>
      <c r="B27" s="39">
        <v>51</v>
      </c>
      <c r="C27" s="39" t="s">
        <v>71</v>
      </c>
      <c r="D27" s="44"/>
      <c r="F27" s="42"/>
      <c r="G27" s="42"/>
      <c r="H27" s="229">
        <f>SUM(H29:H36)</f>
        <v>8669410817</v>
      </c>
      <c r="I27" s="84"/>
    </row>
    <row r="28" spans="1:12" s="105" customFormat="1" ht="14.25" customHeight="1">
      <c r="A28" s="49"/>
      <c r="B28" s="39"/>
      <c r="C28" s="39"/>
      <c r="D28" s="39"/>
      <c r="F28" s="42"/>
      <c r="G28" s="42"/>
      <c r="H28" s="45"/>
      <c r="I28" s="71"/>
    </row>
    <row r="29" spans="1:12" s="104" customFormat="1" ht="14.25" customHeight="1">
      <c r="A29" s="48"/>
      <c r="B29" s="38">
        <v>5101</v>
      </c>
      <c r="C29" s="38" t="s">
        <v>31</v>
      </c>
      <c r="D29" s="38"/>
      <c r="F29" s="42"/>
      <c r="G29" s="42">
        <v>1</v>
      </c>
      <c r="H29" s="25">
        <v>3603200513</v>
      </c>
      <c r="I29" s="70"/>
    </row>
    <row r="30" spans="1:12" s="104" customFormat="1" ht="14.25" customHeight="1">
      <c r="A30" s="48"/>
      <c r="B30" s="38">
        <v>5102</v>
      </c>
      <c r="C30" s="38" t="s">
        <v>58</v>
      </c>
      <c r="D30" s="38"/>
      <c r="F30" s="42"/>
      <c r="G30" s="42"/>
      <c r="H30" s="25">
        <v>5623600</v>
      </c>
      <c r="I30" s="70"/>
      <c r="K30" s="167"/>
    </row>
    <row r="31" spans="1:12" s="104" customFormat="1" ht="14.25" customHeight="1">
      <c r="A31" s="48"/>
      <c r="B31" s="38">
        <v>5103</v>
      </c>
      <c r="C31" s="38" t="s">
        <v>32</v>
      </c>
      <c r="D31" s="38"/>
      <c r="F31" s="42"/>
      <c r="G31" s="42" t="e">
        <f>SUM(#REF!)</f>
        <v>#REF!</v>
      </c>
      <c r="H31" s="25">
        <v>924945800</v>
      </c>
      <c r="I31" s="71"/>
      <c r="J31" s="167"/>
      <c r="K31" s="168"/>
    </row>
    <row r="32" spans="1:12" s="104" customFormat="1" ht="14.25" customHeight="1">
      <c r="A32" s="48"/>
      <c r="B32" s="38">
        <v>5104</v>
      </c>
      <c r="C32" s="38" t="s">
        <v>33</v>
      </c>
      <c r="D32" s="38"/>
      <c r="F32" s="42"/>
      <c r="G32" s="42"/>
      <c r="H32" s="25">
        <v>206656100</v>
      </c>
      <c r="I32" s="71"/>
      <c r="J32" s="169"/>
      <c r="L32" s="170"/>
    </row>
    <row r="33" spans="1:11" s="104" customFormat="1" ht="14.25" customHeight="1">
      <c r="A33" s="48"/>
      <c r="B33" s="38">
        <v>5107</v>
      </c>
      <c r="C33" s="38" t="s">
        <v>59</v>
      </c>
      <c r="D33" s="38"/>
      <c r="F33" s="42"/>
      <c r="G33" s="42"/>
      <c r="H33" s="25">
        <v>1881490777</v>
      </c>
      <c r="I33" s="71"/>
      <c r="J33" s="169"/>
    </row>
    <row r="34" spans="1:11" s="104" customFormat="1" ht="14.25" customHeight="1">
      <c r="A34" s="48"/>
      <c r="B34" s="38">
        <v>5108</v>
      </c>
      <c r="C34" s="38" t="s">
        <v>80</v>
      </c>
      <c r="D34" s="38"/>
      <c r="F34" s="42"/>
      <c r="G34" s="42"/>
      <c r="H34" s="25">
        <v>4276499</v>
      </c>
      <c r="I34" s="71"/>
      <c r="J34" s="169"/>
    </row>
    <row r="35" spans="1:11" s="106" customFormat="1" ht="14.25" customHeight="1">
      <c r="A35" s="48"/>
      <c r="B35" s="38">
        <v>5111</v>
      </c>
      <c r="C35" s="38" t="s">
        <v>34</v>
      </c>
      <c r="D35" s="38"/>
      <c r="F35" s="42"/>
      <c r="G35" s="42" t="e">
        <f>SUM(#REF!)</f>
        <v>#REF!</v>
      </c>
      <c r="H35" s="25">
        <v>2043217528</v>
      </c>
      <c r="I35" s="71"/>
      <c r="J35" s="171"/>
    </row>
    <row r="36" spans="1:11" s="106" customFormat="1" ht="14.25" customHeight="1">
      <c r="A36" s="48"/>
      <c r="B36" s="38"/>
      <c r="C36" s="38"/>
      <c r="D36" s="38"/>
      <c r="F36" s="42"/>
      <c r="G36" s="42"/>
      <c r="H36" s="25"/>
      <c r="I36" s="71"/>
      <c r="J36" s="171"/>
    </row>
    <row r="37" spans="1:11" s="105" customFormat="1" ht="14.25" customHeight="1">
      <c r="A37" s="49"/>
      <c r="B37" s="38"/>
      <c r="C37" s="38"/>
      <c r="D37" s="38"/>
      <c r="F37" s="42"/>
      <c r="G37" s="42">
        <f>SUM(H47:H47)</f>
        <v>31872747736</v>
      </c>
      <c r="H37" s="45"/>
      <c r="I37" s="71"/>
      <c r="J37" s="166"/>
    </row>
    <row r="38" spans="1:11" s="105" customFormat="1" ht="14.25" customHeight="1" thickBot="1">
      <c r="A38" s="49"/>
      <c r="B38" s="39">
        <v>53</v>
      </c>
      <c r="C38" s="39" t="s">
        <v>60</v>
      </c>
      <c r="D38" s="44"/>
      <c r="F38" s="42"/>
      <c r="G38" s="42"/>
      <c r="H38" s="229">
        <f>SUM(H39:H45)</f>
        <v>386262560</v>
      </c>
      <c r="I38" s="69"/>
      <c r="J38" s="165"/>
    </row>
    <row r="39" spans="1:11" s="104" customFormat="1" ht="0.75" customHeight="1">
      <c r="A39" s="48"/>
      <c r="B39" s="38">
        <v>5347</v>
      </c>
      <c r="C39" s="38" t="s">
        <v>61</v>
      </c>
      <c r="D39" s="39"/>
      <c r="F39" s="42"/>
      <c r="G39" s="42"/>
      <c r="H39" s="25">
        <v>0</v>
      </c>
      <c r="I39" s="69"/>
      <c r="J39" s="168"/>
      <c r="K39" s="167"/>
    </row>
    <row r="40" spans="1:11" s="104" customFormat="1" ht="14.25" hidden="1" customHeight="1">
      <c r="A40" s="48"/>
      <c r="B40" s="38">
        <v>5351</v>
      </c>
      <c r="C40" s="38" t="s">
        <v>90</v>
      </c>
      <c r="D40" s="39"/>
      <c r="F40" s="42"/>
      <c r="G40" s="42"/>
      <c r="H40" s="25">
        <v>0</v>
      </c>
      <c r="I40" s="69"/>
      <c r="K40" s="167"/>
    </row>
    <row r="41" spans="1:11" s="104" customFormat="1" ht="0.75" customHeight="1">
      <c r="A41" s="48"/>
      <c r="B41" s="38">
        <v>5357</v>
      </c>
      <c r="C41" s="38" t="s">
        <v>89</v>
      </c>
      <c r="D41" s="39"/>
      <c r="F41" s="42"/>
      <c r="G41" s="42"/>
      <c r="H41" s="25">
        <v>0</v>
      </c>
      <c r="I41" s="69"/>
      <c r="K41" s="167"/>
    </row>
    <row r="42" spans="1:11" s="104" customFormat="1" ht="14.25" customHeight="1">
      <c r="A42" s="48"/>
      <c r="B42" s="38">
        <v>5360</v>
      </c>
      <c r="C42" s="38" t="s">
        <v>62</v>
      </c>
      <c r="D42" s="38"/>
      <c r="F42" s="42"/>
      <c r="G42" s="42"/>
      <c r="H42" s="25">
        <v>303901025</v>
      </c>
      <c r="I42" s="69"/>
      <c r="K42" s="172"/>
    </row>
    <row r="43" spans="1:11" s="104" customFormat="1" ht="14.25" customHeight="1">
      <c r="A43" s="48"/>
      <c r="B43" s="38">
        <v>5366</v>
      </c>
      <c r="C43" s="38" t="s">
        <v>63</v>
      </c>
      <c r="D43" s="38"/>
      <c r="F43" s="42"/>
      <c r="G43" s="42" t="e">
        <f>SUM(#REF!)</f>
        <v>#REF!</v>
      </c>
      <c r="H43" s="25">
        <v>74558648</v>
      </c>
      <c r="I43" s="71"/>
    </row>
    <row r="44" spans="1:11" s="104" customFormat="1" ht="14.25" hidden="1" customHeight="1">
      <c r="A44" s="48"/>
      <c r="B44" s="38"/>
      <c r="C44" s="38"/>
      <c r="D44" s="38"/>
      <c r="F44" s="42"/>
      <c r="G44" s="42"/>
      <c r="H44" s="34"/>
      <c r="I44" s="71"/>
    </row>
    <row r="45" spans="1:11" s="104" customFormat="1" ht="14.25" customHeight="1" thickBot="1">
      <c r="A45" s="58"/>
      <c r="B45" s="59">
        <v>5368</v>
      </c>
      <c r="C45" s="59" t="s">
        <v>74</v>
      </c>
      <c r="D45" s="59"/>
      <c r="E45" s="107"/>
      <c r="F45" s="60"/>
      <c r="G45" s="60"/>
      <c r="H45" s="146">
        <v>7802887</v>
      </c>
      <c r="I45" s="85"/>
      <c r="J45" s="170"/>
    </row>
    <row r="46" spans="1:11" s="104" customFormat="1" ht="14.25" customHeight="1">
      <c r="A46" s="64"/>
      <c r="B46" s="65"/>
      <c r="C46" s="65"/>
      <c r="D46" s="65"/>
      <c r="E46" s="108"/>
      <c r="F46" s="66"/>
      <c r="G46" s="66"/>
      <c r="H46" s="67"/>
      <c r="I46" s="68"/>
      <c r="J46" s="168"/>
    </row>
    <row r="47" spans="1:11" s="174" customFormat="1" ht="14.25" customHeight="1">
      <c r="A47" s="49"/>
      <c r="B47" s="39">
        <v>55</v>
      </c>
      <c r="C47" s="39" t="s">
        <v>35</v>
      </c>
      <c r="D47" s="44"/>
      <c r="E47" s="109"/>
      <c r="F47" s="50"/>
      <c r="G47" s="42"/>
      <c r="H47" s="186">
        <f>SUM(H49:H49)</f>
        <v>31872747736</v>
      </c>
      <c r="I47" s="69"/>
      <c r="J47" s="173"/>
    </row>
    <row r="48" spans="1:11" s="174" customFormat="1" ht="14.25" customHeight="1">
      <c r="A48" s="49"/>
      <c r="B48" s="39"/>
      <c r="C48" s="39"/>
      <c r="D48" s="39"/>
      <c r="E48" s="109"/>
      <c r="F48" s="50"/>
      <c r="G48" s="42"/>
      <c r="H48" s="47"/>
      <c r="I48" s="70"/>
      <c r="J48" s="175"/>
    </row>
    <row r="49" spans="1:12" s="106" customFormat="1" ht="14.25" customHeight="1">
      <c r="A49" s="48"/>
      <c r="B49" s="38">
        <v>5504</v>
      </c>
      <c r="C49" s="38" t="s">
        <v>36</v>
      </c>
      <c r="D49" s="38"/>
      <c r="F49" s="50"/>
      <c r="G49" s="42"/>
      <c r="H49" s="25">
        <v>31872747736</v>
      </c>
      <c r="I49" s="70"/>
      <c r="J49" s="176"/>
    </row>
    <row r="50" spans="1:12" s="106" customFormat="1" ht="14.25" customHeight="1">
      <c r="A50" s="48"/>
      <c r="B50" s="38"/>
      <c r="C50" s="38"/>
      <c r="D50" s="38"/>
      <c r="F50" s="50"/>
      <c r="G50" s="42"/>
      <c r="H50" s="25"/>
      <c r="I50" s="70"/>
    </row>
    <row r="51" spans="1:12" s="104" customFormat="1" ht="14.25" customHeight="1" thickBot="1">
      <c r="A51" s="48"/>
      <c r="B51" s="39">
        <v>57</v>
      </c>
      <c r="C51" s="39" t="s">
        <v>57</v>
      </c>
      <c r="D51" s="44"/>
      <c r="F51" s="42"/>
      <c r="G51" s="42"/>
      <c r="H51" s="228">
        <f>+H54</f>
        <v>1821218897</v>
      </c>
      <c r="I51" s="69"/>
      <c r="J51" s="170"/>
    </row>
    <row r="52" spans="1:12" s="105" customFormat="1" ht="6" customHeight="1">
      <c r="A52" s="49"/>
      <c r="B52" s="39"/>
      <c r="C52" s="39"/>
      <c r="D52" s="39"/>
      <c r="F52" s="42"/>
      <c r="G52" s="42">
        <f>SUM(H52:H52)</f>
        <v>0</v>
      </c>
      <c r="H52" s="25"/>
      <c r="I52" s="69"/>
      <c r="K52" s="177"/>
    </row>
    <row r="53" spans="1:12" s="104" customFormat="1" ht="14.25" hidden="1" customHeight="1">
      <c r="A53" s="48"/>
      <c r="B53" s="38"/>
      <c r="C53" s="51"/>
      <c r="D53" s="38"/>
      <c r="F53" s="42"/>
      <c r="G53" s="42">
        <f>SUM(H53:H53)</f>
        <v>0</v>
      </c>
      <c r="H53" s="25"/>
      <c r="I53" s="71"/>
    </row>
    <row r="54" spans="1:12" s="104" customFormat="1" ht="14.25" customHeight="1">
      <c r="A54" s="48"/>
      <c r="B54" s="38">
        <v>5720</v>
      </c>
      <c r="C54" s="38" t="s">
        <v>64</v>
      </c>
      <c r="D54" s="38"/>
      <c r="F54" s="42"/>
      <c r="G54" s="42">
        <f>SUM(H54:H54)</f>
        <v>1821218897</v>
      </c>
      <c r="H54" s="25">
        <v>1821218897</v>
      </c>
      <c r="I54" s="71"/>
    </row>
    <row r="55" spans="1:12" s="104" customFormat="1" ht="14.25" customHeight="1">
      <c r="A55" s="48"/>
      <c r="B55" s="38"/>
      <c r="C55" s="51"/>
      <c r="D55" s="38"/>
      <c r="F55" s="42"/>
      <c r="G55" s="42">
        <f>SUM(H55:H55)</f>
        <v>0</v>
      </c>
      <c r="H55" s="25"/>
      <c r="I55" s="71"/>
    </row>
    <row r="56" spans="1:12" s="178" customFormat="1" ht="14.25" customHeight="1">
      <c r="A56" s="48"/>
      <c r="B56" s="38"/>
      <c r="C56" s="41"/>
      <c r="D56" s="41"/>
      <c r="E56" s="106"/>
      <c r="F56" s="41"/>
      <c r="G56" s="41"/>
      <c r="H56" s="25"/>
      <c r="I56" s="72"/>
      <c r="L56" s="166"/>
    </row>
    <row r="57" spans="1:12" s="174" customFormat="1" ht="14.25" customHeight="1" thickBot="1">
      <c r="A57" s="49"/>
      <c r="B57" s="39">
        <v>58</v>
      </c>
      <c r="C57" s="39" t="s">
        <v>37</v>
      </c>
      <c r="D57" s="44"/>
      <c r="E57" s="109"/>
      <c r="F57" s="50"/>
      <c r="G57" s="50"/>
      <c r="H57" s="228">
        <f>+H59+H60+H61+H62</f>
        <v>441414445</v>
      </c>
      <c r="I57" s="73"/>
    </row>
    <row r="58" spans="1:12" s="178" customFormat="1" ht="10.5" customHeight="1">
      <c r="A58" s="48"/>
      <c r="B58" s="39"/>
      <c r="C58" s="39"/>
      <c r="D58" s="39"/>
      <c r="E58" s="106"/>
      <c r="F58" s="41"/>
      <c r="G58" s="41"/>
      <c r="H58" s="25"/>
      <c r="I58" s="72"/>
      <c r="L58" s="179"/>
    </row>
    <row r="59" spans="1:12" s="178" customFormat="1" ht="1.5" customHeight="1">
      <c r="A59" s="48"/>
      <c r="B59" s="38">
        <v>5802</v>
      </c>
      <c r="C59" s="38" t="s">
        <v>38</v>
      </c>
      <c r="D59" s="38"/>
      <c r="E59" s="106"/>
      <c r="F59" s="41"/>
      <c r="G59" s="41"/>
      <c r="H59" s="25">
        <v>0</v>
      </c>
      <c r="I59" s="74"/>
    </row>
    <row r="60" spans="1:12" s="178" customFormat="1" ht="14.25" customHeight="1">
      <c r="A60" s="48"/>
      <c r="B60" s="38">
        <v>5804</v>
      </c>
      <c r="C60" s="51" t="s">
        <v>65</v>
      </c>
      <c r="D60" s="38"/>
      <c r="E60" s="106"/>
      <c r="F60" s="41"/>
      <c r="G60" s="41"/>
      <c r="H60" s="25">
        <v>401251666</v>
      </c>
      <c r="I60" s="74"/>
      <c r="J60" s="180"/>
    </row>
    <row r="61" spans="1:12" s="178" customFormat="1" ht="0.75" customHeight="1">
      <c r="A61" s="48"/>
      <c r="B61" s="38">
        <v>5890</v>
      </c>
      <c r="C61" s="38" t="s">
        <v>76</v>
      </c>
      <c r="D61" s="38"/>
      <c r="E61" s="106"/>
      <c r="F61" s="41"/>
      <c r="G61" s="41"/>
      <c r="H61" s="25">
        <v>0</v>
      </c>
      <c r="I61" s="74"/>
      <c r="J61" s="181"/>
    </row>
    <row r="62" spans="1:12" s="178" customFormat="1" ht="12" customHeight="1">
      <c r="A62" s="48"/>
      <c r="B62" s="38">
        <v>5893</v>
      </c>
      <c r="C62" s="185" t="s">
        <v>573</v>
      </c>
      <c r="D62" s="38"/>
      <c r="E62" s="106"/>
      <c r="F62" s="41"/>
      <c r="G62" s="41"/>
      <c r="H62" s="25">
        <v>40162779</v>
      </c>
      <c r="I62" s="74"/>
    </row>
    <row r="63" spans="1:12" s="178" customFormat="1" ht="14.25" hidden="1" customHeight="1">
      <c r="A63" s="48"/>
      <c r="B63" s="39">
        <v>59</v>
      </c>
      <c r="C63" s="52" t="s">
        <v>82</v>
      </c>
      <c r="D63" s="38"/>
      <c r="E63" s="106"/>
      <c r="F63" s="41"/>
      <c r="G63" s="41"/>
      <c r="H63" s="34">
        <f>+H64</f>
        <v>0</v>
      </c>
      <c r="I63" s="74"/>
    </row>
    <row r="64" spans="1:12" s="178" customFormat="1" ht="14.25" hidden="1" customHeight="1">
      <c r="A64" s="48"/>
      <c r="B64" s="38">
        <v>5905</v>
      </c>
      <c r="C64" s="52" t="s">
        <v>82</v>
      </c>
      <c r="D64" s="38"/>
      <c r="E64" s="106"/>
      <c r="F64" s="41"/>
      <c r="G64" s="41"/>
      <c r="H64" s="34">
        <v>0</v>
      </c>
      <c r="I64" s="74"/>
    </row>
    <row r="65" spans="1:12" s="178" customFormat="1" ht="14.25" hidden="1" customHeight="1">
      <c r="A65" s="48"/>
      <c r="B65" s="38"/>
      <c r="C65" s="38"/>
      <c r="D65" s="38"/>
      <c r="E65" s="106"/>
      <c r="F65" s="41"/>
      <c r="G65" s="41"/>
      <c r="H65" s="34"/>
      <c r="I65" s="74"/>
    </row>
    <row r="66" spans="1:12" s="178" customFormat="1" ht="14.25" hidden="1" customHeight="1">
      <c r="A66" s="48"/>
      <c r="B66" s="38"/>
      <c r="C66" s="38"/>
      <c r="D66" s="38"/>
      <c r="E66" s="106"/>
      <c r="F66" s="41"/>
      <c r="G66" s="41"/>
      <c r="H66" s="46"/>
      <c r="I66" s="74"/>
    </row>
    <row r="67" spans="1:12" s="178" customFormat="1" ht="9.75" customHeight="1">
      <c r="A67" s="48"/>
      <c r="B67" s="38"/>
      <c r="C67" s="41"/>
      <c r="D67" s="41"/>
      <c r="E67" s="106"/>
      <c r="F67" s="41"/>
      <c r="G67" s="41"/>
      <c r="H67" s="34"/>
      <c r="I67" s="74"/>
    </row>
    <row r="68" spans="1:12" s="178" customFormat="1" ht="15" customHeight="1" thickBot="1">
      <c r="A68" s="48"/>
      <c r="B68" s="39"/>
      <c r="C68" s="39" t="s">
        <v>39</v>
      </c>
      <c r="D68" s="53"/>
      <c r="E68" s="106"/>
      <c r="F68" s="41"/>
      <c r="G68" s="41"/>
      <c r="H68" s="54">
        <f>+H6-H27-H38-H47-H51-H57</f>
        <v>22673619859</v>
      </c>
      <c r="I68" s="74"/>
      <c r="J68" s="179"/>
    </row>
    <row r="69" spans="1:12" s="178" customFormat="1" ht="9" customHeight="1" thickTop="1" thickBot="1">
      <c r="A69" s="48"/>
      <c r="B69" s="41"/>
      <c r="C69" s="39"/>
      <c r="D69" s="39"/>
      <c r="E69" s="106"/>
      <c r="F69" s="41"/>
      <c r="G69" s="41"/>
      <c r="H69" s="5"/>
      <c r="I69" s="74"/>
      <c r="J69" s="181"/>
    </row>
    <row r="70" spans="1:12" s="178" customFormat="1" ht="14.25" customHeight="1">
      <c r="A70" s="64"/>
      <c r="B70" s="94"/>
      <c r="C70" s="94"/>
      <c r="D70" s="95"/>
      <c r="E70" s="118"/>
      <c r="F70" s="96"/>
      <c r="G70" s="96"/>
      <c r="H70" s="97"/>
      <c r="I70" s="98"/>
    </row>
    <row r="71" spans="1:12" s="182" customFormat="1" ht="14.25" customHeight="1">
      <c r="A71" s="86"/>
      <c r="B71" s="39"/>
      <c r="C71" s="39"/>
      <c r="D71" s="87"/>
      <c r="E71" s="119"/>
      <c r="F71" s="88"/>
      <c r="G71" s="88"/>
      <c r="H71" s="89"/>
      <c r="I71" s="90"/>
    </row>
    <row r="72" spans="1:12" s="153" customFormat="1" ht="30" customHeight="1">
      <c r="A72" s="120"/>
      <c r="B72" s="55"/>
      <c r="C72" s="56"/>
      <c r="D72" s="56"/>
      <c r="E72" s="57"/>
      <c r="F72" s="56"/>
      <c r="G72" s="57"/>
      <c r="H72" s="57"/>
      <c r="I72" s="99"/>
    </row>
    <row r="73" spans="1:12" s="183" customFormat="1" ht="12.75" customHeight="1">
      <c r="A73" s="288"/>
      <c r="B73" s="289"/>
      <c r="C73" s="289"/>
      <c r="D73" s="289"/>
      <c r="E73" s="289"/>
      <c r="F73" s="289"/>
      <c r="G73" s="289"/>
      <c r="H73" s="289"/>
      <c r="I73" s="290"/>
    </row>
    <row r="74" spans="1:12" s="153" customFormat="1" ht="20.100000000000001" customHeight="1">
      <c r="A74" s="291" t="s">
        <v>91</v>
      </c>
      <c r="B74" s="292"/>
      <c r="C74" s="292"/>
      <c r="D74" s="292" t="s">
        <v>86</v>
      </c>
      <c r="E74" s="292"/>
      <c r="F74" s="292"/>
      <c r="G74" s="292"/>
      <c r="H74" s="292"/>
      <c r="I74" s="293"/>
    </row>
    <row r="75" spans="1:12" s="153" customFormat="1" ht="14.25" customHeight="1">
      <c r="A75" s="282" t="s">
        <v>92</v>
      </c>
      <c r="B75" s="283"/>
      <c r="C75" s="283"/>
      <c r="D75" s="284" t="s">
        <v>77</v>
      </c>
      <c r="E75" s="284"/>
      <c r="F75" s="284"/>
      <c r="G75" s="284"/>
      <c r="H75" s="284"/>
      <c r="I75" s="285"/>
    </row>
    <row r="76" spans="1:12" s="153" customFormat="1" ht="14.25" customHeight="1">
      <c r="A76" s="282"/>
      <c r="B76" s="283"/>
      <c r="C76" s="283"/>
      <c r="D76" s="284" t="s">
        <v>78</v>
      </c>
      <c r="E76" s="284"/>
      <c r="F76" s="284"/>
      <c r="G76" s="284"/>
      <c r="H76" s="284"/>
      <c r="I76" s="285"/>
    </row>
    <row r="77" spans="1:12" s="153" customFormat="1" ht="14.25" customHeight="1" thickBot="1">
      <c r="A77" s="100"/>
      <c r="B77" s="101"/>
      <c r="C77" s="102"/>
      <c r="D77" s="286"/>
      <c r="E77" s="286"/>
      <c r="F77" s="286"/>
      <c r="G77" s="286"/>
      <c r="H77" s="286"/>
      <c r="I77" s="287"/>
      <c r="L77" s="184"/>
    </row>
    <row r="78" spans="1:12" s="153" customFormat="1" ht="15">
      <c r="A78" s="110"/>
      <c r="B78" s="92"/>
      <c r="C78" s="92"/>
      <c r="D78" s="91"/>
      <c r="E78" s="93"/>
      <c r="F78" s="93"/>
      <c r="G78" s="91"/>
      <c r="H78" s="91"/>
      <c r="I78" s="111"/>
    </row>
    <row r="79" spans="1:12" ht="13.5" thickBot="1">
      <c r="A79" s="112"/>
      <c r="B79" s="113"/>
      <c r="C79" s="114"/>
      <c r="D79" s="114"/>
      <c r="E79" s="114"/>
      <c r="F79" s="114"/>
      <c r="G79" s="114"/>
      <c r="H79" s="114"/>
      <c r="I79" s="115"/>
    </row>
  </sheetData>
  <mergeCells count="13">
    <mergeCell ref="D77:I77"/>
    <mergeCell ref="A73:C73"/>
    <mergeCell ref="D73:I73"/>
    <mergeCell ref="A74:C74"/>
    <mergeCell ref="D74:I74"/>
    <mergeCell ref="A75:C75"/>
    <mergeCell ref="D75:I75"/>
    <mergeCell ref="A1:I1"/>
    <mergeCell ref="A2:I2"/>
    <mergeCell ref="A3:I3"/>
    <mergeCell ref="A4:I4"/>
    <mergeCell ref="A76:C76"/>
    <mergeCell ref="D76:I76"/>
  </mergeCells>
  <printOptions horizontalCentered="1" verticalCentered="1"/>
  <pageMargins left="0.39370078740157483" right="0.39370078740157483" top="0.39370078740157483" bottom="0.39370078740157483" header="0" footer="0"/>
  <pageSetup fitToHeight="0" orientation="landscape" r:id="rId1"/>
  <headerFooter alignWithMargins="0"/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BALANCE DEPRUEBA</vt:lpstr>
      <vt:lpstr>ESF</vt:lpstr>
      <vt:lpstr>ER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Pedro Pablo Peña Castilblanco</cp:lastModifiedBy>
  <cp:lastPrinted>2021-06-26T00:40:22Z</cp:lastPrinted>
  <dcterms:created xsi:type="dcterms:W3CDTF">2018-05-07T22:51:54Z</dcterms:created>
  <dcterms:modified xsi:type="dcterms:W3CDTF">2021-06-26T00:44:18Z</dcterms:modified>
</cp:coreProperties>
</file>