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RISTIANOC\Desktop\"/>
    </mc:Choice>
  </mc:AlternateContent>
  <bookViews>
    <workbookView xWindow="0" yWindow="0" windowWidth="24000" windowHeight="8910" activeTab="1"/>
  </bookViews>
  <sheets>
    <sheet name="REPORTE" sheetId="3" r:id="rId1"/>
    <sheet name="ESF" sheetId="1" r:id="rId2"/>
    <sheet name="ECP" sheetId="2" r:id="rId3"/>
  </sheets>
  <externalReferences>
    <externalReference r:id="rId4"/>
    <externalReference r:id="rId5"/>
  </externalReferences>
  <definedNames>
    <definedName name="ACREEDORES" localSheetId="2">#REF!</definedName>
    <definedName name="ACREEDORES" localSheetId="1">#REF!</definedName>
    <definedName name="ACREEDORES">#REF!</definedName>
    <definedName name="acreedores1">#REF!</definedName>
    <definedName name="ACTIVO" localSheetId="2">#REF!</definedName>
    <definedName name="ACTIVO" localSheetId="1">#REF!</definedName>
    <definedName name="ACTIVO">#REF!</definedName>
    <definedName name="ACTIVOS_ADQUIRIDOS_DE_INSTITUCIONES_INSCRITAS" localSheetId="2">#REF!</definedName>
    <definedName name="ACTIVOS_ADQUIRIDOS_DE_INSTITUCIONES_INSCRITAS" localSheetId="1">#REF!</definedName>
    <definedName name="ACTIVOS_ADQUIRIDOS_DE_INSTITUCIONES_INSCRITAS">#REF!</definedName>
    <definedName name="AGOTAMIENTO" localSheetId="2">#REF!</definedName>
    <definedName name="AGOTAMIENTO" localSheetId="1">#REF!</definedName>
    <definedName name="AGOTAMIENTO">#REF!</definedName>
    <definedName name="AGOTAMIENTO_ACUMULADO_DE_RECURSOS_NO_RENOVABLES__CR___1684_AGOTAMIENTO_ACUMULADO" localSheetId="2">#REF!</definedName>
    <definedName name="AGOTAMIENTO_ACUMULADO_DE_RECURSOS_NO_RENOVABLES__CR___1684_AGOTAMIENTO_ACUMULADO" localSheetId="1">#REF!</definedName>
    <definedName name="AGOTAMIENTO_ACUMULADO_DE_RECURSOS_NO_RENOVABLES__CR___1684_AGOTAMIENTO_ACUMULADO">#REF!</definedName>
    <definedName name="AJUSTE_DE_EJERCICIOS_ANTERIORES" localSheetId="2">#REF!</definedName>
    <definedName name="AJUSTE_DE_EJERCICIOS_ANTERIORES" localSheetId="1">#REF!</definedName>
    <definedName name="AJUSTE_DE_EJERCICIOS_ANTERIORES">#REF!</definedName>
    <definedName name="AJUSTES_POR_INFLACION" localSheetId="2">#REF!</definedName>
    <definedName name="AJUSTES_POR_INFLACION" localSheetId="1">#REF!</definedName>
    <definedName name="AJUSTES_POR_INFLACION">#REF!</definedName>
    <definedName name="AMORTIZACION_ACUMULADA_DE_BIENES_ENTREGADOS_A_TERCEROS_CR" localSheetId="2">#REF!</definedName>
    <definedName name="AMORTIZACION_ACUMULADA_DE_BIENES_ENTREGADOS_A_TERCEROS_CR" localSheetId="1">#REF!</definedName>
    <definedName name="AMORTIZACION_ACUMULADA_DE_BIENES_ENTREGADOS_A_TERCEROS_CR">#REF!</definedName>
    <definedName name="AMORTIZACION_ACUMULADA_DE_INTANGIBLES__CR" localSheetId="2">#REF!</definedName>
    <definedName name="AMORTIZACION_ACUMULADA_DE_INTANGIBLES__CR" localSheetId="1">#REF!</definedName>
    <definedName name="AMORTIZACION_ACUMULADA_DE_INTANGIBLES__CR">#REF!</definedName>
    <definedName name="AMORTIZACION_ACUMULADA_DE_INVERSIONES_DE_RECURSOS_NO_RENOVABLES__CR" localSheetId="2">#REF!</definedName>
    <definedName name="AMORTIZACION_ACUMULADA_DE_INVERSIONES_DE_RECURSOS_NO_RENOVABLES__CR" localSheetId="1">#REF!</definedName>
    <definedName name="AMORTIZACION_ACUMULADA_DE_INVERSIONES_DE_RECURSOS_NO_RENOVABLES__CR">#REF!</definedName>
    <definedName name="AMORTIZACION_ACUMULADA_DE_RECURSOS_RENOVABLES__CR" localSheetId="2">#REF!</definedName>
    <definedName name="AMORTIZACION_ACUMULADA_DE_RECURSOS_RENOVABLES__CR" localSheetId="1">#REF!</definedName>
    <definedName name="AMORTIZACION_ACUMULADA_DE_RECURSOS_RENOVABLES__CR">#REF!</definedName>
    <definedName name="APORTES_POR_COBRAR_A_ENTIDADES_AFILIADAS" localSheetId="2">#REF!</definedName>
    <definedName name="APORTES_POR_COBRAR_A_ENTIDADES_AFILIADAS" localSheetId="1">#REF!</definedName>
    <definedName name="APORTES_POR_COBRAR_A_ENTIDADES_AFILIADAS">#REF!</definedName>
    <definedName name="APORTES_POR_PAGAR_A_AFILIADOS" localSheetId="2">#REF!</definedName>
    <definedName name="APORTES_POR_PAGAR_A_AFILIADOS" localSheetId="1">#REF!</definedName>
    <definedName name="APORTES_POR_PAGAR_A_AFILIADOS">#REF!</definedName>
    <definedName name="_xlnm.Print_Area" localSheetId="2">ECP!$A$1:$K$69</definedName>
    <definedName name="_xlnm.Print_Area" localSheetId="1">ESF!$A$1:$M$67</definedName>
    <definedName name="AVANCES_Y_ANTICIPOS_ENTREGADOS" localSheetId="2">#REF!</definedName>
    <definedName name="AVANCES_Y_ANTICIPOS_ENTREGADOS" localSheetId="1">#REF!</definedName>
    <definedName name="AVANCES_Y_ANTICIPOS_ENTREGADOS">#REF!</definedName>
    <definedName name="AVANCES_Y_ANTICIPOS_RECIBIDOS" localSheetId="2">#REF!</definedName>
    <definedName name="AVANCES_Y_ANTICIPOS_RECIBIDOS" localSheetId="1">#REF!</definedName>
    <definedName name="AVANCES_Y_ANTICIPOS_RECIBIDOS">#REF!</definedName>
    <definedName name="BANCOS_Y_CORPORACIONES" localSheetId="2">#REF!</definedName>
    <definedName name="BANCOS_Y_CORPORACIONES" localSheetId="1">#REF!</definedName>
    <definedName name="BANCOS_Y_CORPORACIONES">#REF!</definedName>
    <definedName name="BIENES_COMERCIALIZADOS" localSheetId="2">#REF!</definedName>
    <definedName name="BIENES_COMERCIALIZADOS" localSheetId="1">#REF!</definedName>
    <definedName name="BIENES_COMERCIALIZADOS">#REF!</definedName>
    <definedName name="BIENES_DE_ARTE_Y_CULTURA" localSheetId="2">#REF!</definedName>
    <definedName name="BIENES_DE_ARTE_Y_CULTURA" localSheetId="1">#REF!</definedName>
    <definedName name="BIENES_DE_ARTE_Y_CULTURA">#REF!</definedName>
    <definedName name="BIENES_DE_BENEFICIO_Y_USO_PUBLICO_EN_CONSTRUCCION" localSheetId="2">#REF!</definedName>
    <definedName name="BIENES_DE_BENEFICIO_Y_USO_PUBLICO_EN_CONSTRUCCION" localSheetId="1">#REF!</definedName>
    <definedName name="BIENES_DE_BENEFICIO_Y_USO_PUBLICO_EN_CONSTRUCCION">#REF!</definedName>
    <definedName name="BIENES_DE_USO_PUBLICO" localSheetId="2">#REF!</definedName>
    <definedName name="BIENES_DE_USO_PUBLICO" localSheetId="1">#REF!</definedName>
    <definedName name="BIENES_DE_USO_PUBLICO">#REF!</definedName>
    <definedName name="BIENES_ENTREGADOS_A_TERCEROS" localSheetId="2">#REF!</definedName>
    <definedName name="BIENES_ENTREGADOS_A_TERCEROS" localSheetId="1">#REF!</definedName>
    <definedName name="BIENES_ENTREGADOS_A_TERCEROS">#REF!</definedName>
    <definedName name="BIENES_ENTREGADOS_EN_CUSTODIA" localSheetId="2">#REF!</definedName>
    <definedName name="BIENES_ENTREGADOS_EN_CUSTODIA" localSheetId="1">#REF!</definedName>
    <definedName name="BIENES_ENTREGADOS_EN_CUSTODIA">#REF!</definedName>
    <definedName name="BIENES_HISTORICOS_Y_CULTURALES" localSheetId="2">#REF!</definedName>
    <definedName name="BIENES_HISTORICOS_Y_CULTURALES" localSheetId="1">#REF!</definedName>
    <definedName name="BIENES_HISTORICOS_Y_CULTURALES">#REF!</definedName>
    <definedName name="BIENES_MUEBLES_EN_BODEGA" localSheetId="2">#REF!</definedName>
    <definedName name="BIENES_MUEBLES_EN_BODEGA" localSheetId="1">#REF!</definedName>
    <definedName name="BIENES_MUEBLES_EN_BODEGA">#REF!</definedName>
    <definedName name="BIENES_PRODUCIDOS" localSheetId="2">#REF!</definedName>
    <definedName name="BIENES_PRODUCIDOS" localSheetId="1">#REF!</definedName>
    <definedName name="BIENES_PRODUCIDOS">#REF!</definedName>
    <definedName name="BIENES_RECIBIDOS_EN_ARRENDAMIENTO_FINANCIERO" localSheetId="2">#REF!</definedName>
    <definedName name="BIENES_RECIBIDOS_EN_ARRENDAMIENTO_FINANCIERO" localSheetId="1">#REF!</definedName>
    <definedName name="BIENES_RECIBIDOS_EN_ARRENDAMIENTO_FINANCIERO">#REF!</definedName>
    <definedName name="BIENES_RECIBIDOS_EN_CUSTODIA" localSheetId="2">#REF!</definedName>
    <definedName name="BIENES_RECIBIDOS_EN_CUSTODIA" localSheetId="1">#REF!</definedName>
    <definedName name="BIENES_RECIBIDOS_EN_CUSTODIA">#REF!</definedName>
    <definedName name="BIENES_RECIBIDOS_EN_DACION_DE_PAGO" localSheetId="2">#REF!</definedName>
    <definedName name="BIENES_RECIBIDOS_EN_DACION_DE_PAGO" localSheetId="1">#REF!</definedName>
    <definedName name="BIENES_RECIBIDOS_EN_DACION_DE_PAGO">#REF!</definedName>
    <definedName name="BONOS" localSheetId="2">#REF!</definedName>
    <definedName name="BONOS" localSheetId="1">#REF!</definedName>
    <definedName name="BONOS">#REF!</definedName>
    <definedName name="BONOS_Y_TITULOS_PENSIONALES" localSheetId="2">#REF!</definedName>
    <definedName name="BONOS_Y_TITULOS_PENSIONALES" localSheetId="1">#REF!</definedName>
    <definedName name="BONOS_Y_TITULOS_PENSIONALES">#REF!</definedName>
    <definedName name="CAJA" localSheetId="2">#REF!</definedName>
    <definedName name="CAJA" localSheetId="1">#REF!</definedName>
    <definedName name="CAJA">#REF!</definedName>
    <definedName name="CAPITAL_AUTORIZADO_Y_PAGADO" localSheetId="2">#REF!</definedName>
    <definedName name="CAPITAL_AUTORIZADO_Y_PAGADO" localSheetId="1">#REF!</definedName>
    <definedName name="CAPITAL_AUTORIZADO_Y_PAGADO">#REF!</definedName>
    <definedName name="CAPITAL_FISCAL" localSheetId="2">#REF!</definedName>
    <definedName name="CAPITAL_FISCAL" localSheetId="1">#REF!</definedName>
    <definedName name="CAPITAL_FISCAL">#REF!</definedName>
    <definedName name="CAPITAL_GARANTIA_EMITIDO" localSheetId="2">#REF!</definedName>
    <definedName name="CAPITAL_GARANTIA_EMITIDO" localSheetId="1">#REF!</definedName>
    <definedName name="CAPITAL_GARANTIA_EMITIDO">#REF!</definedName>
    <definedName name="CAPITAL_GARANTIA_OTORGADO" localSheetId="2">#REF!</definedName>
    <definedName name="CAPITAL_GARANTIA_OTORGADO" localSheetId="1">#REF!</definedName>
    <definedName name="CAPITAL_GARANTIA_OTORGADO">#REF!</definedName>
    <definedName name="CARGOS_DIFERIDOS" localSheetId="2">#REF!</definedName>
    <definedName name="CARGOS_DIFERIDOS" localSheetId="1">#REF!</definedName>
    <definedName name="CARGOS_DIFERIDOS">#REF!</definedName>
    <definedName name="CIERRE_DE_INGRESOS__GASTOS_Y_COSTOS" localSheetId="2">#REF!</definedName>
    <definedName name="CIERRE_DE_INGRESOS__GASTOS_Y_COSTOS" localSheetId="1">#REF!</definedName>
    <definedName name="CIERRE_DE_INGRESOS__GASTOS_Y_COSTOS">#REF!</definedName>
    <definedName name="CONSTRUCCIONES_EN_CURSO" localSheetId="2">#REF!</definedName>
    <definedName name="CONSTRUCCIONES_EN_CURSO" localSheetId="1">#REF!</definedName>
    <definedName name="CONSTRUCCIONES_EN_CURSO">#REF!</definedName>
    <definedName name="CONTRATISTAS" localSheetId="2">#REF!</definedName>
    <definedName name="CONTRATISTAS" localSheetId="1">#REF!</definedName>
    <definedName name="CONTRATISTAS">#REF!</definedName>
    <definedName name="CONTRATOS_DE_ARRENDAMIENTO_FINANCIERO" localSheetId="2">#REF!</definedName>
    <definedName name="CONTRATOS_DE_ARRENDAMIENTO_FINANCIERO" localSheetId="1">#REF!</definedName>
    <definedName name="CONTRATOS_DE_ARRENDAMIENTO_FINANCIERO">#REF!</definedName>
    <definedName name="CORRECCION_MONETARIA" localSheetId="2">#REF!</definedName>
    <definedName name="CORRECCION_MONETARIA" localSheetId="1">#REF!</definedName>
    <definedName name="CORRECCION_MONETARIA">#REF!</definedName>
    <definedName name="COSTOS_DE_SERVICIOS" localSheetId="2">#REF!</definedName>
    <definedName name="COSTOS_DE_SERVICIOS" localSheetId="1">#REF!</definedName>
    <definedName name="COSTOS_DE_SERVICIOS">#REF!</definedName>
    <definedName name="CREDITOS_DIFERIDOS" localSheetId="2">#REF!</definedName>
    <definedName name="CREDITOS_DIFERIDOS" localSheetId="1">#REF!</definedName>
    <definedName name="CREDITOS_DIFERIDOS">#REF!</definedName>
    <definedName name="CREDITOS_JUDICIALES" localSheetId="2">#REF!</definedName>
    <definedName name="CREDITOS_JUDICIALES" localSheetId="1">#REF!</definedName>
    <definedName name="CREDITOS_JUDICIALES">#REF!</definedName>
    <definedName name="CUENTAS_DE_ORDEN_ACREEDORAS_FIDUCIARIAS" localSheetId="2">#REF!</definedName>
    <definedName name="CUENTAS_DE_ORDEN_ACREEDORAS_FIDUCIARIAS" localSheetId="1">#REF!</definedName>
    <definedName name="CUENTAS_DE_ORDEN_ACREEDORAS_FIDUCIARIAS">#REF!</definedName>
    <definedName name="CUENTAS_DE_ORDEN_DEUDORAS_FIDUCIARIAS" localSheetId="2">#REF!</definedName>
    <definedName name="CUENTAS_DE_ORDEN_DEUDORAS_FIDUCIARIAS" localSheetId="1">#REF!</definedName>
    <definedName name="CUENTAS_DE_ORDEN_DEUDORAS_FIDUCIARIAS">#REF!</definedName>
    <definedName name="CUENTAS_POR_COBRAR" localSheetId="2">#REF!</definedName>
    <definedName name="CUENTAS_POR_COBRAR" localSheetId="1">#REF!</definedName>
    <definedName name="CUENTAS_POR_COBRAR">#REF!</definedName>
    <definedName name="DE_RENTA_FIJA" localSheetId="2">#REF!</definedName>
    <definedName name="DE_RENTA_FIJA" localSheetId="1">#REF!</definedName>
    <definedName name="DE_RENTA_FIJA">#REF!</definedName>
    <definedName name="DE_RENTA_VARIABLE" localSheetId="2">#REF!</definedName>
    <definedName name="DE_RENTA_VARIABLE" localSheetId="1">#REF!</definedName>
    <definedName name="DE_RENTA_VARIABLE">#REF!</definedName>
    <definedName name="DEPOSITOS_ENTREGADOS" localSheetId="2">#REF!</definedName>
    <definedName name="DEPOSITOS_ENTREGADOS" localSheetId="1">#REF!</definedName>
    <definedName name="DEPOSITOS_ENTREGADOS">#REF!</definedName>
    <definedName name="DEPOSITOS_RECIBIDOS_DE_TERCEROS" localSheetId="2">#REF!</definedName>
    <definedName name="DEPOSITOS_RECIBIDOS_DE_TERCEROS" localSheetId="1">#REF!</definedName>
    <definedName name="DEPOSITOS_RECIBIDOS_DE_TERCEROS">#REF!</definedName>
    <definedName name="DEPRECIACION" localSheetId="2">#REF!</definedName>
    <definedName name="DEPRECIACION" localSheetId="1">#REF!</definedName>
    <definedName name="DEPRECIACION">#REF!</definedName>
    <definedName name="DEPRECIACION_ACUMULADA__CR" localSheetId="2">#REF!</definedName>
    <definedName name="DEPRECIACION_ACUMULADA__CR" localSheetId="1">#REF!</definedName>
    <definedName name="DEPRECIACION_ACUMULADA__CR">#REF!</definedName>
    <definedName name="DEPRECIACION_DIFERIDA" localSheetId="2">#REF!</definedName>
    <definedName name="DEPRECIACION_DIFERIDA" localSheetId="1">#REF!</definedName>
    <definedName name="DEPRECIACION_DIFERIDA">#REF!</definedName>
    <definedName name="DERECHOS_CONTINGENTES_POR_CONTRA__CR" localSheetId="2">#REF!</definedName>
    <definedName name="DERECHOS_CONTINGENTES_POR_CONTRA__CR" localSheetId="1">#REF!</definedName>
    <definedName name="DERECHOS_CONTINGENTES_POR_CONTRA__CR">#REF!</definedName>
    <definedName name="DEUDORAS_DE_CONTROL_POR_CONTRA__CR" localSheetId="2">#REF!</definedName>
    <definedName name="DEUDORAS_DE_CONTROL_POR_CONTRA__CR" localSheetId="1">#REF!</definedName>
    <definedName name="DEUDORAS_DE_CONTROL_POR_CONTRA__CR">#REF!</definedName>
    <definedName name="DEUDORAS_FIDUCIARIAS_POR_CONTRA__CR" localSheetId="2">#REF!</definedName>
    <definedName name="DEUDORAS_FIDUCIARIAS_POR_CONTRA__CR" localSheetId="1">#REF!</definedName>
    <definedName name="DEUDORAS_FIDUCIARIAS_POR_CONTRA__CR">#REF!</definedName>
    <definedName name="DEUDORAS_FISCALES_POR_CONTRA__CR" localSheetId="2">#REF!</definedName>
    <definedName name="DEUDORAS_FISCALES_POR_CONTRA__CR" localSheetId="1">#REF!</definedName>
    <definedName name="DEUDORAS_FISCALES_POR_CONTRA__CR">#REF!</definedName>
    <definedName name="DEVOLUCIONES__REBAJAS_Y_DESCUENTOS_EN_VENTA_DE__SERVICIOS__DB" localSheetId="2">#REF!</definedName>
    <definedName name="DEVOLUCIONES__REBAJAS_Y_DESCUENTOS_EN_VENTA_DE__SERVICIOS__DB" localSheetId="1">#REF!</definedName>
    <definedName name="DEVOLUCIONES__REBAJAS_Y_DESCUENTOS_EN_VENTA_DE__SERVICIOS__DB">#REF!</definedName>
    <definedName name="DEVOLUCIONES__REBAJAS_Y_DESCUENTOS_EN_VENTA_DE_BIENES__DB" localSheetId="2">#REF!</definedName>
    <definedName name="DEVOLUCIONES__REBAJAS_Y_DESCUENTOS_EN_VENTA_DE_BIENES__DB" localSheetId="1">#REF!</definedName>
    <definedName name="DEVOLUCIONES__REBAJAS_Y_DESCUENTOS_EN_VENTA_DE_BIENES__DB">#REF!</definedName>
    <definedName name="DIVIDENDOS_Y_PARTICIPACIONES_DECRETADOS" localSheetId="2">#REF!</definedName>
    <definedName name="DIVIDENDOS_Y_PARTICIPACIONES_DECRETADOS" localSheetId="1">#REF!</definedName>
    <definedName name="DIVIDENDOS_Y_PARTICIPACIONES_DECRETADOS">#REF!</definedName>
    <definedName name="e">#REF!</definedName>
    <definedName name="EDIFICACIONES" localSheetId="2">#REF!</definedName>
    <definedName name="EDIFICACIONES" localSheetId="1">#REF!</definedName>
    <definedName name="EDIFICACIONES">#REF!</definedName>
    <definedName name="EN_PODER_DE_TERCEROS" localSheetId="2">#REF!</definedName>
    <definedName name="EN_PODER_DE_TERCEROS" localSheetId="1">#REF!</definedName>
    <definedName name="EN_PODER_DE_TERCEROS">#REF!</definedName>
    <definedName name="EN_TRANSITO" localSheetId="2">#REF!</definedName>
    <definedName name="EN_TRANSITO" localSheetId="1">#REF!</definedName>
    <definedName name="EN_TRANSITO">#REF!</definedName>
    <definedName name="EQUIPO_CIENTIFICO" localSheetId="2">#REF!</definedName>
    <definedName name="EQUIPO_CIENTIFICO" localSheetId="1">#REF!</definedName>
    <definedName name="EQUIPO_CIENTIFICO">#REF!</definedName>
    <definedName name="EQUIPO_DE_TRANSPORTE__TRACCION_Y_ELEVACION" localSheetId="2">#REF!</definedName>
    <definedName name="EQUIPO_DE_TRANSPORTE__TRACCION_Y_ELEVACION" localSheetId="1">#REF!</definedName>
    <definedName name="EQUIPO_DE_TRANSPORTE__TRACCION_Y_ELEVACION">#REF!</definedName>
    <definedName name="EQUIPOS_DE_COMUNICACION_Y_COMPUTACION" localSheetId="2">#REF!</definedName>
    <definedName name="EQUIPOS_DE_COMUNICACION_Y_COMPUTACION" localSheetId="1">#REF!</definedName>
    <definedName name="EQUIPOS_DE_COMUNICACION_Y_COMPUTACION">#REF!</definedName>
    <definedName name="EQUIPOS_Y_MATERIALES_EN_DEPOSITO" localSheetId="2">#REF!</definedName>
    <definedName name="EQUIPOS_Y_MATERIALES_EN_DEPOSITO" localSheetId="1">#REF!</definedName>
    <definedName name="EQUIPOS_Y_MATERIALES_EN_DEPOSITO">#REF!</definedName>
    <definedName name="EXTERNA" localSheetId="2">#REF!</definedName>
    <definedName name="EXTERNA" localSheetId="1">#REF!</definedName>
    <definedName name="EXTERNA">#REF!</definedName>
    <definedName name="EXTRAORDINARIOS" localSheetId="2">#REF!</definedName>
    <definedName name="EXTRAORDINARIOS" localSheetId="1">#REF!</definedName>
    <definedName name="EXTRAORDINARIOS">#REF!</definedName>
    <definedName name="FINANCIEROS" localSheetId="2">#REF!</definedName>
    <definedName name="FINANCIEROS" localSheetId="1">#REF!</definedName>
    <definedName name="FINANCIEROS">#REF!</definedName>
    <definedName name="FONDOS_INTERBANCARIOS_COMPRADOS_Y_PACTOS_DE_RECOMPRA" localSheetId="2">#REF!</definedName>
    <definedName name="FONDOS_INTERBANCARIOS_COMPRADOS_Y_PACTOS_DE_RECOMPRA" localSheetId="1">#REF!</definedName>
    <definedName name="FONDOS_INTERBANCARIOS_COMPRADOS_Y_PACTOS_DE_RECOMPRA">#REF!</definedName>
    <definedName name="g">#REF!</definedName>
    <definedName name="GASTOS_FINANCIEROS_POR_PAGAR" localSheetId="2">#REF!</definedName>
    <definedName name="GASTOS_FINANCIEROS_POR_PAGAR" localSheetId="1">#REF!</definedName>
    <definedName name="GASTOS_FINANCIEROS_POR_PAGAR">#REF!</definedName>
    <definedName name="GASTOS_PAGADOS_POR_ANTICIPADO" localSheetId="2">#REF!</definedName>
    <definedName name="GASTOS_PAGADOS_POR_ANTICIPADO" localSheetId="1">#REF!</definedName>
    <definedName name="GASTOS_PAGADOS_POR_ANTICIPADO">#REF!</definedName>
    <definedName name="GENERALES" localSheetId="2">#REF!</definedName>
    <definedName name="GENERALES" localSheetId="1">#REF!</definedName>
    <definedName name="GENERALES">#REF!</definedName>
    <definedName name="HECTOR" localSheetId="2">#REF!</definedName>
    <definedName name="HECTOR" localSheetId="1">#REF!</definedName>
    <definedName name="HECTOR">#REF!</definedName>
    <definedName name="IMPUESTOS__CONTRIBUCIONES_Y_TASAS_POR_PAGAR" localSheetId="2">#REF!</definedName>
    <definedName name="IMPUESTOS__CONTRIBUCIONES_Y_TASAS_POR_PAGAR" localSheetId="1">#REF!</definedName>
    <definedName name="IMPUESTOS__CONTRIBUCIONES_Y_TASAS_POR_PAGAR">#REF!</definedName>
    <definedName name="IMPUESTOS_AL_VALOR_AGREGADO_IVA" localSheetId="2">#REF!</definedName>
    <definedName name="IMPUESTOS_AL_VALOR_AGREGADO_IVA" localSheetId="1">#REF!</definedName>
    <definedName name="IMPUESTOS_AL_VALOR_AGREGADO_IVA">#REF!</definedName>
    <definedName name="INGRESOS" localSheetId="2">#REF!</definedName>
    <definedName name="INGRESOS" localSheetId="1">#REF!</definedName>
    <definedName name="INGRESOS">#REF!</definedName>
    <definedName name="INGRESOS_RECIBIDOS_POR_ANTICIPADO" localSheetId="2">#REF!</definedName>
    <definedName name="INGRESOS_RECIBIDOS_POR_ANTICIPADO" localSheetId="1">#REF!</definedName>
    <definedName name="INGRESOS_RECIBIDOS_POR_ANTICIPADO">#REF!</definedName>
    <definedName name="INTANGIBLES" localSheetId="2">#REF!</definedName>
    <definedName name="INTANGIBLES" localSheetId="1">#REF!</definedName>
    <definedName name="INTANGIBLES">#REF!</definedName>
    <definedName name="INTERNA" localSheetId="2">#REF!</definedName>
    <definedName name="INTERNA" localSheetId="1">#REF!</definedName>
    <definedName name="INTERNA">#REF!</definedName>
    <definedName name="INVERSIONES_EN_EXPLOTACION_DE_RECURSOS_NO_RENOVABLES" localSheetId="2">#REF!</definedName>
    <definedName name="INVERSIONES_EN_EXPLOTACION_DE_RECURSOS_NO_RENOVABLES" localSheetId="1">#REF!</definedName>
    <definedName name="INVERSIONES_EN_EXPLOTACION_DE_RECURSOS_NO_RENOVABLES">#REF!</definedName>
    <definedName name="JUDITH" localSheetId="2">#REF!</definedName>
    <definedName name="JUDITH" localSheetId="1">#REF!</definedName>
    <definedName name="JUDITH">#REF!</definedName>
    <definedName name="JUDY" localSheetId="2">#REF!</definedName>
    <definedName name="JUDY" localSheetId="1">#REF!</definedName>
    <definedName name="JUDY">#REF!</definedName>
    <definedName name="JUEGOS_DE_SUERTE_Y_AZAR" localSheetId="2">#REF!</definedName>
    <definedName name="JUEGOS_DE_SUERTE_Y_AZAR" localSheetId="1">#REF!</definedName>
    <definedName name="JUEGOS_DE_SUERTE_Y_AZAR">#REF!</definedName>
    <definedName name="MAQUINARIA__PLANTA_Y_EQUIPO_EN_MONTAJE" localSheetId="2">#REF!</definedName>
    <definedName name="MAQUINARIA__PLANTA_Y_EQUIPO_EN_MONTAJE" localSheetId="1">#REF!</definedName>
    <definedName name="MAQUINARIA__PLANTA_Y_EQUIPO_EN_MONTAJE">#REF!</definedName>
    <definedName name="MAQUINARIA__PLANTA_Y_EQUIPO_EN_TRANSITO" localSheetId="2">#REF!</definedName>
    <definedName name="MAQUINARIA__PLANTA_Y_EQUIPO_EN_TRANSITO" localSheetId="1">#REF!</definedName>
    <definedName name="MAQUINARIA__PLANTA_Y_EQUIPO_EN_TRANSITO">#REF!</definedName>
    <definedName name="MAQUINARIA_Y_EQUIPO" localSheetId="2">#REF!</definedName>
    <definedName name="MAQUINARIA_Y_EQUIPO" localSheetId="1">#REF!</definedName>
    <definedName name="MAQUINARIA_Y_EQUIPO">#REF!</definedName>
    <definedName name="MERCANCIAS_EN_EXISTENCIA" localSheetId="2">#REF!</definedName>
    <definedName name="MERCANCIAS_EN_EXISTENCIA" localSheetId="1">#REF!</definedName>
    <definedName name="MERCANCIAS_EN_EXISTENCIA">#REF!</definedName>
    <definedName name="MERCANCIAS_PROCESADAS" localSheetId="2">#REF!</definedName>
    <definedName name="MERCANCIAS_PROCESADAS" localSheetId="1">#REF!</definedName>
    <definedName name="MERCANCIAS_PROCESADAS">#REF!</definedName>
    <definedName name="MUEBLES__ENSERES_Y_EQUIPOS_DE_OFICINA" localSheetId="2">#REF!</definedName>
    <definedName name="MUEBLES__ENSERES_Y_EQUIPOS_DE_OFICINA" localSheetId="1">#REF!</definedName>
    <definedName name="MUEBLES__ENSERES_Y_EQUIPOS_DE_OFICINA">#REF!</definedName>
    <definedName name="NO_TRIBUTARIOS" localSheetId="2">#REF!</definedName>
    <definedName name="NO_TRIBUTARIOS" localSheetId="1">#REF!</definedName>
    <definedName name="NO_TRIBUTARIOS">#REF!</definedName>
    <definedName name="OBRAS_Y_MEJORAS_EN_PROPIEDAD_AJENA" localSheetId="2">#REF!</definedName>
    <definedName name="OBRAS_Y_MEJORAS_EN_PROPIEDAD_AJENA" localSheetId="1">#REF!</definedName>
    <definedName name="OBRAS_Y_MEJORAS_EN_PROPIEDAD_AJENA">#REF!</definedName>
    <definedName name="OPERACIONES_DE_BANCA_CENTRAL" localSheetId="2">#REF!</definedName>
    <definedName name="OPERACIONES_DE_BANCA_CENTRAL" localSheetId="1">#REF!</definedName>
    <definedName name="OPERACIONES_DE_BANCA_CENTRAL">#REF!</definedName>
    <definedName name="OPERACIONES_DE_CAPTACION_Y_SERVICIOS_FINANCIEROS" localSheetId="2">#REF!</definedName>
    <definedName name="OPERACIONES_DE_CAPTACION_Y_SERVICIOS_FINANCIEROS" localSheetId="1">#REF!</definedName>
    <definedName name="OPERACIONES_DE_CAPTACION_Y_SERVICIOS_FINANCIEROS">#REF!</definedName>
    <definedName name="OTRAS_CUENTAS_ACREEDORAS_DE_CONTROL" localSheetId="2">#REF!</definedName>
    <definedName name="OTRAS_CUENTAS_ACREEDORAS_DE_CONTROL" localSheetId="1">#REF!</definedName>
    <definedName name="OTRAS_CUENTAS_ACREEDORAS_DE_CONTROL">#REF!</definedName>
    <definedName name="OTRAS_CUENTAS_DEUDORAS_DE_CONTROL" localSheetId="2">#REF!</definedName>
    <definedName name="OTRAS_CUENTAS_DEUDORAS_DE_CONTROL" localSheetId="1">#REF!</definedName>
    <definedName name="OTRAS_CUENTAS_DEUDORAS_DE_CONTROL">#REF!</definedName>
    <definedName name="OTRAS_CUENTAS_POR_PAGAR" localSheetId="2">#REF!</definedName>
    <definedName name="OTRAS_CUENTAS_POR_PAGAR" localSheetId="1">#REF!</definedName>
    <definedName name="OTRAS_CUENTAS_POR_PAGAR">#REF!</definedName>
    <definedName name="OTRAS_RESPONSABILIDADES_CONTINGENTES" localSheetId="2">#REF!</definedName>
    <definedName name="OTRAS_RESPONSABILIDADES_CONTINGENTES" localSheetId="1">#REF!</definedName>
    <definedName name="OTRAS_RESPONSABILIDADES_CONTINGENTES">#REF!</definedName>
    <definedName name="OTRAS_TRANSFERENCIAS_GIRADAS" localSheetId="2">#REF!</definedName>
    <definedName name="OTRAS_TRANSFERENCIAS_GIRADAS" localSheetId="1">#REF!</definedName>
    <definedName name="OTRAS_TRANSFERENCIAS_GIRADAS">#REF!</definedName>
    <definedName name="OTRAS_TRANSFERENCIAS_RECIBIDAS" localSheetId="2">#REF!</definedName>
    <definedName name="OTRAS_TRANSFERENCIAS_RECIBIDAS" localSheetId="1">#REF!</definedName>
    <definedName name="OTRAS_TRANSFERENCIAS_RECIBIDAS">#REF!</definedName>
    <definedName name="OTROS_BONOS_Y_TITULOS_EMITIDOS" localSheetId="2">#REF!</definedName>
    <definedName name="OTROS_BONOS_Y_TITULOS_EMITIDOS" localSheetId="1">#REF!</definedName>
    <definedName name="OTROS_BONOS_Y_TITULOS_EMITIDOS">#REF!</definedName>
    <definedName name="OTROS_DERECHOS_CONTINGENTES" localSheetId="2">#REF!</definedName>
    <definedName name="OTROS_DERECHOS_CONTINGENTES" localSheetId="1">#REF!</definedName>
    <definedName name="OTROS_DERECHOS_CONTINGENTES">#REF!</definedName>
    <definedName name="OTROS_DEUDORES" localSheetId="2">#REF!</definedName>
    <definedName name="OTROS_DEUDORES" localSheetId="1">#REF!</definedName>
    <definedName name="OTROS_DEUDORES">#REF!</definedName>
    <definedName name="OTROS_SERVICIOS" localSheetId="2">#REF!</definedName>
    <definedName name="OTROS_SERVICIOS" localSheetId="1">#REF!</definedName>
    <definedName name="OTROS_SERVICIOS">#REF!</definedName>
    <definedName name="PASIVO" localSheetId="2">#REF!</definedName>
    <definedName name="PASIVO" localSheetId="1">#REF!</definedName>
    <definedName name="PASIVO">#REF!</definedName>
    <definedName name="PATRIMONIO_O_BIENES_FIDEICOMITIDOS" localSheetId="2">#REF!</definedName>
    <definedName name="PATRIMONIO_O_BIENES_FIDEICOMITIDOS" localSheetId="1">#REF!</definedName>
    <definedName name="PATRIMONIO_O_BIENES_FIDEICOMITIDOS">#REF!</definedName>
    <definedName name="PATRIMONIO_PUBLICO_INCORPORADO" localSheetId="2">#REF!</definedName>
    <definedName name="PATRIMONIO_PUBLICO_INCORPORADO" localSheetId="1">#REF!</definedName>
    <definedName name="PATRIMONIO_PUBLICO_INCORPORADO">#REF!</definedName>
    <definedName name="PENSIONES_DE_JUBILACION" localSheetId="2">#REF!</definedName>
    <definedName name="PENSIONES_DE_JUBILACION" localSheetId="1">#REF!</definedName>
    <definedName name="PENSIONES_DE_JUBILACION">#REF!</definedName>
    <definedName name="PENSIONES_POR_PAGAR" localSheetId="2">#REF!</definedName>
    <definedName name="PENSIONES_POR_PAGAR" localSheetId="1">#REF!</definedName>
    <definedName name="PENSIONES_POR_PAGAR">#REF!</definedName>
    <definedName name="pino" localSheetId="2">#REF!</definedName>
    <definedName name="pino" localSheetId="1">#REF!</definedName>
    <definedName name="pino">#REF!</definedName>
    <definedName name="PLANTAS_Y_DUCTOS" localSheetId="2">#REF!</definedName>
    <definedName name="PLANTAS_Y_DUCTOS" localSheetId="1">#REF!</definedName>
    <definedName name="PLANTAS_Y_DUCTOS">#REF!</definedName>
    <definedName name="PRESTAMOS_CONCEDIDOS" localSheetId="2">#REF!</definedName>
    <definedName name="PRESTAMOS_CONCEDIDOS" localSheetId="1">#REF!</definedName>
    <definedName name="PRESTAMOS_CONCEDIDOS">#REF!</definedName>
    <definedName name="PRIMA_EN_COLOCACION_DE_ACCIONES__CUOTAS_O_PARTES_DE_INTERES_SOCIAL" localSheetId="2">#REF!</definedName>
    <definedName name="PRIMA_EN_COLOCACION_DE_ACCIONES__CUOTAS_O_PARTES_DE_INTERES_SOCIAL" localSheetId="1">#REF!</definedName>
    <definedName name="PRIMA_EN_COLOCACION_DE_ACCIONES__CUOTAS_O_PARTES_DE_INTERES_SOCIAL">#REF!</definedName>
    <definedName name="PRINCIPAL_Y_SUBALTERNA" localSheetId="2">#REF!</definedName>
    <definedName name="PRINCIPAL_Y_SUBALTERNA" localSheetId="1">#REF!</definedName>
    <definedName name="PRINCIPAL_Y_SUBALTERNA">#REF!</definedName>
    <definedName name="PRODUCTOS_EN_PROCESO" localSheetId="2">#REF!</definedName>
    <definedName name="PRODUCTOS_EN_PROCESO" localSheetId="1">#REF!</definedName>
    <definedName name="PRODUCTOS_EN_PROCESO">#REF!</definedName>
    <definedName name="PROVEEDORES" localSheetId="2">#REF!</definedName>
    <definedName name="PROVEEDORES" localSheetId="1">#REF!</definedName>
    <definedName name="PROVEEDORES">#REF!</definedName>
    <definedName name="PROVISION__PARA_BIENES_RECIBIDOS_EN_PAGO__CR" localSheetId="2">#REF!</definedName>
    <definedName name="PROVISION__PARA_BIENES_RECIBIDOS_EN_PAGO__CR" localSheetId="1">#REF!</definedName>
    <definedName name="PROVISION__PARA_BIENES_RECIBIDOS_EN_PAGO__CR">#REF!</definedName>
    <definedName name="PROVISION_BIENES_DE_ARTE_Y_CULTURA__CR" localSheetId="2">#REF!</definedName>
    <definedName name="PROVISION_BIENES_DE_ARTE_Y_CULTURA__CR" localSheetId="1">#REF!</definedName>
    <definedName name="PROVISION_BIENES_DE_ARTE_Y_CULTURA__CR">#REF!</definedName>
    <definedName name="PROVISION_PARA_CONTINGENCIAS" localSheetId="2">#REF!</definedName>
    <definedName name="PROVISION_PARA_CONTINGENCIAS" localSheetId="1">#REF!</definedName>
    <definedName name="PROVISION_PARA_CONTINGENCIAS">#REF!</definedName>
    <definedName name="PROVISION_PARA_DEUDORES__CR" localSheetId="2">#REF!</definedName>
    <definedName name="PROVISION_PARA_DEUDORES__CR" localSheetId="1">#REF!</definedName>
    <definedName name="PROVISION_PARA_DEUDORES__CR">#REF!</definedName>
    <definedName name="PROVISION_PARA_OBLIGACIONES_FISCALES" localSheetId="2">#REF!</definedName>
    <definedName name="PROVISION_PARA_OBLIGACIONES_FISCALES" localSheetId="1">#REF!</definedName>
    <definedName name="PROVISION_PARA_OBLIGACIONES_FISCALES">#REF!</definedName>
    <definedName name="PROVISION_PARA_PRESTACIONES_SOCIALES" localSheetId="2">#REF!</definedName>
    <definedName name="PROVISION_PARA_PRESTACIONES_SOCIALES" localSheetId="1">#REF!</definedName>
    <definedName name="PROVISION_PARA_PRESTACIONES_SOCIALES">#REF!</definedName>
    <definedName name="PROVISION_PARA_PROTECCION_DE_INVENTARIOS__CR" localSheetId="2">#REF!</definedName>
    <definedName name="PROVISION_PARA_PROTECCION_DE_INVENTARIOS__CR" localSheetId="1">#REF!</definedName>
    <definedName name="PROVISION_PARA_PROTECCION_DE_INVENTARIOS__CR">#REF!</definedName>
    <definedName name="PROVISION_PARA_PROTECCION_DE_INVERSIONES__CR" localSheetId="2">#REF!</definedName>
    <definedName name="PROVISION_PARA_PROTECCION_DE_INVERSIONES__CR" localSheetId="1">#REF!</definedName>
    <definedName name="PROVISION_PARA_PROTECCION_DE_INVERSIONES__CR">#REF!</definedName>
    <definedName name="PROVISION_PARA_RENTAS_POR_COBRAR__CR" localSheetId="2">#REF!</definedName>
    <definedName name="PROVISION_PARA_RENTAS_POR_COBRAR__CR" localSheetId="1">#REF!</definedName>
    <definedName name="PROVISION_PARA_RENTAS_POR_COBRAR__CR">#REF!</definedName>
    <definedName name="PROVISION_PARA_SEGUROS" localSheetId="2">#REF!</definedName>
    <definedName name="PROVISION_PARA_SEGUROS" localSheetId="1">#REF!</definedName>
    <definedName name="PROVISION_PARA_SEGUROS">#REF!</definedName>
    <definedName name="PROVISIONES" localSheetId="2">#REF!</definedName>
    <definedName name="PROVISIONES" localSheetId="1">#REF!</definedName>
    <definedName name="PROVISIONES">#REF!</definedName>
    <definedName name="PROVISIONES__CR" localSheetId="2">#REF!</definedName>
    <definedName name="PROVISIONES__CR" localSheetId="1">#REF!</definedName>
    <definedName name="PROVISIONES__CR">#REF!</definedName>
    <definedName name="PROVISIONES_DIVERSAS" localSheetId="2">#REF!</definedName>
    <definedName name="PROVISIONES_DIVERSAS" localSheetId="1">#REF!</definedName>
    <definedName name="PROVISIONES_DIVERSAS">#REF!</definedName>
    <definedName name="RECAUDOS_A_FAVOR_DE_TERCEROS" localSheetId="2">#REF!</definedName>
    <definedName name="RECAUDOS_A_FAVOR_DE_TERCEROS" localSheetId="1">#REF!</definedName>
    <definedName name="RECAUDOS_A_FAVOR_DE_TERCEROS">#REF!</definedName>
    <definedName name="RECURSOS_NO_RENOVABLES" localSheetId="2">#REF!</definedName>
    <definedName name="RECURSOS_NO_RENOVABLES" localSheetId="1">#REF!</definedName>
    <definedName name="RECURSOS_NO_RENOVABLES">#REF!</definedName>
    <definedName name="RECURSOS_RENOVABLES" localSheetId="2">#REF!</definedName>
    <definedName name="RECURSOS_RENOVABLES" localSheetId="1">#REF!</definedName>
    <definedName name="RECURSOS_RENOVABLES">#REF!</definedName>
    <definedName name="REDES__LINEAS_Y_CABLES" localSheetId="2">#REF!</definedName>
    <definedName name="REDES__LINEAS_Y_CABLES" localSheetId="1">#REF!</definedName>
    <definedName name="REDES__LINEAS_Y_CABLES">#REF!</definedName>
    <definedName name="RENTAS_PARAFISCALES" localSheetId="2">#REF!</definedName>
    <definedName name="RENTAS_PARAFISCALES" localSheetId="1">#REF!</definedName>
    <definedName name="RENTAS_PARAFISCALES">#REF!</definedName>
    <definedName name="RESERVAS" localSheetId="2">#REF!</definedName>
    <definedName name="RESERVAS" localSheetId="1">#REF!</definedName>
    <definedName name="RESERVAS">#REF!</definedName>
    <definedName name="RESPONSABILIDADES" localSheetId="2">#REF!</definedName>
    <definedName name="RESPONSABILIDADES" localSheetId="1">#REF!</definedName>
    <definedName name="RESPONSABILIDADES">#REF!</definedName>
    <definedName name="RESULTADO_DEL_EJERCICIO" localSheetId="2">#REF!</definedName>
    <definedName name="RESULTADO_DEL_EJERCICIO" localSheetId="1">#REF!</definedName>
    <definedName name="RESULTADO_DEL_EJERCICIO">#REF!</definedName>
    <definedName name="RESULTADOS_DEL_EJERCICIO" localSheetId="2">#REF!</definedName>
    <definedName name="RESULTADOS_DEL_EJERCICIO" localSheetId="1">#REF!</definedName>
    <definedName name="RESULTADOS_DEL_EJERCICIO">#REF!</definedName>
    <definedName name="REVALORIZACION_DEL_PATRIMONIO" localSheetId="2">#REF!</definedName>
    <definedName name="REVALORIZACION_DEL_PATRIMONIO" localSheetId="1">#REF!</definedName>
    <definedName name="REVALORIZACION_DEL_PATRIMONIO">#REF!</definedName>
    <definedName name="REVALORIZACION_HACIENDA_PUBLICA" localSheetId="2">#REF!</definedName>
    <definedName name="REVALORIZACION_HACIENDA_PUBLICA" localSheetId="1">#REF!</definedName>
    <definedName name="REVALORIZACION_HACIENDA_PUBLICA">#REF!</definedName>
    <definedName name="SALARIOS_Y_PRESTACIONES_SOCIALES" localSheetId="2">#REF!</definedName>
    <definedName name="SALARIOS_Y_PRESTACIONES_SOCIALES" localSheetId="1">#REF!</definedName>
    <definedName name="SALARIOS_Y_PRESTACIONES_SOCIALES">#REF!</definedName>
    <definedName name="SEMOVIENTES" localSheetId="2">#REF!</definedName>
    <definedName name="SEMOVIENTES" localSheetId="1">#REF!</definedName>
    <definedName name="SEMOVIENTES">#REF!</definedName>
    <definedName name="SERVICIOS_DE_ACUEDUCTO__ALCANTARILLADO_Y_ASEO" localSheetId="2">#REF!</definedName>
    <definedName name="SERVICIOS_DE_ACUEDUCTO__ALCANTARILLADO_Y_ASEO" localSheetId="1">#REF!</definedName>
    <definedName name="SERVICIOS_DE_ACUEDUCTO__ALCANTARILLADO_Y_ASEO">#REF!</definedName>
    <definedName name="SERVICIOS_DE_ENERGIA" localSheetId="2">#REF!</definedName>
    <definedName name="SERVICIOS_DE_ENERGIA" localSheetId="1">#REF!</definedName>
    <definedName name="SERVICIOS_DE_ENERGIA">#REF!</definedName>
    <definedName name="SERVICIOS_DE_GAS" localSheetId="2">#REF!</definedName>
    <definedName name="SERVICIOS_DE_GAS" localSheetId="1">#REF!</definedName>
    <definedName name="SERVICIOS_DE_GAS">#REF!</definedName>
    <definedName name="SERVICIOS_DE_SALUD_Y_DE_PREVISION_SOCIAL" localSheetId="2">#REF!</definedName>
    <definedName name="SERVICIOS_DE_SALUD_Y_DE_PREVISION_SOCIAL" localSheetId="1">#REF!</definedName>
    <definedName name="SERVICIOS_DE_SALUD_Y_DE_PREVISION_SOCIAL">#REF!</definedName>
    <definedName name="SERVICIOS_DE_SEGUROS_Y_REASEGUROS" localSheetId="2">#REF!</definedName>
    <definedName name="SERVICIOS_DE_SEGUROS_Y_REASEGUROS" localSheetId="1">#REF!</definedName>
    <definedName name="SERVICIOS_DE_SEGUROS_Y_REASEGUROS">#REF!</definedName>
    <definedName name="SERVICIOS_DE_TELECOMUNICACIONES" localSheetId="2">#REF!</definedName>
    <definedName name="SERVICIOS_DE_TELECOMUNICACIONES" localSheetId="1">#REF!</definedName>
    <definedName name="SERVICIOS_DE_TELECOMUNICACIONES">#REF!</definedName>
    <definedName name="SERVICIOS_DE_TRANSITO_Y_TRANSPORTE" localSheetId="2">#REF!</definedName>
    <definedName name="SERVICIOS_DE_TRANSITO_Y_TRANSPORTE" localSheetId="1">#REF!</definedName>
    <definedName name="SERVICIOS_DE_TRANSITO_Y_TRANSPORTE">#REF!</definedName>
    <definedName name="SERVICIOS_EDUCATIVOS" localSheetId="2">#REF!</definedName>
    <definedName name="SERVICIOS_EDUCATIVOS" localSheetId="1">#REF!</definedName>
    <definedName name="SERVICIOS_EDUCATIVOS">#REF!</definedName>
    <definedName name="SERVICIOS_FINANCIEROS" localSheetId="2">#REF!</definedName>
    <definedName name="SERVICIOS_FINANCIEROS" localSheetId="1">#REF!</definedName>
    <definedName name="SERVICIOS_FINANCIEROS">#REF!</definedName>
    <definedName name="SERVICIOS_HOTELEROS" localSheetId="2">#REF!</definedName>
    <definedName name="SERVICIOS_HOTELEROS" localSheetId="1">#REF!</definedName>
    <definedName name="SERVICIOS_HOTELEROS">#REF!</definedName>
    <definedName name="SERVICIOS_PERSONALES" localSheetId="2">#REF!</definedName>
    <definedName name="SERVICIOS_PERSONALES" localSheetId="1">#REF!</definedName>
    <definedName name="SERVICIOS_PERSONALES">#REF!</definedName>
    <definedName name="SIPROJ">#REF!</definedName>
    <definedName name="SUPERAVIT_POR_DONACION" localSheetId="2">#REF!</definedName>
    <definedName name="SUPERAVIT_POR_DONACION" localSheetId="1">#REF!</definedName>
    <definedName name="SUPERAVIT_POR_DONACION">#REF!</definedName>
    <definedName name="SUPERAVIT_POR_VALORIZACION" localSheetId="2">#REF!</definedName>
    <definedName name="SUPERAVIT_POR_VALORIZACION" localSheetId="1">#REF!</definedName>
    <definedName name="SUPERAVIT_POR_VALORIZACION">#REF!</definedName>
    <definedName name="TERRENOS" localSheetId="2">#REF!</definedName>
    <definedName name="TERRENOS" localSheetId="1">#REF!</definedName>
    <definedName name="TERRENOS">#REF!</definedName>
    <definedName name="_xlnm.Print_Titles" localSheetId="2">ECP!$1:$6</definedName>
    <definedName name="_xlnm.Print_Titles" localSheetId="1">ESF!$1:$5</definedName>
    <definedName name="_xlnm.Print_Titles" localSheetId="0">REPORTE!$1:$2</definedName>
    <definedName name="TITULOS_DE_REGULACION_MONETARIA_Y_CAMBIARIA" localSheetId="2">#REF!</definedName>
    <definedName name="TITULOS_DE_REGULACION_MONETARIA_Y_CAMBIARIA" localSheetId="1">#REF!</definedName>
    <definedName name="TITULOS_DE_REGULACION_MONETARIA_Y_CAMBIARIA">#REF!</definedName>
    <definedName name="TITULOS_EMITIDOS_POR_EL_TESORO_NACIONAL" localSheetId="2">#REF!</definedName>
    <definedName name="TITULOS_EMITIDOS_POR_EL_TESORO_NACIONAL" localSheetId="1">#REF!</definedName>
    <definedName name="TITULOS_EMITIDOS_POR_EL_TESORO_NACIONAL">#REF!</definedName>
    <definedName name="TRANSFERENCIAS_AL_EXTERIOR" localSheetId="2">#REF!</definedName>
    <definedName name="TRANSFERENCIAS_AL_EXTERIOR" localSheetId="1">#REF!</definedName>
    <definedName name="TRANSFERENCIAS_AL_EXTERIOR">#REF!</definedName>
    <definedName name="TRANSFERENCIAS_INTERGUBERNAMENTALES_GIRADAS" localSheetId="2">#REF!</definedName>
    <definedName name="TRANSFERENCIAS_INTERGUBERNAMENTALES_GIRADAS" localSheetId="1">#REF!</definedName>
    <definedName name="TRANSFERENCIAS_INTERGUBERNAMENTALES_GIRADAS">#REF!</definedName>
    <definedName name="TRANSFERENCIAS_INTERGUBERNAMENTALES_RECIBIDAS" localSheetId="2">#REF!</definedName>
    <definedName name="TRANSFERENCIAS_INTERGUBERNAMENTALES_RECIBIDAS" localSheetId="1">#REF!</definedName>
    <definedName name="TRANSFERENCIAS_INTERGUBERNAMENTALES_RECIBIDAS">#REF!</definedName>
    <definedName name="TRIBUTARIOS" localSheetId="2">#REF!</definedName>
    <definedName name="TRIBUTARIOS" localSheetId="1">#REF!</definedName>
    <definedName name="TRIBUTARIOS">#REF!</definedName>
    <definedName name="UTILIDAD_O_PERDIDA_DE_EJERCICIOS_ANTERIORES" localSheetId="2">#REF!</definedName>
    <definedName name="UTILIDAD_O_PERDIDA_DE_EJERCICIOS_ANTERIORES" localSheetId="1">#REF!</definedName>
    <definedName name="UTILIDAD_O_PERDIDA_DE_EJERCICIOS_ANTERIORES">#REF!</definedName>
    <definedName name="VALORIZACIONES" localSheetId="2">#REF!</definedName>
    <definedName name="VALORIZACIONES" localSheetId="1">#REF!</definedName>
    <definedName name="VALORIZACIONES">#REF!</definedName>
    <definedName name="VIGENCIA_ANTERIOR" localSheetId="2">#REF!</definedName>
    <definedName name="VIGENCIA_ANTERIOR" localSheetId="1">#REF!</definedName>
    <definedName name="VIGENCIA_ANTERIOR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J57" i="1" s="1"/>
  <c r="J53" i="1"/>
  <c r="J55" i="1"/>
  <c r="J54" i="1"/>
  <c r="D58" i="1"/>
  <c r="D57" i="1"/>
  <c r="D54" i="1"/>
  <c r="D53" i="1"/>
  <c r="D52" i="1" s="1"/>
  <c r="J52" i="1" l="1"/>
  <c r="D56" i="1"/>
  <c r="E54" i="2" l="1"/>
  <c r="E53" i="2"/>
  <c r="E48" i="2"/>
  <c r="E45" i="2" s="1"/>
  <c r="E43" i="2"/>
  <c r="E39" i="2"/>
  <c r="E38" i="2"/>
  <c r="E37" i="2"/>
  <c r="E34" i="2"/>
  <c r="E33" i="2"/>
  <c r="E32" i="2"/>
  <c r="E31" i="2"/>
  <c r="E28" i="2"/>
  <c r="E30" i="2"/>
  <c r="E29" i="2"/>
  <c r="E27" i="2"/>
  <c r="E21" i="2"/>
  <c r="E20" i="2"/>
  <c r="E17" i="2"/>
  <c r="E16" i="2" s="1"/>
  <c r="E14" i="2"/>
  <c r="E12" i="2" s="1"/>
  <c r="J38" i="1"/>
  <c r="J37" i="1"/>
  <c r="J36" i="1"/>
  <c r="J26" i="1"/>
  <c r="J21" i="1"/>
  <c r="J20" i="1"/>
  <c r="J16" i="1"/>
  <c r="J15" i="1"/>
  <c r="J14" i="1"/>
  <c r="J19" i="1" l="1"/>
  <c r="E36" i="2"/>
  <c r="E51" i="2"/>
  <c r="E25" i="2"/>
  <c r="E19" i="2"/>
  <c r="E10" i="2"/>
  <c r="J12" i="1"/>
  <c r="D42" i="1" l="1"/>
  <c r="D41" i="1"/>
  <c r="D40" i="1"/>
  <c r="D37" i="1"/>
  <c r="D36" i="1"/>
  <c r="D35" i="1"/>
  <c r="D31" i="1"/>
  <c r="D30" i="1"/>
  <c r="D29" i="1"/>
  <c r="D28" i="1"/>
  <c r="D27" i="1"/>
  <c r="D26" i="1"/>
  <c r="D25" i="1"/>
  <c r="E30" i="1"/>
  <c r="D24" i="1"/>
  <c r="D20" i="1"/>
  <c r="D19" i="1"/>
  <c r="D18" i="1"/>
  <c r="D14" i="1"/>
  <c r="D12" i="1" s="1"/>
  <c r="D22" i="1" l="1"/>
  <c r="D33" i="1"/>
  <c r="D16" i="1"/>
  <c r="D8" i="1" l="1"/>
  <c r="J51" i="2"/>
  <c r="H49" i="2"/>
  <c r="H48" i="2"/>
  <c r="H46" i="2" s="1"/>
  <c r="H47" i="2"/>
  <c r="G46" i="2"/>
  <c r="J45" i="2"/>
  <c r="J58" i="2" s="1"/>
  <c r="E41" i="2"/>
  <c r="H39" i="2"/>
  <c r="G39" i="2"/>
  <c r="H35" i="2"/>
  <c r="H33" i="2"/>
  <c r="G33" i="2"/>
  <c r="H29" i="2"/>
  <c r="G29" i="2"/>
  <c r="G17" i="2"/>
  <c r="H14" i="2"/>
  <c r="G13" i="2"/>
  <c r="A2" i="2"/>
  <c r="K58" i="1"/>
  <c r="F62" i="1"/>
  <c r="K57" i="1"/>
  <c r="E54" i="1"/>
  <c r="K56" i="1"/>
  <c r="E53" i="1"/>
  <c r="E51" i="1"/>
  <c r="D39" i="1"/>
  <c r="E50" i="1" s="1"/>
  <c r="E46" i="1"/>
  <c r="E45" i="1"/>
  <c r="K49" i="1"/>
  <c r="E44" i="1"/>
  <c r="E43" i="1"/>
  <c r="K42" i="1"/>
  <c r="E42" i="1"/>
  <c r="K47" i="1"/>
  <c r="E41" i="1"/>
  <c r="E40" i="1"/>
  <c r="E39" i="1"/>
  <c r="E38" i="1"/>
  <c r="J27" i="1"/>
  <c r="K35" i="1"/>
  <c r="E24" i="1"/>
  <c r="K31" i="1"/>
  <c r="E19" i="1"/>
  <c r="J18" i="1"/>
  <c r="E16" i="1"/>
  <c r="K22" i="1"/>
  <c r="K20" i="1"/>
  <c r="K19" i="1"/>
  <c r="K18" i="1"/>
  <c r="A1" i="1"/>
  <c r="G35" i="2" l="1"/>
  <c r="E23" i="2"/>
  <c r="E58" i="2"/>
  <c r="J39" i="1" s="1"/>
  <c r="J35" i="1" s="1"/>
  <c r="J46" i="1" s="1"/>
  <c r="E32" i="1"/>
  <c r="E34" i="1"/>
  <c r="G14" i="2"/>
  <c r="H17" i="2"/>
  <c r="H13" i="2" s="1"/>
  <c r="H10" i="2" s="1"/>
  <c r="G10" i="2"/>
  <c r="K25" i="1"/>
  <c r="K55" i="1"/>
  <c r="E36" i="1"/>
  <c r="G49" i="2"/>
  <c r="G48" i="2"/>
  <c r="J24" i="1"/>
  <c r="K33" i="1" s="1"/>
  <c r="K46" i="1"/>
  <c r="E52" i="1"/>
  <c r="G47" i="2"/>
  <c r="E18" i="1"/>
  <c r="K40" i="1"/>
  <c r="F61" i="1"/>
  <c r="E55" i="1"/>
  <c r="K50" i="1" l="1"/>
  <c r="E22" i="1"/>
  <c r="K16" i="1"/>
  <c r="E10" i="1" l="1"/>
  <c r="D46" i="1"/>
  <c r="K38" i="1"/>
  <c r="J8" i="1"/>
  <c r="K10" i="1" s="1"/>
  <c r="J33" i="1" l="1"/>
  <c r="J49" i="1" s="1"/>
  <c r="K54" i="1"/>
  <c r="K53" i="1" l="1"/>
</calcChain>
</file>

<file path=xl/sharedStrings.xml><?xml version="1.0" encoding="utf-8"?>
<sst xmlns="http://schemas.openxmlformats.org/spreadsheetml/2006/main" count="760" uniqueCount="422">
  <si>
    <t>31/12/2015</t>
  </si>
  <si>
    <t>ACTIVO</t>
  </si>
  <si>
    <t>PASIVO</t>
  </si>
  <si>
    <t>CUENTAS POR PAGAR</t>
  </si>
  <si>
    <t>CAJA</t>
  </si>
  <si>
    <t>ADQUISICIÓN DE BIENES Y SERVICIOS NACIONALES</t>
  </si>
  <si>
    <t>INGRESOS NO TRIBUTARIOS</t>
  </si>
  <si>
    <t>CRÉDITOS JUDICIALES</t>
  </si>
  <si>
    <t>OBLIGACIONES LABORALES Y DE SEGURIDAD SOCIAL INTEGRAL</t>
  </si>
  <si>
    <t>PASIVOS ESTIMADOS</t>
  </si>
  <si>
    <t>PROVISIÓN PARA PRESTACIONES SOCIALES</t>
  </si>
  <si>
    <t>TOTAL PASIVO</t>
  </si>
  <si>
    <t>PATRIMONIO</t>
  </si>
  <si>
    <t>MAQUINARIA Y EQUIPO</t>
  </si>
  <si>
    <t>CAPITAL FISCAL</t>
  </si>
  <si>
    <t>EQUIPO MÉDICO Y CIENTÍFICO</t>
  </si>
  <si>
    <t>RESULTADO DEL EJERCICIO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</si>
  <si>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</si>
  <si>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</si>
  <si>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</si>
  <si>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</si>
  <si>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(CR)</t>
  </si>
  <si>
    <t>TOTAL PATRIMONIO</t>
  </si>
  <si>
    <t>OTROS ACTIVOS</t>
  </si>
  <si>
    <t>AMORTIZACIÓN ACUMULADA DE INTANGIBLES (CR)</t>
  </si>
  <si>
    <t>TOTAL PASIVO + PATRIMONIO</t>
  </si>
  <si>
    <t>CUENTAS DE ORDEN DEUDORAS</t>
  </si>
  <si>
    <t>CUENTAS DE ORDEN ACREEDORAS</t>
  </si>
  <si>
    <t>DERECHOS CONTINGENTES</t>
  </si>
  <si>
    <t>DEUDORAS DE CONTROL</t>
  </si>
  <si>
    <t>ACREEDORAS DE CONTROL</t>
  </si>
  <si>
    <t>DEUDORAS POR CONTRA (CR)</t>
  </si>
  <si>
    <t>ACREEDORAS POR CONTRA (DB)</t>
  </si>
  <si>
    <t>GUILLERMO ANTONIO HERRERA CASTAÑO</t>
  </si>
  <si>
    <t>Secretario Distrital del Hábitat</t>
  </si>
  <si>
    <t>A 31 DE MARZO DE 2018</t>
  </si>
  <si>
    <t>INGRESOS OPERACIONALES</t>
  </si>
  <si>
    <t>INGRESOS FISCALES</t>
  </si>
  <si>
    <t>NO TRIBUTARIOS</t>
  </si>
  <si>
    <t>GASTOS OPERACIONALES</t>
  </si>
  <si>
    <t>SUELDOS Y SALARIOS</t>
  </si>
  <si>
    <t>CONTRIBUCIONES EFECTIVAS</t>
  </si>
  <si>
    <t>APORTES SOBRE LA NÓMINA</t>
  </si>
  <si>
    <t>GENERALES</t>
  </si>
  <si>
    <t>IMPUESTOS, CONTRIBUCIONES Y TASAS</t>
  </si>
  <si>
    <t>GASTO PUBLICO SOCIAL</t>
  </si>
  <si>
    <t>VIVIENDA</t>
  </si>
  <si>
    <t>OTROS GASTOS</t>
  </si>
  <si>
    <t>COMISIONES</t>
  </si>
  <si>
    <t>EXCEDENTE (DEFICIT) OPERACIONAL</t>
  </si>
  <si>
    <t>Original firmado</t>
  </si>
  <si>
    <t xml:space="preserve">MARYSOL MENDEZ CORTÉS </t>
  </si>
  <si>
    <t xml:space="preserve">CONTADORA ( E ) </t>
  </si>
  <si>
    <t xml:space="preserve">EFECTIVO Y EQUIVALENTES AL EFECTIVO </t>
  </si>
  <si>
    <t xml:space="preserve">CUENTAS POR COBRAR </t>
  </si>
  <si>
    <t xml:space="preserve">DETERIORO </t>
  </si>
  <si>
    <t>S</t>
  </si>
  <si>
    <t>210111001118</t>
  </si>
  <si>
    <t>CGN2015_001_SALDOS_Y_MOVIMIENTOS_CONVERGENCIA</t>
  </si>
  <si>
    <t>D</t>
  </si>
  <si>
    <t>306105403863</t>
  </si>
  <si>
    <t>329502520624</t>
  </si>
  <si>
    <t>341746907373</t>
  </si>
  <si>
    <t>293858591114</t>
  </si>
  <si>
    <t>1.1</t>
  </si>
  <si>
    <t>1.1.05</t>
  </si>
  <si>
    <t>1.1.05.02</t>
  </si>
  <si>
    <t>1.3</t>
  </si>
  <si>
    <t>1.3.11</t>
  </si>
  <si>
    <t>1.3.11.02</t>
  </si>
  <si>
    <t>1.3.11.90</t>
  </si>
  <si>
    <t>1.3.84</t>
  </si>
  <si>
    <t>1.3.84.26</t>
  </si>
  <si>
    <t>1.3.84.90</t>
  </si>
  <si>
    <t>1.3.86</t>
  </si>
  <si>
    <t>1.3.86.14</t>
  </si>
  <si>
    <t>1.4</t>
  </si>
  <si>
    <t>303241832626</t>
  </si>
  <si>
    <t>1.4.01</t>
  </si>
  <si>
    <t>1.4.01.02</t>
  </si>
  <si>
    <t>1.4.01.90</t>
  </si>
  <si>
    <t>1.4.20</t>
  </si>
  <si>
    <t>1.4.20.13</t>
  </si>
  <si>
    <t>1.4.24</t>
  </si>
  <si>
    <t>263671993703</t>
  </si>
  <si>
    <t>1.4.24.02</t>
  </si>
  <si>
    <t>263636286057</t>
  </si>
  <si>
    <t>1.4.24.04</t>
  </si>
  <si>
    <t>1.6</t>
  </si>
  <si>
    <t>1.6.35</t>
  </si>
  <si>
    <t>1.6.35.01</t>
  </si>
  <si>
    <t>1.6.35.04</t>
  </si>
  <si>
    <t>1.6.50</t>
  </si>
  <si>
    <t>1.6.50.12</t>
  </si>
  <si>
    <t>1.6.55</t>
  </si>
  <si>
    <t>1.6.55.11</t>
  </si>
  <si>
    <t>1.6.55.20</t>
  </si>
  <si>
    <t>1.6.55.22</t>
  </si>
  <si>
    <t>1.6.55.23</t>
  </si>
  <si>
    <t>1.6.55.90</t>
  </si>
  <si>
    <t>1.6.60</t>
  </si>
  <si>
    <t>1.6.60.01</t>
  </si>
  <si>
    <t>1.6.60.09</t>
  </si>
  <si>
    <t>1.6.65</t>
  </si>
  <si>
    <t>1.6.65.01</t>
  </si>
  <si>
    <t>1.6.65.02</t>
  </si>
  <si>
    <t>1.6.65.90</t>
  </si>
  <si>
    <t>1.6.70</t>
  </si>
  <si>
    <t>1.6.70.01</t>
  </si>
  <si>
    <t>1.6.70.02</t>
  </si>
  <si>
    <t>1.6.75</t>
  </si>
  <si>
    <t>1.6.75.02</t>
  </si>
  <si>
    <t>1.6.80</t>
  </si>
  <si>
    <t>1.6.80.02</t>
  </si>
  <si>
    <t>1.6.85</t>
  </si>
  <si>
    <t>1.6.85.03</t>
  </si>
  <si>
    <t>1.6.85.04</t>
  </si>
  <si>
    <t>1.6.85.05</t>
  </si>
  <si>
    <t>1.6.85.06</t>
  </si>
  <si>
    <t>1.6.85.07</t>
  </si>
  <si>
    <t>1.6.85.08</t>
  </si>
  <si>
    <t>1.6.85.09</t>
  </si>
  <si>
    <t>1.6.85.13</t>
  </si>
  <si>
    <t>1.9</t>
  </si>
  <si>
    <t>272808989746</t>
  </si>
  <si>
    <t>267783401009</t>
  </si>
  <si>
    <t>1.9.02</t>
  </si>
  <si>
    <t>1.9.02.02</t>
  </si>
  <si>
    <t>1.9.05</t>
  </si>
  <si>
    <t>1.9.05.01</t>
  </si>
  <si>
    <t>1.9.06</t>
  </si>
  <si>
    <t>1.9.06.01</t>
  </si>
  <si>
    <t>1.9.08</t>
  </si>
  <si>
    <t>221616286918</t>
  </si>
  <si>
    <t>221565676588</t>
  </si>
  <si>
    <t>1.9.08.01</t>
  </si>
  <si>
    <t>1.9.10</t>
  </si>
  <si>
    <t>1.9.10.90</t>
  </si>
  <si>
    <t>1.9.15</t>
  </si>
  <si>
    <t>1.9.15.12</t>
  </si>
  <si>
    <t>1.9.26</t>
  </si>
  <si>
    <t>1.9.26.03</t>
  </si>
  <si>
    <t>1.9.70</t>
  </si>
  <si>
    <t>1.9.70.07</t>
  </si>
  <si>
    <t>1.9.70.08</t>
  </si>
  <si>
    <t>1.9.75</t>
  </si>
  <si>
    <t>1.9.75.07</t>
  </si>
  <si>
    <t>1.9.75.08</t>
  </si>
  <si>
    <t>1.9.99</t>
  </si>
  <si>
    <t>1.9.99.68</t>
  </si>
  <si>
    <t>1.9.99.69</t>
  </si>
  <si>
    <t>1.9.99.70</t>
  </si>
  <si>
    <t>1.9.99.77</t>
  </si>
  <si>
    <t>2.4</t>
  </si>
  <si>
    <t>2.4.01</t>
  </si>
  <si>
    <t>2.4.01.01</t>
  </si>
  <si>
    <t>2.4.01.02</t>
  </si>
  <si>
    <t>2.4.07</t>
  </si>
  <si>
    <t>2.4.07.90</t>
  </si>
  <si>
    <t>2.4.24</t>
  </si>
  <si>
    <t>2.4.24.05</t>
  </si>
  <si>
    <t>2.4.24.07</t>
  </si>
  <si>
    <t>2.4.25</t>
  </si>
  <si>
    <t>2.4.25.10</t>
  </si>
  <si>
    <t>2.4.25.13</t>
  </si>
  <si>
    <t>2.4.36</t>
  </si>
  <si>
    <t>2.4.36.03</t>
  </si>
  <si>
    <t>2.4.36.05</t>
  </si>
  <si>
    <t>2.4.36.06</t>
  </si>
  <si>
    <t>2.4.36.08</t>
  </si>
  <si>
    <t>2.4.36.15</t>
  </si>
  <si>
    <t>2.4.36.25</t>
  </si>
  <si>
    <t>2.4.36.27</t>
  </si>
  <si>
    <t>2.4.36.90</t>
  </si>
  <si>
    <t>2.4.90</t>
  </si>
  <si>
    <t>2.4.90.28</t>
  </si>
  <si>
    <t>2.4.90.34</t>
  </si>
  <si>
    <t>2.4.90.40</t>
  </si>
  <si>
    <t>2.4.90.50</t>
  </si>
  <si>
    <t>2.4.90.51</t>
  </si>
  <si>
    <t>2.4.90.58</t>
  </si>
  <si>
    <t>2.5</t>
  </si>
  <si>
    <t>2.5.05</t>
  </si>
  <si>
    <t>2.5.05.01</t>
  </si>
  <si>
    <t>2.5.05.02</t>
  </si>
  <si>
    <t>2.5.05.03</t>
  </si>
  <si>
    <t>2.5.05.04</t>
  </si>
  <si>
    <t>2.5.05.05</t>
  </si>
  <si>
    <t>2.5.05.07</t>
  </si>
  <si>
    <t>2.5.05.12</t>
  </si>
  <si>
    <t>2.5.05.90</t>
  </si>
  <si>
    <t>2.5.11</t>
  </si>
  <si>
    <t>2.5.11.01</t>
  </si>
  <si>
    <t>2.5.11.02</t>
  </si>
  <si>
    <t>2.5.11.03</t>
  </si>
  <si>
    <t>2.5.11.04</t>
  </si>
  <si>
    <t>2.5.11.05</t>
  </si>
  <si>
    <t>2.5.11.06</t>
  </si>
  <si>
    <t>2.5.11.07</t>
  </si>
  <si>
    <t>2.5.11.09</t>
  </si>
  <si>
    <t>2.5.11.11</t>
  </si>
  <si>
    <t>2.5.11.22</t>
  </si>
  <si>
    <t>2.5.11.23</t>
  </si>
  <si>
    <t>2.5.11.24</t>
  </si>
  <si>
    <t>2.5.11.90</t>
  </si>
  <si>
    <t>2.5.12</t>
  </si>
  <si>
    <t>2.5.12.04</t>
  </si>
  <si>
    <t>2.5.12.90</t>
  </si>
  <si>
    <t>2.7</t>
  </si>
  <si>
    <t>2.7.01</t>
  </si>
  <si>
    <t>2.7.01.03</t>
  </si>
  <si>
    <t>2.7.01.90</t>
  </si>
  <si>
    <t>2.7.10</t>
  </si>
  <si>
    <t>2.7.10.05</t>
  </si>
  <si>
    <t>2.9</t>
  </si>
  <si>
    <t>2.9.05</t>
  </si>
  <si>
    <t>2.9.05.90</t>
  </si>
  <si>
    <t>231868446835</t>
  </si>
  <si>
    <t>456809132540</t>
  </si>
  <si>
    <t>444683734605</t>
  </si>
  <si>
    <t>219743048900</t>
  </si>
  <si>
    <t>3.1</t>
  </si>
  <si>
    <t>3.1.05</t>
  </si>
  <si>
    <t>285840817378</t>
  </si>
  <si>
    <t>326583965217</t>
  </si>
  <si>
    <t>326129650364</t>
  </si>
  <si>
    <t>285386502525</t>
  </si>
  <si>
    <t>3.1.05.06</t>
  </si>
  <si>
    <t>305758076445</t>
  </si>
  <si>
    <t>3.1.05.03</t>
  </si>
  <si>
    <t>306212391297</t>
  </si>
  <si>
    <t>3.1.10</t>
  </si>
  <si>
    <t>-170074611526</t>
  </si>
  <si>
    <t>3.1.10.02</t>
  </si>
  <si>
    <t>3.1.15</t>
  </si>
  <si>
    <t>3.1.15.68</t>
  </si>
  <si>
    <t>3.1.15.69</t>
  </si>
  <si>
    <t>3.1.15.70</t>
  </si>
  <si>
    <t>3.1.15.76</t>
  </si>
  <si>
    <t>3.1.25</t>
  </si>
  <si>
    <t>115933229007</t>
  </si>
  <si>
    <t>3.1.25.30</t>
  </si>
  <si>
    <t>3.1.28</t>
  </si>
  <si>
    <t>3.1.28.04</t>
  </si>
  <si>
    <t>3.1.28.07</t>
  </si>
  <si>
    <t>3.1.45</t>
  </si>
  <si>
    <t>118257928824</t>
  </si>
  <si>
    <t>104431157901</t>
  </si>
  <si>
    <t>3.1.45.03</t>
  </si>
  <si>
    <t>3.1.45.06</t>
  </si>
  <si>
    <t>3.1.45.07</t>
  </si>
  <si>
    <t>3.1.45.16</t>
  </si>
  <si>
    <t>3.1.45.18</t>
  </si>
  <si>
    <t>3.1.45.90</t>
  </si>
  <si>
    <t>8.1</t>
  </si>
  <si>
    <t>8.1.90</t>
  </si>
  <si>
    <t>8.1.90.90</t>
  </si>
  <si>
    <t>8.3</t>
  </si>
  <si>
    <t>8.3.15</t>
  </si>
  <si>
    <t>8.3.15.10</t>
  </si>
  <si>
    <t>8.3.55</t>
  </si>
  <si>
    <t>8.3.55.11</t>
  </si>
  <si>
    <t>8.9</t>
  </si>
  <si>
    <t>8.9.05</t>
  </si>
  <si>
    <t>8.9.05.90</t>
  </si>
  <si>
    <t>8.9.15</t>
  </si>
  <si>
    <t>8.9.15.06</t>
  </si>
  <si>
    <t>8.9.15.16</t>
  </si>
  <si>
    <t>9.1</t>
  </si>
  <si>
    <t>120402826338</t>
  </si>
  <si>
    <t>9.1.20</t>
  </si>
  <si>
    <t>9.1.20.01</t>
  </si>
  <si>
    <t>9.1.20.02</t>
  </si>
  <si>
    <t>9.1.20.04</t>
  </si>
  <si>
    <t>9.1.20.90</t>
  </si>
  <si>
    <t>9.1.90</t>
  </si>
  <si>
    <t>9.1.90.90</t>
  </si>
  <si>
    <t>9.3</t>
  </si>
  <si>
    <t>316124251901</t>
  </si>
  <si>
    <t>9.3.90</t>
  </si>
  <si>
    <t>9.3.90.90</t>
  </si>
  <si>
    <t>9.9</t>
  </si>
  <si>
    <t>-436527078239</t>
  </si>
  <si>
    <t>324312861442</t>
  </si>
  <si>
    <t>9.9.05</t>
  </si>
  <si>
    <t>-120402826338</t>
  </si>
  <si>
    <t>9.9.05.05</t>
  </si>
  <si>
    <t>9.9.05.90</t>
  </si>
  <si>
    <t>9.9.15</t>
  </si>
  <si>
    <t>-316124251901</t>
  </si>
  <si>
    <t>9.9.15.90</t>
  </si>
  <si>
    <t>4.1</t>
  </si>
  <si>
    <t>4.1.10</t>
  </si>
  <si>
    <t>4.1.10.02</t>
  </si>
  <si>
    <t>4.1.10.90</t>
  </si>
  <si>
    <t>4.7</t>
  </si>
  <si>
    <t>4.7.05</t>
  </si>
  <si>
    <t>4.7.05.08</t>
  </si>
  <si>
    <t>4.7.05.10</t>
  </si>
  <si>
    <t>4.8</t>
  </si>
  <si>
    <t>4.8.08</t>
  </si>
  <si>
    <t>4.8.08.26</t>
  </si>
  <si>
    <t>4.8.30</t>
  </si>
  <si>
    <t>4.8.30.02</t>
  </si>
  <si>
    <t>5.1</t>
  </si>
  <si>
    <t>5.1.01</t>
  </si>
  <si>
    <t>5.1.01.01</t>
  </si>
  <si>
    <t>5.1.01.03</t>
  </si>
  <si>
    <t>5.1.01.05</t>
  </si>
  <si>
    <t>5.1.01.10</t>
  </si>
  <si>
    <t>5.1.01.19</t>
  </si>
  <si>
    <t>5.1.01.23</t>
  </si>
  <si>
    <t>5.1.01.60</t>
  </si>
  <si>
    <t>5.1.02</t>
  </si>
  <si>
    <t>5.1.02.01</t>
  </si>
  <si>
    <t>5.1.03</t>
  </si>
  <si>
    <t>5.1.03.02</t>
  </si>
  <si>
    <t>5.1.03.03</t>
  </si>
  <si>
    <t>5.1.03.05</t>
  </si>
  <si>
    <t>5.1.03.06</t>
  </si>
  <si>
    <t>5.1.04</t>
  </si>
  <si>
    <t>5.1.04.01</t>
  </si>
  <si>
    <t>5.1.04.02</t>
  </si>
  <si>
    <t>5.1.04.03</t>
  </si>
  <si>
    <t>5.1.04.04</t>
  </si>
  <si>
    <t>5.1.07</t>
  </si>
  <si>
    <t>5.1.07.01</t>
  </si>
  <si>
    <t>5.1.07.02</t>
  </si>
  <si>
    <t>5.1.07.03</t>
  </si>
  <si>
    <t>5.1.07.04</t>
  </si>
  <si>
    <t>5.1.07.05</t>
  </si>
  <si>
    <t>5.1.07.06</t>
  </si>
  <si>
    <t>5.1.07.07</t>
  </si>
  <si>
    <t>5.1.07.90</t>
  </si>
  <si>
    <t>5.1.08</t>
  </si>
  <si>
    <t>5.1.08.03</t>
  </si>
  <si>
    <t>5.1.11</t>
  </si>
  <si>
    <t>5.1.11.15</t>
  </si>
  <si>
    <t>5.1.11.17</t>
  </si>
  <si>
    <t>5.1.11.18</t>
  </si>
  <si>
    <t>5.1.11.21</t>
  </si>
  <si>
    <t>5.1.11.23</t>
  </si>
  <si>
    <t>5.1.11.25</t>
  </si>
  <si>
    <t>5.1.11.27</t>
  </si>
  <si>
    <t>5.1.11.46</t>
  </si>
  <si>
    <t>5.1.20</t>
  </si>
  <si>
    <t>5.1.20.90</t>
  </si>
  <si>
    <t>5.3</t>
  </si>
  <si>
    <t>5.3.47</t>
  </si>
  <si>
    <t>5.3.47.14</t>
  </si>
  <si>
    <t>5.3.60</t>
  </si>
  <si>
    <t>5.3.60.03</t>
  </si>
  <si>
    <t>5.3.60.04</t>
  </si>
  <si>
    <t>5.3.60.06</t>
  </si>
  <si>
    <t>5.3.60.07</t>
  </si>
  <si>
    <t>5.3.60.08</t>
  </si>
  <si>
    <t>5.3.66</t>
  </si>
  <si>
    <t>5.3.66.05</t>
  </si>
  <si>
    <t>5.3.66.06</t>
  </si>
  <si>
    <t>5.5</t>
  </si>
  <si>
    <t>5.5.04</t>
  </si>
  <si>
    <t>5.5.04.05</t>
  </si>
  <si>
    <t>5.7</t>
  </si>
  <si>
    <t>5.7.20</t>
  </si>
  <si>
    <t>5.7.20.80</t>
  </si>
  <si>
    <t>5.8</t>
  </si>
  <si>
    <t>5.8.02</t>
  </si>
  <si>
    <t>5.8.02.37</t>
  </si>
  <si>
    <t>5.8.04</t>
  </si>
  <si>
    <t>5.8.04.23</t>
  </si>
  <si>
    <t xml:space="preserve">PROPIEDAD, PLANTA Y EQUIPO </t>
  </si>
  <si>
    <t xml:space="preserve">REDES LINEAS Y CABLES </t>
  </si>
  <si>
    <t>BIENES Y SERVICIOS PAGADOS POR ANTICIPADO</t>
  </si>
  <si>
    <t xml:space="preserve">AVANCES Y ANTICIPOS ENTREGADOS </t>
  </si>
  <si>
    <t xml:space="preserve">RECURSOS ENTREGADOS EN ADMINISTRACIÓN </t>
  </si>
  <si>
    <t xml:space="preserve">DERECHOS EN FIDEICOMISO </t>
  </si>
  <si>
    <t xml:space="preserve">ACTIVOS INTANGIBLES </t>
  </si>
  <si>
    <t xml:space="preserve">AMORTIZACIÓN ACTIVOS INTAGIBLES </t>
  </si>
  <si>
    <t xml:space="preserve">RETENCION EN LA FUENTE </t>
  </si>
  <si>
    <t xml:space="preserve">OTRAS CUENTAS POR PAGAR </t>
  </si>
  <si>
    <t>BENEFICIOS A EMPLEADOS A CORTO PLAZO</t>
  </si>
  <si>
    <t xml:space="preserve">BENEFICIOS A EMPLEADOS A LARGO PLAZO </t>
  </si>
  <si>
    <t xml:space="preserve">LITIGOS Y DEMANDAS </t>
  </si>
  <si>
    <t>293861017114</t>
  </si>
  <si>
    <t>382643579275</t>
  </si>
  <si>
    <t>112214216800</t>
  </si>
  <si>
    <t>-112214216800</t>
  </si>
  <si>
    <t xml:space="preserve">IMPACTO POR TRANSICIÓN A NUEVO MARCO NORMATIVO </t>
  </si>
  <si>
    <t xml:space="preserve">TOTAL ACTIVO </t>
  </si>
  <si>
    <t xml:space="preserve">FONDOS RECIBIDOS </t>
  </si>
  <si>
    <t xml:space="preserve">OTROS INGRESOS </t>
  </si>
  <si>
    <t>INGRESOS DIVERSOS</t>
  </si>
  <si>
    <t xml:space="preserve">REVERSIÓN DE LAS PERDIDAS POR DETERIORO DEL VALOR </t>
  </si>
  <si>
    <t>OPERACIONES INTERINSTITUCIONALES (ENLACE)</t>
  </si>
  <si>
    <t xml:space="preserve">CONTRIBUCIONES IMPUTADAS </t>
  </si>
  <si>
    <t xml:space="preserve">PRESTACIONES SOCIALES </t>
  </si>
  <si>
    <t xml:space="preserve">GASTOS DE PESONAL DIVERSOS </t>
  </si>
  <si>
    <t>DETERIORO, DEPRECIACIONES, AMORTIZACIONES Y PROVISIONES</t>
  </si>
  <si>
    <t>DETERIORO DE LAS CUENTAS POR COBRAR</t>
  </si>
  <si>
    <t xml:space="preserve">DEPRECIACIÓN DE PROPIEDADES PLANTA Y EQUIPO </t>
  </si>
  <si>
    <t xml:space="preserve">AMORTIZACIÓN DE INTANGIBLES </t>
  </si>
  <si>
    <t xml:space="preserve">OPERACIONES DE ENLACE </t>
  </si>
  <si>
    <t xml:space="preserve">FINANCIEROS </t>
  </si>
  <si>
    <t xml:space="preserve">DEFICIT OPERACIONAL </t>
  </si>
  <si>
    <t xml:space="preserve">ESTADO DE SITUACIÓN FINANCIERA </t>
  </si>
  <si>
    <t xml:space="preserve">ESTADO DE RESULTADOS P &amp; G </t>
  </si>
  <si>
    <t>ACTIVOS CONTIGENTES POR EL CONTRA</t>
  </si>
  <si>
    <t>DEUDORAS DE CONTROL (CONTRA)</t>
  </si>
  <si>
    <t xml:space="preserve">PASIVOS CONTINGENTES </t>
  </si>
  <si>
    <t xml:space="preserve">LITIGIOS Y MECANISMOS ALTERNATIVOS DE SOLUCIÓN </t>
  </si>
  <si>
    <t xml:space="preserve">OTROS PASIVOS CONTINGENTES </t>
  </si>
  <si>
    <t xml:space="preserve">CUENTA </t>
  </si>
  <si>
    <t xml:space="preserve">SALDO TOTAL </t>
  </si>
  <si>
    <t xml:space="preserve">NO CORRIENTE </t>
  </si>
  <si>
    <t xml:space="preserve">CORRIENTE </t>
  </si>
  <si>
    <t xml:space="preserve">SALDO ANTERIOR </t>
  </si>
  <si>
    <t xml:space="preserve">DEBITO </t>
  </si>
  <si>
    <t xml:space="preserve">CREDITO </t>
  </si>
  <si>
    <t>T.P. 128638 - T</t>
  </si>
  <si>
    <t xml:space="preserve">DE  ADMINISTRACION Y OPERACIÓN </t>
  </si>
  <si>
    <t>OTRAS CUENTAS POR COBRAR</t>
  </si>
  <si>
    <t>PLAN DE ACTIVOS PARA BENEFICIOS A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</si>
</sst>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41" formatCode="_-* #,##0_-;\-* #,##0_-;_-* &quot;-&quot;_-;_-@_-"/>
    <numFmt numFmtId="164" formatCode="[$-C0A]d\-mmm\-yyyy;@"/>
    <numFmt numFmtId="165" formatCode="_-* #,##0.00\ _€_-;\-* #,##0.00\ _€_-;_-* &quot;-&quot;??\ _€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39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39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3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39"/>
      <name val="Calibri"/>
      <family val="2"/>
      <scheme val="minor"/>
    </font>
    <font>
      <sz val="11"/>
      <color indexed="8"/>
      <name val="Calibri"/>
      <family val="2"/>
      <scheme val="minor"/>
    </font>
    <font>
      <sz val="18"/>
      <color theme="0"/>
      <name val="Gabriola"/>
      <family val="5"/>
    </font>
    <font>
      <sz val="18"/>
      <name val="Gabriola"/>
      <family val="5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gray0625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1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96">
    <xf numFmtId="0" fontId="0" fillId="0" borderId="0" xfId="0"/>
    <xf numFmtId="0" fontId="4" fillId="3" borderId="0" xfId="3" applyFont="1" applyFill="1" applyBorder="1"/>
    <xf numFmtId="0" fontId="5" fillId="2" borderId="4" xfId="3" applyFont="1" applyFill="1" applyBorder="1" applyAlignment="1">
      <alignment horizontal="centerContinuous"/>
    </xf>
    <xf numFmtId="0" fontId="5" fillId="2" borderId="0" xfId="3" applyFont="1" applyFill="1" applyBorder="1" applyAlignment="1">
      <alignment horizontal="centerContinuous"/>
    </xf>
    <xf numFmtId="0" fontId="6" fillId="2" borderId="0" xfId="3" applyFont="1" applyFill="1" applyBorder="1" applyAlignment="1">
      <alignment horizontal="centerContinuous"/>
    </xf>
    <xf numFmtId="0" fontId="6" fillId="2" borderId="0" xfId="3" applyFont="1" applyFill="1" applyBorder="1" applyAlignment="1" applyProtection="1">
      <alignment horizontal="centerContinuous"/>
    </xf>
    <xf numFmtId="9" fontId="6" fillId="2" borderId="0" xfId="2" applyNumberFormat="1" applyFont="1" applyFill="1" applyBorder="1" applyAlignment="1" applyProtection="1">
      <alignment horizontal="centerContinuous"/>
    </xf>
    <xf numFmtId="0" fontId="6" fillId="2" borderId="5" xfId="3" applyFont="1" applyFill="1" applyBorder="1" applyAlignment="1">
      <alignment horizontal="centerContinuous"/>
    </xf>
    <xf numFmtId="0" fontId="6" fillId="3" borderId="0" xfId="3" applyFont="1" applyFill="1" applyBorder="1"/>
    <xf numFmtId="0" fontId="7" fillId="3" borderId="1" xfId="3" applyFont="1" applyFill="1" applyBorder="1"/>
    <xf numFmtId="0" fontId="8" fillId="4" borderId="2" xfId="3" applyFont="1" applyFill="1" applyBorder="1" applyAlignment="1">
      <alignment horizontal="left"/>
    </xf>
    <xf numFmtId="0" fontId="7" fillId="4" borderId="2" xfId="3" applyFont="1" applyFill="1" applyBorder="1"/>
    <xf numFmtId="0" fontId="9" fillId="4" borderId="2" xfId="3" applyFont="1" applyFill="1" applyBorder="1" applyAlignment="1" applyProtection="1">
      <alignment horizontal="center"/>
    </xf>
    <xf numFmtId="9" fontId="9" fillId="4" borderId="2" xfId="2" applyNumberFormat="1" applyFont="1" applyFill="1" applyBorder="1" applyAlignment="1" applyProtection="1">
      <alignment horizontal="center"/>
    </xf>
    <xf numFmtId="0" fontId="9" fillId="4" borderId="2" xfId="3" applyFont="1" applyFill="1" applyBorder="1" applyAlignment="1">
      <alignment horizontal="center"/>
    </xf>
    <xf numFmtId="0" fontId="7" fillId="3" borderId="3" xfId="3" applyFont="1" applyFill="1" applyBorder="1"/>
    <xf numFmtId="0" fontId="7" fillId="3" borderId="0" xfId="3" applyFont="1" applyFill="1" applyBorder="1"/>
    <xf numFmtId="0" fontId="7" fillId="3" borderId="4" xfId="3" applyFont="1" applyFill="1" applyBorder="1"/>
    <xf numFmtId="0" fontId="8" fillId="4" borderId="0" xfId="3" applyFont="1" applyFill="1" applyBorder="1" applyAlignment="1">
      <alignment horizontal="left"/>
    </xf>
    <xf numFmtId="0" fontId="7" fillId="4" borderId="0" xfId="3" applyFont="1" applyFill="1" applyBorder="1"/>
    <xf numFmtId="49" fontId="9" fillId="4" borderId="0" xfId="3" applyNumberFormat="1" applyFont="1" applyFill="1" applyBorder="1" applyAlignment="1" applyProtection="1">
      <alignment horizontal="center"/>
      <protection locked="0"/>
    </xf>
    <xf numFmtId="9" fontId="9" fillId="4" borderId="0" xfId="2" applyNumberFormat="1" applyFont="1" applyFill="1" applyBorder="1" applyAlignment="1" applyProtection="1">
      <alignment horizontal="center"/>
      <protection locked="0"/>
    </xf>
    <xf numFmtId="0" fontId="7" fillId="4" borderId="0" xfId="3" applyFont="1" applyFill="1" applyBorder="1" applyProtection="1"/>
    <xf numFmtId="164" fontId="9" fillId="4" borderId="0" xfId="3" applyNumberFormat="1" applyFont="1" applyFill="1" applyBorder="1" applyAlignment="1" applyProtection="1">
      <alignment horizontal="center"/>
      <protection locked="0"/>
    </xf>
    <xf numFmtId="0" fontId="7" fillId="3" borderId="5" xfId="3" applyFont="1" applyFill="1" applyBorder="1"/>
    <xf numFmtId="1" fontId="9" fillId="4" borderId="0" xfId="3" applyNumberFormat="1" applyFont="1" applyFill="1" applyBorder="1" applyAlignment="1">
      <alignment horizontal="left"/>
    </xf>
    <xf numFmtId="3" fontId="7" fillId="4" borderId="0" xfId="3" applyNumberFormat="1" applyFont="1" applyFill="1" applyBorder="1" applyAlignment="1">
      <alignment horizontal="right"/>
    </xf>
    <xf numFmtId="0" fontId="7" fillId="5" borderId="5" xfId="3" applyFont="1" applyFill="1" applyBorder="1" applyAlignment="1">
      <alignment horizontal="right"/>
    </xf>
    <xf numFmtId="0" fontId="7" fillId="5" borderId="0" xfId="3" applyFont="1" applyFill="1" applyBorder="1" applyAlignment="1">
      <alignment horizontal="right"/>
    </xf>
    <xf numFmtId="1" fontId="7" fillId="4" borderId="0" xfId="3" applyNumberFormat="1" applyFont="1" applyFill="1" applyBorder="1" applyAlignment="1">
      <alignment horizontal="left"/>
    </xf>
    <xf numFmtId="3" fontId="10" fillId="4" borderId="6" xfId="3" applyNumberFormat="1" applyFont="1" applyFill="1" applyBorder="1" applyProtection="1"/>
    <xf numFmtId="3" fontId="10" fillId="4" borderId="0" xfId="3" applyNumberFormat="1" applyFont="1" applyFill="1" applyBorder="1" applyProtection="1"/>
    <xf numFmtId="9" fontId="9" fillId="4" borderId="0" xfId="2" applyFont="1" applyFill="1" applyBorder="1" applyAlignment="1" applyProtection="1">
      <alignment horizontal="center"/>
      <protection locked="0"/>
    </xf>
    <xf numFmtId="0" fontId="9" fillId="5" borderId="5" xfId="3" applyFont="1" applyFill="1" applyBorder="1" applyAlignment="1">
      <alignment horizontal="right"/>
    </xf>
    <xf numFmtId="0" fontId="9" fillId="5" borderId="0" xfId="3" applyFont="1" applyFill="1" applyBorder="1" applyAlignment="1">
      <alignment horizontal="right"/>
    </xf>
    <xf numFmtId="3" fontId="11" fillId="4" borderId="6" xfId="3" applyNumberFormat="1" applyFont="1" applyFill="1" applyBorder="1" applyProtection="1"/>
    <xf numFmtId="3" fontId="11" fillId="4" borderId="0" xfId="3" applyNumberFormat="1" applyFont="1" applyFill="1" applyBorder="1" applyProtection="1"/>
    <xf numFmtId="3" fontId="7" fillId="4" borderId="0" xfId="3" applyNumberFormat="1" applyFont="1" applyFill="1" applyBorder="1"/>
    <xf numFmtId="3" fontId="13" fillId="4" borderId="0" xfId="3" applyNumberFormat="1" applyFont="1" applyFill="1" applyBorder="1"/>
    <xf numFmtId="3" fontId="7" fillId="4" borderId="0" xfId="3" applyNumberFormat="1" applyFont="1" applyFill="1" applyBorder="1" applyProtection="1"/>
    <xf numFmtId="9" fontId="9" fillId="7" borderId="0" xfId="2" applyFont="1" applyFill="1" applyBorder="1" applyAlignment="1" applyProtection="1">
      <alignment horizontal="center"/>
      <protection locked="0"/>
    </xf>
    <xf numFmtId="164" fontId="14" fillId="4" borderId="0" xfId="3" applyNumberFormat="1" applyFont="1" applyFill="1" applyBorder="1" applyAlignment="1" applyProtection="1">
      <alignment horizontal="center"/>
      <protection locked="0"/>
    </xf>
    <xf numFmtId="0" fontId="13" fillId="3" borderId="5" xfId="3" applyFont="1" applyFill="1" applyBorder="1"/>
    <xf numFmtId="3" fontId="7" fillId="3" borderId="0" xfId="3" applyNumberFormat="1" applyFont="1" applyFill="1" applyBorder="1"/>
    <xf numFmtId="0" fontId="9" fillId="3" borderId="0" xfId="3" applyFont="1" applyFill="1" applyBorder="1"/>
    <xf numFmtId="0" fontId="9" fillId="3" borderId="5" xfId="3" applyFont="1" applyFill="1" applyBorder="1"/>
    <xf numFmtId="3" fontId="10" fillId="4" borderId="7" xfId="3" applyNumberFormat="1" applyFont="1" applyFill="1" applyBorder="1"/>
    <xf numFmtId="0" fontId="13" fillId="3" borderId="0" xfId="3" applyFont="1" applyFill="1" applyBorder="1"/>
    <xf numFmtId="3" fontId="15" fillId="0" borderId="0" xfId="3" applyNumberFormat="1" applyFont="1" applyFill="1" applyBorder="1"/>
    <xf numFmtId="9" fontId="7" fillId="3" borderId="0" xfId="2" applyFont="1" applyFill="1" applyBorder="1"/>
    <xf numFmtId="3" fontId="18" fillId="4" borderId="0" xfId="3" applyNumberFormat="1" applyFont="1" applyFill="1" applyBorder="1"/>
    <xf numFmtId="3" fontId="16" fillId="4" borderId="0" xfId="3" applyNumberFormat="1" applyFont="1" applyFill="1" applyBorder="1"/>
    <xf numFmtId="49" fontId="7" fillId="6" borderId="4" xfId="3" applyNumberFormat="1" applyFont="1" applyFill="1" applyBorder="1" applyAlignment="1">
      <alignment horizontal="center" vertical="center"/>
    </xf>
    <xf numFmtId="0" fontId="7" fillId="6" borderId="0" xfId="3" applyFont="1" applyFill="1" applyBorder="1" applyAlignment="1">
      <alignment vertical="center"/>
    </xf>
    <xf numFmtId="3" fontId="7" fillId="6" borderId="0" xfId="3" applyNumberFormat="1" applyFont="1" applyFill="1" applyBorder="1" applyAlignment="1">
      <alignment vertical="center"/>
    </xf>
    <xf numFmtId="9" fontId="7" fillId="6" borderId="0" xfId="2" applyNumberFormat="1" applyFont="1" applyFill="1" applyBorder="1" applyAlignment="1">
      <alignment vertical="center"/>
    </xf>
    <xf numFmtId="0" fontId="18" fillId="4" borderId="0" xfId="3" applyFont="1" applyFill="1" applyBorder="1" applyAlignment="1" applyProtection="1">
      <alignment horizontal="left"/>
      <protection locked="0"/>
    </xf>
    <xf numFmtId="0" fontId="16" fillId="4" borderId="0" xfId="3" applyFont="1" applyFill="1" applyBorder="1" applyAlignment="1" applyProtection="1">
      <alignment horizontal="left"/>
      <protection locked="0"/>
    </xf>
    <xf numFmtId="3" fontId="16" fillId="4" borderId="0" xfId="3" applyNumberFormat="1" applyFont="1" applyFill="1" applyBorder="1" applyProtection="1">
      <protection locked="0"/>
    </xf>
    <xf numFmtId="0" fontId="2" fillId="3" borderId="0" xfId="3" applyFill="1" applyBorder="1"/>
    <xf numFmtId="49" fontId="19" fillId="6" borderId="1" xfId="3" applyNumberFormat="1" applyFont="1" applyFill="1" applyBorder="1" applyAlignment="1">
      <alignment horizontal="center"/>
    </xf>
    <xf numFmtId="0" fontId="19" fillId="6" borderId="2" xfId="3" applyFont="1" applyFill="1" applyBorder="1"/>
    <xf numFmtId="3" fontId="20" fillId="6" borderId="2" xfId="3" applyNumberFormat="1" applyFont="1" applyFill="1" applyBorder="1"/>
    <xf numFmtId="3" fontId="19" fillId="6" borderId="2" xfId="3" applyNumberFormat="1" applyFont="1" applyFill="1" applyBorder="1"/>
    <xf numFmtId="165" fontId="21" fillId="6" borderId="2" xfId="1" applyFont="1" applyFill="1" applyBorder="1"/>
    <xf numFmtId="0" fontId="22" fillId="6" borderId="2" xfId="3" applyFont="1" applyFill="1" applyBorder="1"/>
    <xf numFmtId="0" fontId="2" fillId="6" borderId="2" xfId="3" applyFont="1" applyFill="1" applyBorder="1"/>
    <xf numFmtId="0" fontId="22" fillId="6" borderId="3" xfId="3" applyFont="1" applyFill="1" applyBorder="1"/>
    <xf numFmtId="0" fontId="22" fillId="0" borderId="0" xfId="3" applyFont="1"/>
    <xf numFmtId="49" fontId="19" fillId="6" borderId="4" xfId="3" applyNumberFormat="1" applyFont="1" applyFill="1" applyBorder="1" applyAlignment="1">
      <alignment horizontal="center" vertical="center"/>
    </xf>
    <xf numFmtId="0" fontId="19" fillId="6" borderId="0" xfId="3" applyFont="1" applyFill="1" applyBorder="1" applyAlignment="1">
      <alignment vertical="center"/>
    </xf>
    <xf numFmtId="3" fontId="19" fillId="6" borderId="0" xfId="3" applyNumberFormat="1" applyFont="1" applyFill="1" applyBorder="1" applyAlignment="1">
      <alignment vertical="center"/>
    </xf>
    <xf numFmtId="9" fontId="19" fillId="6" borderId="0" xfId="2" applyNumberFormat="1" applyFont="1" applyFill="1" applyBorder="1" applyAlignment="1">
      <alignment vertical="center"/>
    </xf>
    <xf numFmtId="3" fontId="2" fillId="6" borderId="0" xfId="3" applyNumberFormat="1" applyFont="1" applyFill="1" applyBorder="1" applyAlignment="1">
      <alignment vertical="center"/>
    </xf>
    <xf numFmtId="0" fontId="2" fillId="6" borderId="0" xfId="3" applyFont="1" applyFill="1" applyBorder="1"/>
    <xf numFmtId="0" fontId="2" fillId="6" borderId="5" xfId="3" applyFont="1" applyFill="1" applyBorder="1"/>
    <xf numFmtId="0" fontId="2" fillId="0" borderId="0" xfId="3" applyFont="1"/>
    <xf numFmtId="9" fontId="20" fillId="6" borderId="0" xfId="2" applyNumberFormat="1" applyFont="1" applyFill="1" applyBorder="1" applyAlignment="1" applyProtection="1">
      <alignment horizontal="center" vertical="center"/>
      <protection locked="0"/>
    </xf>
    <xf numFmtId="9" fontId="19" fillId="6" borderId="0" xfId="2" applyNumberFormat="1" applyFont="1" applyFill="1" applyBorder="1" applyAlignment="1" applyProtection="1">
      <alignment horizontal="center" vertical="center"/>
      <protection locked="0"/>
    </xf>
    <xf numFmtId="0" fontId="22" fillId="6" borderId="4" xfId="3" applyFont="1" applyFill="1" applyBorder="1"/>
    <xf numFmtId="49" fontId="2" fillId="6" borderId="0" xfId="3" applyNumberFormat="1" applyFont="1" applyFill="1" applyBorder="1" applyAlignment="1">
      <alignment horizontal="center" vertical="center"/>
    </xf>
    <xf numFmtId="0" fontId="22" fillId="6" borderId="0" xfId="3" applyFont="1" applyFill="1" applyBorder="1"/>
    <xf numFmtId="9" fontId="2" fillId="6" borderId="0" xfId="2" applyNumberFormat="1" applyFont="1" applyFill="1" applyBorder="1" applyAlignment="1">
      <alignment vertical="center"/>
    </xf>
    <xf numFmtId="0" fontId="22" fillId="6" borderId="5" xfId="3" applyFont="1" applyFill="1" applyBorder="1"/>
    <xf numFmtId="49" fontId="19" fillId="6" borderId="8" xfId="3" applyNumberFormat="1" applyFont="1" applyFill="1" applyBorder="1" applyAlignment="1">
      <alignment horizontal="center" vertical="center"/>
    </xf>
    <xf numFmtId="49" fontId="19" fillId="6" borderId="9" xfId="3" applyNumberFormat="1" applyFont="1" applyFill="1" applyBorder="1" applyAlignment="1">
      <alignment horizontal="center" vertical="center"/>
    </xf>
    <xf numFmtId="0" fontId="2" fillId="6" borderId="9" xfId="3" applyFont="1" applyFill="1" applyBorder="1"/>
    <xf numFmtId="9" fontId="19" fillId="6" borderId="9" xfId="2" applyNumberFormat="1" applyFont="1" applyFill="1" applyBorder="1" applyAlignment="1" applyProtection="1">
      <alignment horizontal="center" vertical="center"/>
      <protection locked="0"/>
    </xf>
    <xf numFmtId="0" fontId="19" fillId="6" borderId="9" xfId="3" applyFont="1" applyFill="1" applyBorder="1" applyAlignment="1" applyProtection="1">
      <alignment horizontal="center" vertical="center"/>
      <protection locked="0"/>
    </xf>
    <xf numFmtId="0" fontId="2" fillId="6" borderId="10" xfId="3" applyFont="1" applyFill="1" applyBorder="1"/>
    <xf numFmtId="0" fontId="2" fillId="3" borderId="0" xfId="3" applyFill="1" applyAlignment="1">
      <alignment horizontal="left"/>
    </xf>
    <xf numFmtId="0" fontId="2" fillId="3" borderId="0" xfId="3" applyFill="1"/>
    <xf numFmtId="0" fontId="2" fillId="3" borderId="0" xfId="3" applyFill="1" applyBorder="1" applyProtection="1"/>
    <xf numFmtId="9" fontId="2" fillId="3" borderId="0" xfId="2" applyNumberFormat="1" applyFill="1" applyBorder="1" applyProtection="1"/>
    <xf numFmtId="0" fontId="23" fillId="3" borderId="1" xfId="3" applyFont="1" applyFill="1" applyBorder="1"/>
    <xf numFmtId="0" fontId="24" fillId="3" borderId="2" xfId="3" applyFont="1" applyFill="1" applyBorder="1" applyAlignment="1"/>
    <xf numFmtId="0" fontId="23" fillId="3" borderId="2" xfId="3" applyFont="1" applyFill="1" applyBorder="1" applyAlignment="1"/>
    <xf numFmtId="0" fontId="25" fillId="3" borderId="2" xfId="3" applyFont="1" applyFill="1" applyBorder="1" applyAlignment="1">
      <alignment horizontal="center"/>
    </xf>
    <xf numFmtId="0" fontId="23" fillId="3" borderId="2" xfId="3" applyFont="1" applyFill="1" applyBorder="1"/>
    <xf numFmtId="0" fontId="23" fillId="3" borderId="3" xfId="3" applyFont="1" applyFill="1" applyBorder="1"/>
    <xf numFmtId="0" fontId="23" fillId="3" borderId="0" xfId="3" applyFont="1" applyFill="1" applyBorder="1"/>
    <xf numFmtId="0" fontId="26" fillId="3" borderId="4" xfId="3" applyFont="1" applyFill="1" applyBorder="1"/>
    <xf numFmtId="0" fontId="26" fillId="3" borderId="0" xfId="3" applyFont="1" applyFill="1" applyBorder="1" applyAlignment="1">
      <alignment horizontal="left"/>
    </xf>
    <xf numFmtId="0" fontId="27" fillId="3" borderId="0" xfId="3" applyFont="1" applyFill="1" applyBorder="1" applyAlignment="1">
      <alignment horizontal="left"/>
    </xf>
    <xf numFmtId="49" fontId="25" fillId="4" borderId="0" xfId="3" applyNumberFormat="1" applyFont="1" applyFill="1" applyBorder="1" applyAlignment="1" applyProtection="1">
      <alignment horizontal="center"/>
      <protection locked="0"/>
    </xf>
    <xf numFmtId="0" fontId="26" fillId="3" borderId="0" xfId="3" applyFont="1" applyFill="1" applyBorder="1"/>
    <xf numFmtId="4" fontId="26" fillId="3" borderId="0" xfId="3" applyNumberFormat="1" applyFont="1" applyFill="1" applyBorder="1"/>
    <xf numFmtId="3" fontId="28" fillId="4" borderId="0" xfId="3" applyNumberFormat="1" applyFont="1" applyFill="1" applyBorder="1"/>
    <xf numFmtId="0" fontId="26" fillId="3" borderId="5" xfId="3" applyFont="1" applyFill="1" applyBorder="1"/>
    <xf numFmtId="164" fontId="25" fillId="4" borderId="0" xfId="3" applyNumberFormat="1" applyFont="1" applyFill="1" applyBorder="1" applyAlignment="1" applyProtection="1">
      <alignment horizontal="center"/>
    </xf>
    <xf numFmtId="0" fontId="27" fillId="3" borderId="4" xfId="3" applyFont="1" applyFill="1" applyBorder="1"/>
    <xf numFmtId="3" fontId="27" fillId="4" borderId="7" xfId="3" applyNumberFormat="1" applyFont="1" applyFill="1" applyBorder="1" applyProtection="1"/>
    <xf numFmtId="3" fontId="27" fillId="3" borderId="0" xfId="3" applyNumberFormat="1" applyFont="1" applyFill="1" applyBorder="1"/>
    <xf numFmtId="3" fontId="27" fillId="4" borderId="6" xfId="3" applyNumberFormat="1" applyFont="1" applyFill="1" applyBorder="1"/>
    <xf numFmtId="0" fontId="27" fillId="3" borderId="5" xfId="3" applyFont="1" applyFill="1" applyBorder="1"/>
    <xf numFmtId="0" fontId="27" fillId="3" borderId="0" xfId="3" applyFont="1" applyFill="1" applyBorder="1"/>
    <xf numFmtId="3" fontId="27" fillId="4" borderId="0" xfId="3" applyNumberFormat="1" applyFont="1" applyFill="1" applyBorder="1"/>
    <xf numFmtId="0" fontId="28" fillId="4" borderId="0" xfId="3" applyFont="1" applyFill="1" applyBorder="1" applyAlignment="1">
      <alignment horizontal="left"/>
    </xf>
    <xf numFmtId="49" fontId="29" fillId="8" borderId="0" xfId="4" applyNumberFormat="1" applyFont="1" applyFill="1" applyBorder="1" applyAlignment="1" applyProtection="1">
      <alignment horizontal="center"/>
      <protection locked="0"/>
    </xf>
    <xf numFmtId="3" fontId="28" fillId="4" borderId="6" xfId="3" applyNumberFormat="1" applyFont="1" applyFill="1" applyBorder="1" applyProtection="1"/>
    <xf numFmtId="3" fontId="26" fillId="3" borderId="0" xfId="3" applyNumberFormat="1" applyFont="1" applyFill="1" applyBorder="1"/>
    <xf numFmtId="3" fontId="23" fillId="4" borderId="0" xfId="3" applyNumberFormat="1" applyFont="1" applyFill="1" applyBorder="1" applyProtection="1"/>
    <xf numFmtId="3" fontId="28" fillId="4" borderId="6" xfId="3" applyNumberFormat="1" applyFont="1" applyFill="1" applyBorder="1"/>
    <xf numFmtId="0" fontId="23" fillId="4" borderId="0" xfId="3" applyFont="1" applyFill="1" applyBorder="1" applyAlignment="1">
      <alignment horizontal="left"/>
    </xf>
    <xf numFmtId="3" fontId="23" fillId="4" borderId="0" xfId="3" applyNumberFormat="1" applyFont="1" applyFill="1" applyBorder="1" applyProtection="1">
      <protection locked="0"/>
    </xf>
    <xf numFmtId="0" fontId="25" fillId="3" borderId="0" xfId="3" applyFont="1" applyFill="1" applyBorder="1" applyAlignment="1">
      <alignment horizontal="left"/>
    </xf>
    <xf numFmtId="3" fontId="26" fillId="3" borderId="0" xfId="3" applyNumberFormat="1" applyFont="1" applyFill="1" applyBorder="1" applyProtection="1"/>
    <xf numFmtId="3" fontId="28" fillId="4" borderId="0" xfId="3" applyNumberFormat="1" applyFont="1" applyFill="1" applyBorder="1" applyProtection="1"/>
    <xf numFmtId="3" fontId="23" fillId="3" borderId="0" xfId="3" applyNumberFormat="1" applyFont="1" applyFill="1" applyBorder="1"/>
    <xf numFmtId="0" fontId="23" fillId="3" borderId="4" xfId="3" applyFont="1" applyFill="1" applyBorder="1"/>
    <xf numFmtId="0" fontId="23" fillId="3" borderId="5" xfId="3" applyFont="1" applyFill="1" applyBorder="1"/>
    <xf numFmtId="0" fontId="30" fillId="3" borderId="0" xfId="3" applyFont="1" applyFill="1" applyBorder="1" applyAlignment="1">
      <alignment horizontal="left"/>
    </xf>
    <xf numFmtId="9" fontId="26" fillId="3" borderId="0" xfId="2" applyNumberFormat="1" applyFont="1" applyFill="1" applyBorder="1"/>
    <xf numFmtId="0" fontId="25" fillId="3" borderId="4" xfId="3" applyFont="1" applyFill="1" applyBorder="1"/>
    <xf numFmtId="0" fontId="25" fillId="3" borderId="0" xfId="3" applyFont="1" applyFill="1" applyBorder="1"/>
    <xf numFmtId="0" fontId="25" fillId="3" borderId="5" xfId="3" applyFont="1" applyFill="1" applyBorder="1"/>
    <xf numFmtId="0" fontId="25" fillId="3" borderId="0" xfId="3" applyFont="1" applyFill="1"/>
    <xf numFmtId="3" fontId="23" fillId="4" borderId="0" xfId="3" applyNumberFormat="1" applyFont="1" applyFill="1" applyBorder="1" applyAlignment="1">
      <alignment horizontal="left"/>
    </xf>
    <xf numFmtId="0" fontId="23" fillId="3" borderId="0" xfId="3" applyFont="1" applyFill="1" applyBorder="1" applyAlignment="1">
      <alignment horizontal="left"/>
    </xf>
    <xf numFmtId="4" fontId="23" fillId="4" borderId="0" xfId="3" applyNumberFormat="1" applyFont="1" applyFill="1" applyBorder="1"/>
    <xf numFmtId="0" fontId="23" fillId="3" borderId="0" xfId="3" applyFont="1" applyFill="1"/>
    <xf numFmtId="0" fontId="25" fillId="4" borderId="0" xfId="3" applyFont="1" applyFill="1" applyBorder="1" applyAlignment="1">
      <alignment horizontal="left"/>
    </xf>
    <xf numFmtId="0" fontId="27" fillId="4" borderId="0" xfId="3" applyFont="1" applyFill="1" applyBorder="1" applyAlignment="1">
      <alignment horizontal="left"/>
    </xf>
    <xf numFmtId="3" fontId="27" fillId="4" borderId="0" xfId="3" applyNumberFormat="1" applyFont="1" applyFill="1" applyBorder="1" applyAlignment="1">
      <alignment horizontal="left"/>
    </xf>
    <xf numFmtId="3" fontId="31" fillId="3" borderId="0" xfId="3" applyNumberFormat="1" applyFont="1" applyFill="1" applyBorder="1" applyProtection="1"/>
    <xf numFmtId="3" fontId="25" fillId="3" borderId="0" xfId="3" applyNumberFormat="1" applyFont="1" applyFill="1" applyBorder="1" applyAlignment="1">
      <alignment horizontal="left"/>
    </xf>
    <xf numFmtId="0" fontId="23" fillId="3" borderId="4" xfId="3" applyFont="1" applyFill="1" applyBorder="1" applyProtection="1">
      <protection locked="0"/>
    </xf>
    <xf numFmtId="0" fontId="23" fillId="3" borderId="5" xfId="3" applyFont="1" applyFill="1" applyBorder="1" applyProtection="1">
      <protection locked="0"/>
    </xf>
    <xf numFmtId="0" fontId="23" fillId="3" borderId="0" xfId="3" applyFont="1" applyFill="1" applyProtection="1">
      <protection locked="0"/>
    </xf>
    <xf numFmtId="0" fontId="23" fillId="3" borderId="0" xfId="3" applyFont="1" applyFill="1" applyBorder="1" applyProtection="1">
      <protection locked="0"/>
    </xf>
    <xf numFmtId="0" fontId="23" fillId="3" borderId="0" xfId="3" applyFont="1" applyFill="1" applyBorder="1" applyAlignment="1">
      <alignment horizontal="centerContinuous"/>
    </xf>
    <xf numFmtId="3" fontId="23" fillId="3" borderId="0" xfId="3" applyNumberFormat="1" applyFont="1" applyFill="1" applyBorder="1" applyAlignment="1">
      <alignment horizontal="right"/>
    </xf>
    <xf numFmtId="0" fontId="33" fillId="0" borderId="0" xfId="3" applyFont="1"/>
    <xf numFmtId="0" fontId="2" fillId="6" borderId="4" xfId="3" applyFont="1" applyFill="1" applyBorder="1" applyAlignment="1">
      <alignment horizontal="left"/>
    </xf>
    <xf numFmtId="49" fontId="2" fillId="6" borderId="0" xfId="3" applyNumberFormat="1" applyFont="1" applyFill="1" applyBorder="1" applyAlignment="1">
      <alignment horizontal="left" vertical="center"/>
    </xf>
    <xf numFmtId="3" fontId="22" fillId="6" borderId="0" xfId="3" applyNumberFormat="1" applyFont="1" applyFill="1" applyBorder="1" applyAlignment="1">
      <alignment horizontal="left" vertical="center"/>
    </xf>
    <xf numFmtId="49" fontId="19" fillId="6" borderId="8" xfId="3" applyNumberFormat="1" applyFont="1" applyFill="1" applyBorder="1" applyAlignment="1">
      <alignment horizontal="left" vertical="center"/>
    </xf>
    <xf numFmtId="49" fontId="19" fillId="6" borderId="9" xfId="3" applyNumberFormat="1" applyFont="1" applyFill="1" applyBorder="1" applyAlignment="1">
      <alignment horizontal="left" vertical="center"/>
    </xf>
    <xf numFmtId="0" fontId="2" fillId="6" borderId="9" xfId="3" applyFont="1" applyFill="1" applyBorder="1" applyAlignment="1">
      <alignment horizontal="left"/>
    </xf>
    <xf numFmtId="0" fontId="19" fillId="6" borderId="9" xfId="3" applyFont="1" applyFill="1" applyBorder="1" applyAlignment="1" applyProtection="1">
      <alignment horizontal="left" vertical="center"/>
      <protection locked="0"/>
    </xf>
    <xf numFmtId="0" fontId="2" fillId="6" borderId="10" xfId="3" applyFont="1" applyFill="1" applyBorder="1" applyAlignment="1">
      <alignment horizontal="left"/>
    </xf>
    <xf numFmtId="41" fontId="0" fillId="0" borderId="0" xfId="6" applyFont="1"/>
    <xf numFmtId="41" fontId="0" fillId="0" borderId="0" xfId="0" applyNumberFormat="1"/>
    <xf numFmtId="49" fontId="19" fillId="6" borderId="4" xfId="3" applyNumberFormat="1" applyFont="1" applyFill="1" applyBorder="1" applyAlignment="1">
      <alignment horizontal="center" vertical="center"/>
    </xf>
    <xf numFmtId="0" fontId="19" fillId="6" borderId="0" xfId="3" applyFont="1" applyFill="1" applyBorder="1" applyAlignment="1" applyProtection="1">
      <alignment horizontal="center" vertical="center"/>
      <protection locked="0"/>
    </xf>
    <xf numFmtId="0" fontId="20" fillId="6" borderId="0" xfId="3" applyFont="1" applyFill="1" applyBorder="1" applyAlignment="1" applyProtection="1">
      <alignment horizontal="center" vertical="center"/>
      <protection locked="0"/>
    </xf>
    <xf numFmtId="0" fontId="26" fillId="3" borderId="8" xfId="3" applyFont="1" applyFill="1" applyBorder="1"/>
    <xf numFmtId="0" fontId="23" fillId="4" borderId="9" xfId="3" applyFont="1" applyFill="1" applyBorder="1" applyAlignment="1">
      <alignment horizontal="left"/>
    </xf>
    <xf numFmtId="3" fontId="23" fillId="4" borderId="9" xfId="3" applyNumberFormat="1" applyFont="1" applyFill="1" applyBorder="1" applyProtection="1"/>
    <xf numFmtId="3" fontId="27" fillId="3" borderId="9" xfId="3" applyNumberFormat="1" applyFont="1" applyFill="1" applyBorder="1"/>
    <xf numFmtId="3" fontId="23" fillId="4" borderId="9" xfId="3" applyNumberFormat="1" applyFont="1" applyFill="1" applyBorder="1" applyProtection="1">
      <protection locked="0"/>
    </xf>
    <xf numFmtId="0" fontId="26" fillId="3" borderId="10" xfId="3" applyFont="1" applyFill="1" applyBorder="1"/>
    <xf numFmtId="41" fontId="0" fillId="0" borderId="11" xfId="6" applyFont="1" applyBorder="1" applyAlignment="1">
      <alignment horizontal="right"/>
    </xf>
    <xf numFmtId="41" fontId="0" fillId="0" borderId="11" xfId="6" applyFont="1" applyFill="1" applyBorder="1" applyAlignment="1">
      <alignment horizontal="right"/>
    </xf>
    <xf numFmtId="42" fontId="0" fillId="0" borderId="11" xfId="7" applyFont="1" applyFill="1" applyBorder="1" applyAlignment="1">
      <alignment horizontal="right"/>
    </xf>
    <xf numFmtId="0" fontId="0" fillId="0" borderId="11" xfId="6" applyNumberFormat="1" applyFont="1" applyFill="1" applyBorder="1" applyAlignment="1">
      <alignment horizontal="right"/>
    </xf>
    <xf numFmtId="41" fontId="0" fillId="0" borderId="0" xfId="6" applyFont="1" applyAlignment="1">
      <alignment horizontal="right"/>
    </xf>
    <xf numFmtId="41" fontId="0" fillId="0" borderId="0" xfId="6" applyFont="1" applyFill="1" applyAlignment="1">
      <alignment horizontal="right"/>
    </xf>
    <xf numFmtId="0" fontId="0" fillId="0" borderId="11" xfId="0" applyBorder="1" applyAlignment="1">
      <alignment horizontal="left"/>
    </xf>
    <xf numFmtId="0" fontId="0" fillId="0" borderId="11" xfId="0" quotePrefix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35" fillId="0" borderId="11" xfId="0" quotePrefix="1" applyFont="1" applyBorder="1" applyAlignment="1">
      <alignment horizontal="center"/>
    </xf>
    <xf numFmtId="41" fontId="35" fillId="0" borderId="11" xfId="6" applyFont="1" applyBorder="1" applyAlignment="1">
      <alignment horizontal="center"/>
    </xf>
    <xf numFmtId="41" fontId="35" fillId="0" borderId="11" xfId="6" applyFont="1" applyFill="1" applyBorder="1" applyAlignment="1">
      <alignment horizontal="center"/>
    </xf>
    <xf numFmtId="1" fontId="7" fillId="5" borderId="4" xfId="3" applyNumberFormat="1" applyFont="1" applyFill="1" applyBorder="1" applyAlignment="1">
      <alignment horizontal="right"/>
    </xf>
    <xf numFmtId="1" fontId="9" fillId="4" borderId="0" xfId="2" applyNumberFormat="1" applyFont="1" applyFill="1" applyBorder="1" applyAlignment="1" applyProtection="1">
      <alignment horizontal="center"/>
      <protection locked="0"/>
    </xf>
    <xf numFmtId="1" fontId="7" fillId="4" borderId="0" xfId="3" applyNumberFormat="1" applyFont="1" applyFill="1" applyBorder="1" applyAlignment="1" applyProtection="1">
      <alignment horizontal="right"/>
    </xf>
    <xf numFmtId="1" fontId="9" fillId="5" borderId="4" xfId="3" applyNumberFormat="1" applyFont="1" applyFill="1" applyBorder="1" applyAlignment="1">
      <alignment horizontal="right"/>
    </xf>
    <xf numFmtId="1" fontId="10" fillId="4" borderId="6" xfId="3" applyNumberFormat="1" applyFont="1" applyFill="1" applyBorder="1" applyProtection="1"/>
    <xf numFmtId="1" fontId="10" fillId="4" borderId="0" xfId="3" applyNumberFormat="1" applyFont="1" applyFill="1" applyBorder="1" applyProtection="1"/>
    <xf numFmtId="1" fontId="11" fillId="4" borderId="0" xfId="3" applyNumberFormat="1" applyFont="1" applyFill="1" applyBorder="1" applyAlignment="1">
      <alignment horizontal="left"/>
    </xf>
    <xf numFmtId="1" fontId="11" fillId="0" borderId="6" xfId="3" applyNumberFormat="1" applyFont="1" applyFill="1" applyBorder="1" applyProtection="1"/>
    <xf numFmtId="1" fontId="12" fillId="4" borderId="0" xfId="3" applyNumberFormat="1" applyFont="1" applyFill="1" applyBorder="1" applyAlignment="1">
      <alignment horizontal="left"/>
    </xf>
    <xf numFmtId="1" fontId="11" fillId="4" borderId="6" xfId="3" applyNumberFormat="1" applyFont="1" applyFill="1" applyBorder="1" applyProtection="1"/>
    <xf numFmtId="1" fontId="11" fillId="0" borderId="0" xfId="3" applyNumberFormat="1" applyFont="1" applyFill="1" applyBorder="1" applyProtection="1"/>
    <xf numFmtId="1" fontId="7" fillId="3" borderId="0" xfId="3" applyNumberFormat="1" applyFont="1" applyFill="1" applyBorder="1"/>
    <xf numFmtId="1" fontId="7" fillId="0" borderId="0" xfId="3" applyNumberFormat="1" applyFont="1" applyFill="1" applyBorder="1" applyProtection="1"/>
    <xf numFmtId="1" fontId="7" fillId="3" borderId="4" xfId="3" applyNumberFormat="1" applyFont="1" applyFill="1" applyBorder="1"/>
    <xf numFmtId="1" fontId="11" fillId="4" borderId="0" xfId="3" applyNumberFormat="1" applyFont="1" applyFill="1" applyBorder="1" applyProtection="1"/>
    <xf numFmtId="1" fontId="9" fillId="7" borderId="0" xfId="2" applyNumberFormat="1" applyFont="1" applyFill="1" applyBorder="1" applyAlignment="1" applyProtection="1">
      <alignment horizontal="center"/>
      <protection locked="0"/>
    </xf>
    <xf numFmtId="1" fontId="13" fillId="4" borderId="0" xfId="3" applyNumberFormat="1" applyFont="1" applyFill="1" applyBorder="1" applyAlignment="1">
      <alignment horizontal="left"/>
    </xf>
    <xf numFmtId="1" fontId="7" fillId="4" borderId="0" xfId="3" applyNumberFormat="1" applyFont="1" applyFill="1" applyBorder="1" applyProtection="1"/>
    <xf numFmtId="1" fontId="7" fillId="3" borderId="0" xfId="3" applyNumberFormat="1" applyFont="1" applyFill="1" applyBorder="1" applyAlignment="1">
      <alignment horizontal="left"/>
    </xf>
    <xf numFmtId="1" fontId="7" fillId="3" borderId="0" xfId="3" applyNumberFormat="1" applyFont="1" applyFill="1" applyBorder="1" applyProtection="1"/>
    <xf numFmtId="1" fontId="7" fillId="6" borderId="0" xfId="3" applyNumberFormat="1" applyFont="1" applyFill="1" applyBorder="1" applyAlignment="1">
      <alignment horizontal="left"/>
    </xf>
    <xf numFmtId="1" fontId="7" fillId="6" borderId="0" xfId="3" applyNumberFormat="1" applyFont="1" applyFill="1" applyBorder="1"/>
    <xf numFmtId="1" fontId="9" fillId="3" borderId="0" xfId="3" applyNumberFormat="1" applyFont="1" applyFill="1" applyBorder="1"/>
    <xf numFmtId="1" fontId="10" fillId="4" borderId="0" xfId="3" applyNumberFormat="1" applyFont="1" applyFill="1" applyBorder="1" applyAlignment="1">
      <alignment horizontal="left"/>
    </xf>
    <xf numFmtId="1" fontId="17" fillId="4" borderId="0" xfId="3" applyNumberFormat="1" applyFont="1" applyFill="1" applyBorder="1" applyAlignment="1">
      <alignment horizontal="left"/>
    </xf>
    <xf numFmtId="1" fontId="7" fillId="4" borderId="0" xfId="3" applyNumberFormat="1" applyFont="1" applyFill="1" applyBorder="1" applyProtection="1">
      <protection locked="0"/>
    </xf>
    <xf numFmtId="1" fontId="7" fillId="4" borderId="0" xfId="3" applyNumberFormat="1" applyFont="1" applyFill="1" applyBorder="1" applyAlignment="1">
      <alignment horizontal="left" vertical="center"/>
    </xf>
    <xf numFmtId="1" fontId="16" fillId="3" borderId="0" xfId="3" applyNumberFormat="1" applyFont="1" applyFill="1" applyBorder="1"/>
    <xf numFmtId="1" fontId="10" fillId="4" borderId="0" xfId="3" applyNumberFormat="1" applyFont="1" applyFill="1" applyBorder="1"/>
    <xf numFmtId="1" fontId="7" fillId="0" borderId="4" xfId="3" applyNumberFormat="1" applyFont="1" applyFill="1" applyBorder="1"/>
    <xf numFmtId="1" fontId="10" fillId="0" borderId="0" xfId="3" applyNumberFormat="1" applyFont="1" applyFill="1" applyBorder="1" applyAlignment="1">
      <alignment horizontal="left"/>
    </xf>
    <xf numFmtId="1" fontId="9" fillId="0" borderId="0" xfId="2" applyNumberFormat="1" applyFont="1" applyFill="1" applyBorder="1" applyAlignment="1" applyProtection="1">
      <alignment horizontal="center"/>
      <protection locked="0"/>
    </xf>
    <xf numFmtId="1" fontId="18" fillId="0" borderId="0" xfId="3" applyNumberFormat="1" applyFont="1" applyFill="1" applyBorder="1" applyAlignment="1">
      <alignment horizontal="left"/>
    </xf>
    <xf numFmtId="1" fontId="18" fillId="0" borderId="0" xfId="3" applyNumberFormat="1" applyFont="1" applyFill="1" applyBorder="1" applyProtection="1"/>
    <xf numFmtId="1" fontId="7" fillId="0" borderId="0" xfId="2" applyNumberFormat="1" applyFont="1" applyFill="1" applyBorder="1"/>
    <xf numFmtId="1" fontId="7" fillId="0" borderId="0" xfId="3" applyNumberFormat="1" applyFont="1" applyFill="1" applyBorder="1" applyAlignment="1">
      <alignment horizontal="left"/>
    </xf>
    <xf numFmtId="1" fontId="7" fillId="0" borderId="0" xfId="3" applyNumberFormat="1" applyFont="1" applyFill="1" applyBorder="1"/>
    <xf numFmtId="1" fontId="16" fillId="0" borderId="0" xfId="3" applyNumberFormat="1" applyFont="1" applyFill="1" applyBorder="1" applyProtection="1"/>
    <xf numFmtId="1" fontId="16" fillId="0" borderId="0" xfId="3" applyNumberFormat="1" applyFont="1" applyFill="1" applyBorder="1" applyAlignment="1">
      <alignment horizontal="left"/>
    </xf>
    <xf numFmtId="3" fontId="27" fillId="4" borderId="0" xfId="3" applyNumberFormat="1" applyFont="1" applyFill="1" applyBorder="1" applyProtection="1"/>
    <xf numFmtId="49" fontId="19" fillId="6" borderId="4" xfId="3" applyNumberFormat="1" applyFont="1" applyFill="1" applyBorder="1" applyAlignment="1">
      <alignment horizontal="center" vertical="center"/>
    </xf>
    <xf numFmtId="49" fontId="19" fillId="6" borderId="0" xfId="3" applyNumberFormat="1" applyFont="1" applyFill="1" applyBorder="1" applyAlignment="1">
      <alignment horizontal="center" vertical="center"/>
    </xf>
    <xf numFmtId="0" fontId="19" fillId="6" borderId="0" xfId="3" applyFont="1" applyFill="1" applyBorder="1" applyAlignment="1" applyProtection="1">
      <alignment horizontal="center" vertical="center"/>
      <protection locked="0"/>
    </xf>
    <xf numFmtId="0" fontId="3" fillId="2" borderId="1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3" fillId="2" borderId="5" xfId="3" applyFont="1" applyFill="1" applyBorder="1" applyAlignment="1">
      <alignment horizontal="center"/>
    </xf>
    <xf numFmtId="0" fontId="3" fillId="2" borderId="4" xfId="3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 applyProtection="1">
      <alignment horizontal="center"/>
      <protection locked="0"/>
    </xf>
    <xf numFmtId="0" fontId="3" fillId="2" borderId="5" xfId="3" applyFont="1" applyFill="1" applyBorder="1" applyAlignment="1" applyProtection="1">
      <alignment horizontal="center"/>
      <protection locked="0"/>
    </xf>
    <xf numFmtId="0" fontId="20" fillId="6" borderId="4" xfId="3" applyFont="1" applyFill="1" applyBorder="1" applyAlignment="1" applyProtection="1">
      <alignment horizontal="center" vertical="center"/>
      <protection locked="0"/>
    </xf>
    <xf numFmtId="0" fontId="20" fillId="6" borderId="0" xfId="3" applyFont="1" applyFill="1" applyBorder="1" applyAlignment="1" applyProtection="1">
      <alignment horizontal="center" vertical="center"/>
      <protection locked="0"/>
    </xf>
    <xf numFmtId="0" fontId="19" fillId="6" borderId="5" xfId="3" applyFont="1" applyFill="1" applyBorder="1" applyAlignment="1" applyProtection="1">
      <alignment horizontal="center" vertical="center"/>
      <protection locked="0"/>
    </xf>
    <xf numFmtId="0" fontId="32" fillId="6" borderId="4" xfId="3" applyFont="1" applyFill="1" applyBorder="1" applyAlignment="1" applyProtection="1">
      <alignment horizontal="center" vertical="center"/>
      <protection locked="0"/>
    </xf>
    <xf numFmtId="0" fontId="32" fillId="6" borderId="0" xfId="3" applyFont="1" applyFill="1" applyBorder="1" applyAlignment="1" applyProtection="1">
      <alignment horizontal="center" vertical="center"/>
      <protection locked="0"/>
    </xf>
    <xf numFmtId="0" fontId="32" fillId="6" borderId="5" xfId="3" applyFont="1" applyFill="1" applyBorder="1" applyAlignment="1" applyProtection="1">
      <alignment horizontal="center" vertical="center"/>
      <protection locked="0"/>
    </xf>
    <xf numFmtId="0" fontId="20" fillId="6" borderId="5" xfId="3" applyFont="1" applyFill="1" applyBorder="1" applyAlignment="1" applyProtection="1">
      <alignment horizontal="center" vertical="center"/>
      <protection locked="0"/>
    </xf>
    <xf numFmtId="0" fontId="3" fillId="2" borderId="8" xfId="3" applyFont="1" applyFill="1" applyBorder="1" applyAlignment="1" applyProtection="1">
      <alignment horizontal="center"/>
    </xf>
    <xf numFmtId="0" fontId="3" fillId="2" borderId="9" xfId="3" applyFont="1" applyFill="1" applyBorder="1" applyAlignment="1" applyProtection="1">
      <alignment horizontal="center"/>
    </xf>
    <xf numFmtId="0" fontId="3" fillId="2" borderId="10" xfId="3" applyFont="1" applyFill="1" applyBorder="1" applyAlignment="1" applyProtection="1">
      <alignment horizontal="center"/>
    </xf>
    <xf numFmtId="0" fontId="3" fillId="2" borderId="1" xfId="3" applyFont="1" applyFill="1" applyBorder="1" applyAlignment="1" applyProtection="1">
      <alignment horizontal="center"/>
    </xf>
    <xf numFmtId="0" fontId="3" fillId="2" borderId="2" xfId="3" applyFont="1" applyFill="1" applyBorder="1" applyAlignment="1" applyProtection="1">
      <alignment horizontal="center"/>
    </xf>
    <xf numFmtId="0" fontId="3" fillId="2" borderId="3" xfId="3" applyFont="1" applyFill="1" applyBorder="1" applyAlignment="1" applyProtection="1">
      <alignment horizontal="center"/>
    </xf>
    <xf numFmtId="0" fontId="3" fillId="2" borderId="4" xfId="3" applyFont="1" applyFill="1" applyBorder="1" applyAlignment="1" applyProtection="1">
      <alignment horizontal="center"/>
    </xf>
    <xf numFmtId="0" fontId="3" fillId="2" borderId="0" xfId="3" applyFont="1" applyFill="1" applyBorder="1" applyAlignment="1" applyProtection="1">
      <alignment horizontal="center"/>
    </xf>
    <xf numFmtId="0" fontId="3" fillId="2" borderId="5" xfId="3" applyFont="1" applyFill="1" applyBorder="1" applyAlignment="1" applyProtection="1">
      <alignment horizontal="center"/>
    </xf>
    <xf numFmtId="42" fontId="9" fillId="0" borderId="0" xfId="7" applyFont="1" applyFill="1" applyBorder="1" applyProtection="1"/>
    <xf numFmtId="42" fontId="7" fillId="4" borderId="0" xfId="7" applyFont="1" applyFill="1" applyBorder="1" applyAlignment="1">
      <alignment horizontal="right"/>
    </xf>
    <xf numFmtId="42" fontId="9" fillId="5" borderId="0" xfId="7" applyFont="1" applyFill="1" applyBorder="1" applyAlignment="1">
      <alignment horizontal="right"/>
    </xf>
    <xf numFmtId="42" fontId="10" fillId="4" borderId="0" xfId="7" applyFont="1" applyFill="1" applyBorder="1" applyProtection="1"/>
    <xf numFmtId="42" fontId="11" fillId="4" borderId="6" xfId="7" applyFont="1" applyFill="1" applyBorder="1" applyProtection="1"/>
    <xf numFmtId="42" fontId="7" fillId="3" borderId="0" xfId="7" applyFont="1" applyFill="1" applyBorder="1"/>
    <xf numFmtId="42" fontId="7" fillId="4" borderId="0" xfId="7" applyFont="1" applyFill="1" applyBorder="1"/>
    <xf numFmtId="42" fontId="13" fillId="4" borderId="0" xfId="7" applyFont="1" applyFill="1" applyBorder="1"/>
    <xf numFmtId="42" fontId="11" fillId="4" borderId="0" xfId="7" applyFont="1" applyFill="1" applyBorder="1" applyProtection="1"/>
    <xf numFmtId="42" fontId="7" fillId="6" borderId="0" xfId="7" applyFont="1" applyFill="1" applyBorder="1"/>
    <xf numFmtId="42" fontId="9" fillId="3" borderId="0" xfId="7" applyFont="1" applyFill="1" applyBorder="1"/>
    <xf numFmtId="42" fontId="10" fillId="4" borderId="7" xfId="7" applyFont="1" applyFill="1" applyBorder="1"/>
    <xf numFmtId="42" fontId="9" fillId="4" borderId="0" xfId="7" applyFont="1" applyFill="1" applyBorder="1"/>
    <xf numFmtId="42" fontId="7" fillId="4" borderId="0" xfId="7" applyFont="1" applyFill="1" applyBorder="1" applyAlignment="1" applyProtection="1">
      <alignment horizontal="right"/>
      <protection locked="0"/>
    </xf>
    <xf numFmtId="42" fontId="11" fillId="0" borderId="6" xfId="7" applyFont="1" applyFill="1" applyBorder="1" applyProtection="1"/>
    <xf numFmtId="42" fontId="18" fillId="0" borderId="0" xfId="7" applyFont="1" applyFill="1" applyBorder="1"/>
    <xf numFmtId="42" fontId="7" fillId="0" borderId="0" xfId="7" applyFont="1" applyFill="1" applyBorder="1"/>
    <xf numFmtId="42" fontId="18" fillId="0" borderId="0" xfId="7" applyFont="1" applyFill="1" applyBorder="1" applyAlignment="1">
      <alignment horizontal="right"/>
    </xf>
    <xf numFmtId="42" fontId="7" fillId="0" borderId="0" xfId="7" applyFont="1" applyFill="1" applyBorder="1" applyAlignment="1">
      <alignment horizontal="right"/>
    </xf>
    <xf numFmtId="42" fontId="7" fillId="0" borderId="0" xfId="7" applyFont="1" applyFill="1" applyBorder="1" applyAlignment="1" applyProtection="1">
      <alignment horizontal="right"/>
    </xf>
    <xf numFmtId="42" fontId="9" fillId="0" borderId="0" xfId="7" applyFont="1" applyFill="1" applyBorder="1" applyAlignment="1">
      <alignment horizontal="right"/>
    </xf>
    <xf numFmtId="42" fontId="10" fillId="0" borderId="0" xfId="7" applyFont="1" applyFill="1" applyBorder="1" applyProtection="1"/>
    <xf numFmtId="42" fontId="11" fillId="0" borderId="0" xfId="7" applyFont="1" applyFill="1" applyBorder="1" applyProtection="1"/>
    <xf numFmtId="42" fontId="7" fillId="0" borderId="0" xfId="7" applyFont="1" applyFill="1" applyBorder="1" applyProtection="1"/>
    <xf numFmtId="42" fontId="7" fillId="3" borderId="0" xfId="7" applyFont="1" applyFill="1" applyBorder="1" applyProtection="1"/>
    <xf numFmtId="42" fontId="7" fillId="4" borderId="0" xfId="7" applyFont="1" applyFill="1" applyBorder="1" applyProtection="1"/>
    <xf numFmtId="42" fontId="7" fillId="4" borderId="0" xfId="7" applyFont="1" applyFill="1" applyBorder="1" applyProtection="1">
      <protection locked="0"/>
    </xf>
    <xf numFmtId="42" fontId="34" fillId="4" borderId="0" xfId="7" applyFont="1" applyFill="1" applyBorder="1"/>
    <xf numFmtId="42" fontId="10" fillId="0" borderId="6" xfId="7" applyFont="1" applyFill="1" applyBorder="1" applyProtection="1"/>
    <xf numFmtId="42" fontId="16" fillId="3" borderId="0" xfId="7" applyFont="1" applyFill="1" applyBorder="1"/>
    <xf numFmtId="42" fontId="18" fillId="0" borderId="0" xfId="7" applyFont="1" applyFill="1" applyBorder="1" applyProtection="1"/>
    <xf numFmtId="42" fontId="16" fillId="0" borderId="0" xfId="7" applyFont="1" applyFill="1" applyBorder="1" applyProtection="1"/>
    <xf numFmtId="42" fontId="27" fillId="4" borderId="7" xfId="7" applyFont="1" applyFill="1" applyBorder="1" applyProtection="1"/>
    <xf numFmtId="42" fontId="25" fillId="4" borderId="0" xfId="7" applyFont="1" applyFill="1" applyBorder="1" applyAlignment="1" applyProtection="1">
      <alignment horizontal="center"/>
    </xf>
    <xf numFmtId="42" fontId="28" fillId="4" borderId="6" xfId="7" applyFont="1" applyFill="1" applyBorder="1" applyProtection="1"/>
    <xf numFmtId="42" fontId="23" fillId="4" borderId="0" xfId="7" applyFont="1" applyFill="1" applyBorder="1" applyProtection="1"/>
    <xf numFmtId="42" fontId="23" fillId="4" borderId="0" xfId="7" applyFont="1" applyFill="1" applyBorder="1" applyProtection="1">
      <protection locked="0"/>
    </xf>
    <xf numFmtId="42" fontId="28" fillId="4" borderId="0" xfId="7" applyFont="1" applyFill="1" applyBorder="1" applyProtection="1"/>
    <xf numFmtId="42" fontId="26" fillId="3" borderId="0" xfId="7" applyFont="1" applyFill="1" applyBorder="1" applyProtection="1"/>
    <xf numFmtId="42" fontId="23" fillId="4" borderId="9" xfId="7" applyFont="1" applyFill="1" applyBorder="1" applyProtection="1"/>
    <xf numFmtId="42" fontId="23" fillId="3" borderId="0" xfId="7" applyFont="1" applyFill="1" applyBorder="1"/>
    <xf numFmtId="42" fontId="27" fillId="4" borderId="6" xfId="7" applyFont="1" applyFill="1" applyBorder="1" applyProtection="1"/>
  </cellXfs>
  <cellStyles count="8">
    <cellStyle name="Millares" xfId="1" builtinId="3"/>
    <cellStyle name="Millares [0]" xfId="6" builtinId="6"/>
    <cellStyle name="Moneda [0]" xfId="7" builtinId="7"/>
    <cellStyle name="Normal" xfId="0" builtinId="0"/>
    <cellStyle name="Normal 2 3 2" xfId="5"/>
    <cellStyle name="Normal 4 2" xfId="3"/>
    <cellStyle name="Normal 5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RICARDO%20CASTRO%20SDHT/CONCEPTOS/MATRIZ%20FINANCIERA/2013%2012%20DICIEMBRE/MATRIZ-DIC%202013%20BOGO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ABAJADO%20A%20LA%20FECHA/CIERRE%20DE%20VIEGENCIA%202017/MATRIZ%20-%20SEPTIEMBRE%202017%20BOGOTA%20%20CAR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N-2005-001"/>
      <sheetName val="CGN-2005-001 IMP"/>
      <sheetName val="CGN-2005-002"/>
      <sheetName val="BGENERAL2"/>
      <sheetName val="ACTIVIDAD2"/>
      <sheetName val="ESTCAMBIOS"/>
      <sheetName val="FORM_CONCIL_SIPROJ"/>
    </sheetNames>
    <sheetDataSet>
      <sheetData sheetId="0">
        <row r="3">
          <cell r="B3" t="str">
            <v>SECRETARÍA DISTRITAL DEL HÁBITAT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ENERAL2"/>
      <sheetName val="ACTIVIDAD2"/>
      <sheetName val="FORM_CONCIL_SIPROJ"/>
      <sheetName val="CGN001-2005"/>
      <sheetName val="CGN001-2005 (Diciembre)"/>
      <sheetName val="CGN002-2005"/>
      <sheetName val="CGN002-2005 DICIEMBRE Ç"/>
      <sheetName val="CGN001-2016"/>
      <sheetName val="Hoja1"/>
      <sheetName val="Hoja2"/>
    </sheetNames>
    <sheetDataSet>
      <sheetData sheetId="0"/>
      <sheetData sheetId="1"/>
      <sheetData sheetId="2"/>
      <sheetData sheetId="3">
        <row r="753">
          <cell r="H753">
            <v>-2326307487.0999999</v>
          </cell>
        </row>
        <row r="1012">
          <cell r="H1012">
            <v>0</v>
          </cell>
        </row>
        <row r="1056">
          <cell r="H1056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8"/>
  <sheetViews>
    <sheetView workbookViewId="0">
      <selection activeCell="H3" sqref="H3"/>
    </sheetView>
  </sheetViews>
  <sheetFormatPr baseColWidth="10" defaultRowHeight="15" x14ac:dyDescent="0.25"/>
  <cols>
    <col min="1" max="1" width="11.42578125" style="181"/>
    <col min="2" max="2" width="13" style="181" bestFit="1" customWidth="1"/>
    <col min="3" max="3" width="19.5703125" style="176" customWidth="1"/>
    <col min="4" max="4" width="15.140625" style="176" bestFit="1" customWidth="1"/>
    <col min="5" max="5" width="59.7109375" style="176" customWidth="1"/>
    <col min="6" max="6" width="17.7109375" style="177" bestFit="1" customWidth="1"/>
    <col min="7" max="7" width="19.28515625" style="176" customWidth="1"/>
    <col min="8" max="8" width="15.140625" style="176" bestFit="1" customWidth="1"/>
    <col min="13" max="13" width="16.28515625" bestFit="1" customWidth="1"/>
  </cols>
  <sheetData>
    <row r="1" spans="1:8" x14ac:dyDescent="0.25">
      <c r="A1" s="178" t="s">
        <v>56</v>
      </c>
      <c r="B1" s="179" t="s">
        <v>57</v>
      </c>
      <c r="C1" s="172">
        <v>10103</v>
      </c>
      <c r="D1" s="172">
        <v>2018</v>
      </c>
      <c r="E1" s="172" t="s">
        <v>58</v>
      </c>
      <c r="F1" s="173"/>
      <c r="G1" s="172"/>
      <c r="H1" s="172"/>
    </row>
    <row r="2" spans="1:8" x14ac:dyDescent="0.25">
      <c r="A2" s="182"/>
      <c r="B2" s="183" t="s">
        <v>411</v>
      </c>
      <c r="C2" s="184" t="s">
        <v>415</v>
      </c>
      <c r="D2" s="184" t="s">
        <v>416</v>
      </c>
      <c r="E2" s="184" t="s">
        <v>417</v>
      </c>
      <c r="F2" s="185" t="s">
        <v>414</v>
      </c>
      <c r="G2" s="184" t="s">
        <v>413</v>
      </c>
      <c r="H2" s="184" t="s">
        <v>412</v>
      </c>
    </row>
    <row r="3" spans="1:8" x14ac:dyDescent="0.25">
      <c r="A3" s="178" t="s">
        <v>59</v>
      </c>
      <c r="B3" s="178">
        <v>1</v>
      </c>
      <c r="C3" s="172" t="s">
        <v>60</v>
      </c>
      <c r="D3" s="172" t="s">
        <v>61</v>
      </c>
      <c r="E3" s="172" t="s">
        <v>62</v>
      </c>
      <c r="F3" s="173" t="s">
        <v>383</v>
      </c>
      <c r="G3" s="172">
        <v>2426000</v>
      </c>
      <c r="H3" s="172" t="s">
        <v>63</v>
      </c>
    </row>
    <row r="4" spans="1:8" x14ac:dyDescent="0.25">
      <c r="A4" s="178" t="s">
        <v>59</v>
      </c>
      <c r="B4" s="178" t="s">
        <v>64</v>
      </c>
      <c r="C4" s="172">
        <v>0</v>
      </c>
      <c r="D4" s="172">
        <v>2426000</v>
      </c>
      <c r="E4" s="172">
        <v>0</v>
      </c>
      <c r="F4" s="173">
        <v>2426000</v>
      </c>
      <c r="G4" s="172">
        <v>2426000</v>
      </c>
      <c r="H4" s="172">
        <v>0</v>
      </c>
    </row>
    <row r="5" spans="1:8" x14ac:dyDescent="0.25">
      <c r="A5" s="178" t="s">
        <v>59</v>
      </c>
      <c r="B5" s="178" t="s">
        <v>65</v>
      </c>
      <c r="C5" s="172">
        <v>0</v>
      </c>
      <c r="D5" s="172">
        <v>2426000</v>
      </c>
      <c r="E5" s="172">
        <v>0</v>
      </c>
      <c r="F5" s="173">
        <v>2426000</v>
      </c>
      <c r="G5" s="172">
        <v>2426000</v>
      </c>
      <c r="H5" s="172">
        <v>0</v>
      </c>
    </row>
    <row r="6" spans="1:8" x14ac:dyDescent="0.25">
      <c r="A6" s="178" t="s">
        <v>59</v>
      </c>
      <c r="B6" s="178" t="s">
        <v>66</v>
      </c>
      <c r="C6" s="172">
        <v>0</v>
      </c>
      <c r="D6" s="172">
        <v>2426000</v>
      </c>
      <c r="E6" s="172">
        <v>0</v>
      </c>
      <c r="F6" s="173">
        <v>2426000</v>
      </c>
      <c r="G6" s="172">
        <v>2426000</v>
      </c>
      <c r="H6" s="172">
        <v>0</v>
      </c>
    </row>
    <row r="7" spans="1:8" x14ac:dyDescent="0.25">
      <c r="A7" s="178" t="s">
        <v>59</v>
      </c>
      <c r="B7" s="178" t="s">
        <v>67</v>
      </c>
      <c r="C7" s="172">
        <v>0</v>
      </c>
      <c r="D7" s="172">
        <v>43810299222</v>
      </c>
      <c r="E7" s="172">
        <v>19837658115</v>
      </c>
      <c r="F7" s="173">
        <v>23972641107</v>
      </c>
      <c r="G7" s="172">
        <v>0</v>
      </c>
      <c r="H7" s="172">
        <v>23972641107</v>
      </c>
    </row>
    <row r="8" spans="1:8" x14ac:dyDescent="0.25">
      <c r="A8" s="178" t="s">
        <v>59</v>
      </c>
      <c r="B8" s="178" t="s">
        <v>68</v>
      </c>
      <c r="C8" s="172">
        <v>0</v>
      </c>
      <c r="D8" s="172">
        <v>43200075204</v>
      </c>
      <c r="E8" s="172">
        <v>5789716933</v>
      </c>
      <c r="F8" s="173">
        <v>37410358271</v>
      </c>
      <c r="G8" s="172">
        <v>0</v>
      </c>
      <c r="H8" s="172">
        <v>37410358271</v>
      </c>
    </row>
    <row r="9" spans="1:8" x14ac:dyDescent="0.25">
      <c r="A9" s="178" t="s">
        <v>59</v>
      </c>
      <c r="B9" s="178" t="s">
        <v>69</v>
      </c>
      <c r="C9" s="172">
        <v>0</v>
      </c>
      <c r="D9" s="172">
        <v>43098792064</v>
      </c>
      <c r="E9" s="172">
        <v>5789716933</v>
      </c>
      <c r="F9" s="173">
        <v>37309075131</v>
      </c>
      <c r="G9" s="172">
        <v>0</v>
      </c>
      <c r="H9" s="172">
        <v>37309075131</v>
      </c>
    </row>
    <row r="10" spans="1:8" x14ac:dyDescent="0.25">
      <c r="A10" s="178" t="s">
        <v>59</v>
      </c>
      <c r="B10" s="178" t="s">
        <v>70</v>
      </c>
      <c r="C10" s="172">
        <v>0</v>
      </c>
      <c r="D10" s="172">
        <v>101283140</v>
      </c>
      <c r="E10" s="172">
        <v>0</v>
      </c>
      <c r="F10" s="173">
        <v>101283140</v>
      </c>
      <c r="G10" s="172">
        <v>0</v>
      </c>
      <c r="H10" s="172">
        <v>101283140</v>
      </c>
    </row>
    <row r="11" spans="1:8" x14ac:dyDescent="0.25">
      <c r="A11" s="178" t="s">
        <v>59</v>
      </c>
      <c r="B11" s="178" t="s">
        <v>71</v>
      </c>
      <c r="C11" s="172">
        <v>0</v>
      </c>
      <c r="D11" s="172">
        <v>1794664</v>
      </c>
      <c r="E11" s="172">
        <v>1610564</v>
      </c>
      <c r="F11" s="173">
        <v>184100</v>
      </c>
      <c r="G11" s="172">
        <v>0</v>
      </c>
      <c r="H11" s="172">
        <v>184100</v>
      </c>
    </row>
    <row r="12" spans="1:8" x14ac:dyDescent="0.25">
      <c r="A12" s="178" t="s">
        <v>59</v>
      </c>
      <c r="B12" s="178" t="s">
        <v>72</v>
      </c>
      <c r="C12" s="172">
        <v>0</v>
      </c>
      <c r="D12" s="172">
        <v>96271</v>
      </c>
      <c r="E12" s="172">
        <v>96271</v>
      </c>
      <c r="F12" s="173">
        <v>0</v>
      </c>
      <c r="G12" s="172">
        <v>0</v>
      </c>
      <c r="H12" s="172">
        <v>0</v>
      </c>
    </row>
    <row r="13" spans="1:8" x14ac:dyDescent="0.25">
      <c r="A13" s="178" t="s">
        <v>59</v>
      </c>
      <c r="B13" s="178" t="s">
        <v>73</v>
      </c>
      <c r="C13" s="172">
        <v>0</v>
      </c>
      <c r="D13" s="172">
        <v>1698393</v>
      </c>
      <c r="E13" s="172">
        <v>1514293</v>
      </c>
      <c r="F13" s="173">
        <v>184100</v>
      </c>
      <c r="G13" s="172">
        <v>0</v>
      </c>
      <c r="H13" s="172">
        <v>184100</v>
      </c>
    </row>
    <row r="14" spans="1:8" x14ac:dyDescent="0.25">
      <c r="A14" s="178" t="s">
        <v>59</v>
      </c>
      <c r="B14" s="178" t="s">
        <v>74</v>
      </c>
      <c r="C14" s="172">
        <v>0</v>
      </c>
      <c r="D14" s="172">
        <v>608429354</v>
      </c>
      <c r="E14" s="172">
        <v>14046330618</v>
      </c>
      <c r="F14" s="173">
        <v>-13437901264</v>
      </c>
      <c r="G14" s="172">
        <v>0</v>
      </c>
      <c r="H14" s="172">
        <v>-13437901264</v>
      </c>
    </row>
    <row r="15" spans="1:8" x14ac:dyDescent="0.25">
      <c r="A15" s="178" t="s">
        <v>59</v>
      </c>
      <c r="B15" s="180" t="s">
        <v>75</v>
      </c>
      <c r="C15" s="172">
        <v>0</v>
      </c>
      <c r="D15" s="172">
        <v>608429354</v>
      </c>
      <c r="E15" s="172">
        <v>14046330618</v>
      </c>
      <c r="F15" s="173">
        <v>-13437901264</v>
      </c>
      <c r="G15" s="172">
        <v>0</v>
      </c>
      <c r="H15" s="172">
        <v>-13437901264</v>
      </c>
    </row>
    <row r="16" spans="1:8" x14ac:dyDescent="0.25">
      <c r="A16" s="178" t="s">
        <v>59</v>
      </c>
      <c r="B16" s="178" t="s">
        <v>76</v>
      </c>
      <c r="C16" s="172" t="s">
        <v>77</v>
      </c>
      <c r="D16" s="172">
        <v>0</v>
      </c>
      <c r="E16" s="172" t="s">
        <v>77</v>
      </c>
      <c r="F16" s="173">
        <v>0</v>
      </c>
      <c r="G16" s="172">
        <v>0</v>
      </c>
      <c r="H16" s="172">
        <v>0</v>
      </c>
    </row>
    <row r="17" spans="1:8" x14ac:dyDescent="0.25">
      <c r="A17" s="178" t="s">
        <v>59</v>
      </c>
      <c r="B17" s="178" t="s">
        <v>78</v>
      </c>
      <c r="C17" s="172">
        <v>37755846211</v>
      </c>
      <c r="D17" s="172">
        <v>0</v>
      </c>
      <c r="E17" s="172">
        <v>37755846211</v>
      </c>
      <c r="F17" s="173">
        <v>0</v>
      </c>
      <c r="G17" s="172">
        <v>0</v>
      </c>
      <c r="H17" s="172">
        <v>0</v>
      </c>
    </row>
    <row r="18" spans="1:8" x14ac:dyDescent="0.25">
      <c r="A18" s="178" t="s">
        <v>59</v>
      </c>
      <c r="B18" s="178" t="s">
        <v>79</v>
      </c>
      <c r="C18" s="172">
        <v>37654563071</v>
      </c>
      <c r="D18" s="172">
        <v>0</v>
      </c>
      <c r="E18" s="172">
        <v>37654563071</v>
      </c>
      <c r="F18" s="173">
        <v>0</v>
      </c>
      <c r="G18" s="172">
        <v>0</v>
      </c>
      <c r="H18" s="172">
        <v>0</v>
      </c>
    </row>
    <row r="19" spans="1:8" x14ac:dyDescent="0.25">
      <c r="A19" s="178" t="s">
        <v>59</v>
      </c>
      <c r="B19" s="178" t="s">
        <v>80</v>
      </c>
      <c r="C19" s="172">
        <v>101283140</v>
      </c>
      <c r="D19" s="172">
        <v>0</v>
      </c>
      <c r="E19" s="172">
        <v>101283140</v>
      </c>
      <c r="F19" s="173">
        <v>0</v>
      </c>
      <c r="G19" s="172">
        <v>0</v>
      </c>
      <c r="H19" s="172">
        <v>0</v>
      </c>
    </row>
    <row r="20" spans="1:8" x14ac:dyDescent="0.25">
      <c r="A20" s="178" t="s">
        <v>59</v>
      </c>
      <c r="B20" s="178" t="s">
        <v>81</v>
      </c>
      <c r="C20" s="172">
        <v>1813992712</v>
      </c>
      <c r="D20" s="172">
        <v>0</v>
      </c>
      <c r="E20" s="172">
        <v>1813992712</v>
      </c>
      <c r="F20" s="173">
        <v>0</v>
      </c>
      <c r="G20" s="172">
        <v>0</v>
      </c>
      <c r="H20" s="172">
        <v>0</v>
      </c>
    </row>
    <row r="21" spans="1:8" x14ac:dyDescent="0.25">
      <c r="A21" s="178" t="s">
        <v>59</v>
      </c>
      <c r="B21" s="180" t="s">
        <v>82</v>
      </c>
      <c r="C21" s="172">
        <v>1813992712</v>
      </c>
      <c r="D21" s="172">
        <v>0</v>
      </c>
      <c r="E21" s="172">
        <v>1813992712</v>
      </c>
      <c r="F21" s="173">
        <v>0</v>
      </c>
      <c r="G21" s="172">
        <v>0</v>
      </c>
      <c r="H21" s="172">
        <v>0</v>
      </c>
    </row>
    <row r="22" spans="1:8" x14ac:dyDescent="0.25">
      <c r="A22" s="178" t="s">
        <v>59</v>
      </c>
      <c r="B22" s="180" t="s">
        <v>83</v>
      </c>
      <c r="C22" s="172" t="s">
        <v>84</v>
      </c>
      <c r="D22" s="172">
        <v>0</v>
      </c>
      <c r="E22" s="172" t="s">
        <v>84</v>
      </c>
      <c r="F22" s="173">
        <v>0</v>
      </c>
      <c r="G22" s="172">
        <v>0</v>
      </c>
      <c r="H22" s="172">
        <v>0</v>
      </c>
    </row>
    <row r="23" spans="1:8" x14ac:dyDescent="0.25">
      <c r="A23" s="178" t="s">
        <v>59</v>
      </c>
      <c r="B23" s="178" t="s">
        <v>85</v>
      </c>
      <c r="C23" s="172" t="s">
        <v>86</v>
      </c>
      <c r="D23" s="172">
        <v>0</v>
      </c>
      <c r="E23" s="172" t="s">
        <v>86</v>
      </c>
      <c r="F23" s="173">
        <v>0</v>
      </c>
      <c r="G23" s="172">
        <v>0</v>
      </c>
      <c r="H23" s="172">
        <v>0</v>
      </c>
    </row>
    <row r="24" spans="1:8" x14ac:dyDescent="0.25">
      <c r="A24" s="178" t="s">
        <v>59</v>
      </c>
      <c r="B24" s="178" t="s">
        <v>87</v>
      </c>
      <c r="C24" s="172">
        <v>35707646</v>
      </c>
      <c r="D24" s="172">
        <v>0</v>
      </c>
      <c r="E24" s="172">
        <v>35707646</v>
      </c>
      <c r="F24" s="173">
        <v>0</v>
      </c>
      <c r="G24" s="172">
        <v>0</v>
      </c>
      <c r="H24" s="172">
        <v>0</v>
      </c>
    </row>
    <row r="25" spans="1:8" x14ac:dyDescent="0.25">
      <c r="A25" s="178" t="s">
        <v>59</v>
      </c>
      <c r="B25" s="178" t="s">
        <v>88</v>
      </c>
      <c r="C25" s="172">
        <v>1602007098</v>
      </c>
      <c r="D25" s="172">
        <v>12880805656</v>
      </c>
      <c r="E25" s="172">
        <v>12380263756</v>
      </c>
      <c r="F25" s="173">
        <v>2102548998</v>
      </c>
      <c r="G25" s="172">
        <v>0</v>
      </c>
      <c r="H25" s="172">
        <v>2102548998</v>
      </c>
    </row>
    <row r="26" spans="1:8" x14ac:dyDescent="0.25">
      <c r="A26" s="178" t="s">
        <v>59</v>
      </c>
      <c r="B26" s="178" t="s">
        <v>89</v>
      </c>
      <c r="C26" s="172">
        <v>0</v>
      </c>
      <c r="D26" s="172">
        <v>995298662</v>
      </c>
      <c r="E26" s="172">
        <v>995298662</v>
      </c>
      <c r="F26" s="173">
        <v>0</v>
      </c>
      <c r="G26" s="172">
        <v>0</v>
      </c>
      <c r="H26" s="172">
        <v>0</v>
      </c>
    </row>
    <row r="27" spans="1:8" x14ac:dyDescent="0.25">
      <c r="A27" s="178" t="s">
        <v>59</v>
      </c>
      <c r="B27" s="178" t="s">
        <v>90</v>
      </c>
      <c r="C27" s="172">
        <v>0</v>
      </c>
      <c r="D27" s="172">
        <v>128006921</v>
      </c>
      <c r="E27" s="172">
        <v>128006921</v>
      </c>
      <c r="F27" s="173">
        <v>0</v>
      </c>
      <c r="G27" s="172">
        <v>0</v>
      </c>
      <c r="H27" s="172">
        <v>0</v>
      </c>
    </row>
    <row r="28" spans="1:8" x14ac:dyDescent="0.25">
      <c r="A28" s="178" t="s">
        <v>59</v>
      </c>
      <c r="B28" s="178" t="s">
        <v>91</v>
      </c>
      <c r="C28" s="172">
        <v>0</v>
      </c>
      <c r="D28" s="172">
        <v>867291741</v>
      </c>
      <c r="E28" s="172">
        <v>867291741</v>
      </c>
      <c r="F28" s="173">
        <v>0</v>
      </c>
      <c r="G28" s="172">
        <v>0</v>
      </c>
      <c r="H28" s="172">
        <v>0</v>
      </c>
    </row>
    <row r="29" spans="1:8" x14ac:dyDescent="0.25">
      <c r="A29" s="178" t="s">
        <v>59</v>
      </c>
      <c r="B29" s="178" t="s">
        <v>92</v>
      </c>
      <c r="C29" s="172">
        <v>0</v>
      </c>
      <c r="D29" s="172">
        <v>976132814</v>
      </c>
      <c r="E29" s="172">
        <v>0</v>
      </c>
      <c r="F29" s="173">
        <v>976132814</v>
      </c>
      <c r="G29" s="172">
        <v>0</v>
      </c>
      <c r="H29" s="172">
        <v>976132814</v>
      </c>
    </row>
    <row r="30" spans="1:8" x14ac:dyDescent="0.25">
      <c r="A30" s="178" t="s">
        <v>59</v>
      </c>
      <c r="B30" s="178" t="s">
        <v>93</v>
      </c>
      <c r="C30" s="172">
        <v>0</v>
      </c>
      <c r="D30" s="172">
        <v>976132814</v>
      </c>
      <c r="E30" s="172">
        <v>0</v>
      </c>
      <c r="F30" s="173">
        <v>976132814</v>
      </c>
      <c r="G30" s="172">
        <v>0</v>
      </c>
      <c r="H30" s="172">
        <v>976132814</v>
      </c>
    </row>
    <row r="31" spans="1:8" x14ac:dyDescent="0.25">
      <c r="A31" s="178" t="s">
        <v>59</v>
      </c>
      <c r="B31" s="178" t="s">
        <v>94</v>
      </c>
      <c r="C31" s="172">
        <v>30202981</v>
      </c>
      <c r="D31" s="172">
        <v>303073668</v>
      </c>
      <c r="E31" s="172">
        <v>135263472</v>
      </c>
      <c r="F31" s="173">
        <v>198013177</v>
      </c>
      <c r="G31" s="172">
        <v>0</v>
      </c>
      <c r="H31" s="172">
        <v>198013177</v>
      </c>
    </row>
    <row r="32" spans="1:8" x14ac:dyDescent="0.25">
      <c r="A32" s="178" t="s">
        <v>59</v>
      </c>
      <c r="B32" s="178" t="s">
        <v>95</v>
      </c>
      <c r="C32" s="172">
        <v>5336000</v>
      </c>
      <c r="D32" s="172">
        <v>0</v>
      </c>
      <c r="E32" s="172">
        <v>5336000</v>
      </c>
      <c r="F32" s="173">
        <v>0</v>
      </c>
      <c r="G32" s="172">
        <v>0</v>
      </c>
      <c r="H32" s="172">
        <v>0</v>
      </c>
    </row>
    <row r="33" spans="1:8" x14ac:dyDescent="0.25">
      <c r="A33" s="178" t="s">
        <v>59</v>
      </c>
      <c r="B33" s="178" t="s">
        <v>96</v>
      </c>
      <c r="C33" s="172">
        <v>24866981</v>
      </c>
      <c r="D33" s="172">
        <v>13394632</v>
      </c>
      <c r="E33" s="172">
        <v>35866944</v>
      </c>
      <c r="F33" s="173">
        <v>2394669</v>
      </c>
      <c r="G33" s="172">
        <v>0</v>
      </c>
      <c r="H33" s="172">
        <v>2394669</v>
      </c>
    </row>
    <row r="34" spans="1:8" x14ac:dyDescent="0.25">
      <c r="A34" s="178" t="s">
        <v>59</v>
      </c>
      <c r="B34" s="178" t="s">
        <v>97</v>
      </c>
      <c r="C34" s="172">
        <v>0</v>
      </c>
      <c r="D34" s="172">
        <v>115013300</v>
      </c>
      <c r="E34" s="172">
        <v>91702480</v>
      </c>
      <c r="F34" s="173">
        <v>23310820</v>
      </c>
      <c r="G34" s="172">
        <v>0</v>
      </c>
      <c r="H34" s="172">
        <v>23310820</v>
      </c>
    </row>
    <row r="35" spans="1:8" x14ac:dyDescent="0.25">
      <c r="A35" s="178" t="s">
        <v>59</v>
      </c>
      <c r="B35" s="178" t="s">
        <v>98</v>
      </c>
      <c r="C35" s="172">
        <v>0</v>
      </c>
      <c r="D35" s="172">
        <v>1976590</v>
      </c>
      <c r="E35" s="172">
        <v>0</v>
      </c>
      <c r="F35" s="173">
        <v>1976590</v>
      </c>
      <c r="G35" s="172">
        <v>0</v>
      </c>
      <c r="H35" s="172">
        <v>1976590</v>
      </c>
    </row>
    <row r="36" spans="1:8" x14ac:dyDescent="0.25">
      <c r="A36" s="178" t="s">
        <v>59</v>
      </c>
      <c r="B36" s="178" t="s">
        <v>99</v>
      </c>
      <c r="C36" s="172">
        <v>0</v>
      </c>
      <c r="D36" s="172">
        <v>172689146</v>
      </c>
      <c r="E36" s="172">
        <v>2358048</v>
      </c>
      <c r="F36" s="173">
        <v>170331098</v>
      </c>
      <c r="G36" s="172">
        <v>0</v>
      </c>
      <c r="H36" s="172">
        <v>170331098</v>
      </c>
    </row>
    <row r="37" spans="1:8" x14ac:dyDescent="0.25">
      <c r="A37" s="178" t="s">
        <v>59</v>
      </c>
      <c r="B37" s="178" t="s">
        <v>100</v>
      </c>
      <c r="C37" s="172">
        <v>5086800</v>
      </c>
      <c r="D37" s="172">
        <v>4680800</v>
      </c>
      <c r="E37" s="172">
        <v>9767600</v>
      </c>
      <c r="F37" s="173">
        <v>0</v>
      </c>
      <c r="G37" s="172">
        <v>0</v>
      </c>
      <c r="H37" s="172">
        <v>0</v>
      </c>
    </row>
    <row r="38" spans="1:8" x14ac:dyDescent="0.25">
      <c r="A38" s="178" t="s">
        <v>59</v>
      </c>
      <c r="B38" s="178" t="s">
        <v>101</v>
      </c>
      <c r="C38" s="172">
        <v>5086800</v>
      </c>
      <c r="D38" s="172">
        <v>0</v>
      </c>
      <c r="E38" s="172">
        <v>5086800</v>
      </c>
      <c r="F38" s="173">
        <v>0</v>
      </c>
      <c r="G38" s="172">
        <v>0</v>
      </c>
      <c r="H38" s="172">
        <v>0</v>
      </c>
    </row>
    <row r="39" spans="1:8" x14ac:dyDescent="0.25">
      <c r="A39" s="178" t="s">
        <v>59</v>
      </c>
      <c r="B39" s="178" t="s">
        <v>102</v>
      </c>
      <c r="C39" s="172">
        <v>0</v>
      </c>
      <c r="D39" s="172">
        <v>4680800</v>
      </c>
      <c r="E39" s="172">
        <v>4680800</v>
      </c>
      <c r="F39" s="173">
        <v>0</v>
      </c>
      <c r="G39" s="172">
        <v>0</v>
      </c>
      <c r="H39" s="172">
        <v>0</v>
      </c>
    </row>
    <row r="40" spans="1:8" x14ac:dyDescent="0.25">
      <c r="A40" s="178" t="s">
        <v>59</v>
      </c>
      <c r="B40" s="178" t="s">
        <v>103</v>
      </c>
      <c r="C40" s="172">
        <v>1105646076</v>
      </c>
      <c r="D40" s="172">
        <v>984065898</v>
      </c>
      <c r="E40" s="172">
        <v>1764177847</v>
      </c>
      <c r="F40" s="173">
        <v>325534127</v>
      </c>
      <c r="G40" s="172">
        <v>0</v>
      </c>
      <c r="H40" s="172">
        <v>325534127</v>
      </c>
    </row>
    <row r="41" spans="1:8" x14ac:dyDescent="0.25">
      <c r="A41" s="178" t="s">
        <v>59</v>
      </c>
      <c r="B41" s="178" t="s">
        <v>104</v>
      </c>
      <c r="C41" s="172">
        <v>1063920727</v>
      </c>
      <c r="D41" s="172">
        <v>976919519</v>
      </c>
      <c r="E41" s="172">
        <v>1716838184</v>
      </c>
      <c r="F41" s="173">
        <v>324002062</v>
      </c>
      <c r="G41" s="172">
        <v>0</v>
      </c>
      <c r="H41" s="172">
        <v>324002062</v>
      </c>
    </row>
    <row r="42" spans="1:8" x14ac:dyDescent="0.25">
      <c r="A42" s="178" t="s">
        <v>59</v>
      </c>
      <c r="B42" s="178" t="s">
        <v>105</v>
      </c>
      <c r="C42" s="172">
        <v>31068949</v>
      </c>
      <c r="D42" s="172">
        <v>7146379</v>
      </c>
      <c r="E42" s="172">
        <v>36683263</v>
      </c>
      <c r="F42" s="173">
        <v>1532065</v>
      </c>
      <c r="G42" s="172">
        <v>0</v>
      </c>
      <c r="H42" s="172">
        <v>1532065</v>
      </c>
    </row>
    <row r="43" spans="1:8" x14ac:dyDescent="0.25">
      <c r="A43" s="178" t="s">
        <v>59</v>
      </c>
      <c r="B43" s="178" t="s">
        <v>106</v>
      </c>
      <c r="C43" s="172">
        <v>10656400</v>
      </c>
      <c r="D43" s="172">
        <v>0</v>
      </c>
      <c r="E43" s="172">
        <v>10656400</v>
      </c>
      <c r="F43" s="173">
        <v>0</v>
      </c>
      <c r="G43" s="172">
        <v>0</v>
      </c>
      <c r="H43" s="172">
        <v>0</v>
      </c>
    </row>
    <row r="44" spans="1:8" x14ac:dyDescent="0.25">
      <c r="A44" s="178" t="s">
        <v>59</v>
      </c>
      <c r="B44" s="178" t="s">
        <v>107</v>
      </c>
      <c r="C44" s="172">
        <v>3209364112</v>
      </c>
      <c r="D44" s="172">
        <v>3848000611</v>
      </c>
      <c r="E44" s="172">
        <v>5608343362</v>
      </c>
      <c r="F44" s="173">
        <v>1449021361</v>
      </c>
      <c r="G44" s="172">
        <v>0</v>
      </c>
      <c r="H44" s="172">
        <v>1449021361</v>
      </c>
    </row>
    <row r="45" spans="1:8" x14ac:dyDescent="0.25">
      <c r="A45" s="178" t="s">
        <v>59</v>
      </c>
      <c r="B45" s="178" t="s">
        <v>108</v>
      </c>
      <c r="C45" s="172">
        <v>1317315457</v>
      </c>
      <c r="D45" s="172">
        <v>915017021</v>
      </c>
      <c r="E45" s="172">
        <v>2134966156</v>
      </c>
      <c r="F45" s="173">
        <v>97366322</v>
      </c>
      <c r="G45" s="172">
        <v>0</v>
      </c>
      <c r="H45" s="172">
        <v>97366322</v>
      </c>
    </row>
    <row r="46" spans="1:8" x14ac:dyDescent="0.25">
      <c r="A46" s="178" t="s">
        <v>59</v>
      </c>
      <c r="B46" s="178" t="s">
        <v>109</v>
      </c>
      <c r="C46" s="172">
        <v>1892048655</v>
      </c>
      <c r="D46" s="172">
        <v>2932983590</v>
      </c>
      <c r="E46" s="172">
        <v>3473377206</v>
      </c>
      <c r="F46" s="173">
        <v>1351655039</v>
      </c>
      <c r="G46" s="172">
        <v>0</v>
      </c>
      <c r="H46" s="172">
        <v>1351655039</v>
      </c>
    </row>
    <row r="47" spans="1:8" x14ac:dyDescent="0.25">
      <c r="A47" s="178" t="s">
        <v>59</v>
      </c>
      <c r="B47" s="178" t="s">
        <v>110</v>
      </c>
      <c r="C47" s="172">
        <v>329960000</v>
      </c>
      <c r="D47" s="172">
        <v>0</v>
      </c>
      <c r="E47" s="172">
        <v>71712710</v>
      </c>
      <c r="F47" s="173">
        <v>258247290</v>
      </c>
      <c r="G47" s="172">
        <v>0</v>
      </c>
      <c r="H47" s="172">
        <v>258247290</v>
      </c>
    </row>
    <row r="48" spans="1:8" x14ac:dyDescent="0.25">
      <c r="A48" s="178" t="s">
        <v>59</v>
      </c>
      <c r="B48" s="178" t="s">
        <v>111</v>
      </c>
      <c r="C48" s="172">
        <v>329960000</v>
      </c>
      <c r="D48" s="172">
        <v>0</v>
      </c>
      <c r="E48" s="172">
        <v>71712710</v>
      </c>
      <c r="F48" s="173">
        <v>258247290</v>
      </c>
      <c r="G48" s="172">
        <v>0</v>
      </c>
      <c r="H48" s="172">
        <v>258247290</v>
      </c>
    </row>
    <row r="49" spans="1:8" x14ac:dyDescent="0.25">
      <c r="A49" s="178" t="s">
        <v>59</v>
      </c>
      <c r="B49" s="178" t="s">
        <v>112</v>
      </c>
      <c r="C49" s="172">
        <v>14656759</v>
      </c>
      <c r="D49" s="172">
        <v>11804843</v>
      </c>
      <c r="E49" s="172">
        <v>26461602</v>
      </c>
      <c r="F49" s="173">
        <v>0</v>
      </c>
      <c r="G49" s="172">
        <v>0</v>
      </c>
      <c r="H49" s="172">
        <v>0</v>
      </c>
    </row>
    <row r="50" spans="1:8" x14ac:dyDescent="0.25">
      <c r="A50" s="178" t="s">
        <v>59</v>
      </c>
      <c r="B50" s="178" t="s">
        <v>113</v>
      </c>
      <c r="C50" s="172">
        <v>14656759</v>
      </c>
      <c r="D50" s="172">
        <v>11804843</v>
      </c>
      <c r="E50" s="172">
        <v>26461602</v>
      </c>
      <c r="F50" s="173">
        <v>0</v>
      </c>
      <c r="G50" s="172">
        <v>0</v>
      </c>
      <c r="H50" s="172">
        <v>0</v>
      </c>
    </row>
    <row r="51" spans="1:8" x14ac:dyDescent="0.25">
      <c r="A51" s="178" t="s">
        <v>59</v>
      </c>
      <c r="B51" s="178" t="s">
        <v>114</v>
      </c>
      <c r="C51" s="172">
        <v>-3092909630</v>
      </c>
      <c r="D51" s="172">
        <v>5757748360</v>
      </c>
      <c r="E51" s="172">
        <v>3769238501</v>
      </c>
      <c r="F51" s="173">
        <v>-1104399771</v>
      </c>
      <c r="G51" s="172">
        <v>0</v>
      </c>
      <c r="H51" s="172">
        <v>-1104399771</v>
      </c>
    </row>
    <row r="52" spans="1:8" x14ac:dyDescent="0.25">
      <c r="A52" s="178" t="s">
        <v>59</v>
      </c>
      <c r="B52" s="178" t="s">
        <v>115</v>
      </c>
      <c r="C52" s="172">
        <v>0</v>
      </c>
      <c r="D52" s="172">
        <v>0</v>
      </c>
      <c r="E52" s="172">
        <v>754284515</v>
      </c>
      <c r="F52" s="173">
        <v>-754284515</v>
      </c>
      <c r="G52" s="172">
        <v>0</v>
      </c>
      <c r="H52" s="172">
        <v>-754284515</v>
      </c>
    </row>
    <row r="53" spans="1:8" x14ac:dyDescent="0.25">
      <c r="A53" s="178" t="s">
        <v>59</v>
      </c>
      <c r="B53" s="178" t="s">
        <v>116</v>
      </c>
      <c r="C53" s="172">
        <v>-24918657</v>
      </c>
      <c r="D53" s="172">
        <v>54377381</v>
      </c>
      <c r="E53" s="172">
        <v>40186809</v>
      </c>
      <c r="F53" s="173">
        <v>-10728085</v>
      </c>
      <c r="G53" s="172">
        <v>0</v>
      </c>
      <c r="H53" s="172">
        <v>-10728085</v>
      </c>
    </row>
    <row r="54" spans="1:8" x14ac:dyDescent="0.25">
      <c r="A54" s="178" t="s">
        <v>59</v>
      </c>
      <c r="B54" s="178" t="s">
        <v>117</v>
      </c>
      <c r="C54" s="172">
        <v>-5086800</v>
      </c>
      <c r="D54" s="172">
        <v>9767600</v>
      </c>
      <c r="E54" s="172">
        <v>4680800</v>
      </c>
      <c r="F54" s="173">
        <v>0</v>
      </c>
      <c r="G54" s="172">
        <v>0</v>
      </c>
      <c r="H54" s="172">
        <v>0</v>
      </c>
    </row>
    <row r="55" spans="1:8" x14ac:dyDescent="0.25">
      <c r="A55" s="178" t="s">
        <v>59</v>
      </c>
      <c r="B55" s="178" t="s">
        <v>118</v>
      </c>
      <c r="C55" s="172">
        <v>-963418841</v>
      </c>
      <c r="D55" s="172">
        <v>1762695156</v>
      </c>
      <c r="E55" s="172">
        <v>875017852</v>
      </c>
      <c r="F55" s="173">
        <v>-75741537</v>
      </c>
      <c r="G55" s="172">
        <v>0</v>
      </c>
      <c r="H55" s="172">
        <v>-75741537</v>
      </c>
    </row>
    <row r="56" spans="1:8" x14ac:dyDescent="0.25">
      <c r="A56" s="178" t="s">
        <v>59</v>
      </c>
      <c r="B56" s="178" t="s">
        <v>119</v>
      </c>
      <c r="C56" s="172">
        <v>-1881675690</v>
      </c>
      <c r="D56" s="172">
        <v>3545614312</v>
      </c>
      <c r="E56" s="172">
        <v>1855275305</v>
      </c>
      <c r="F56" s="173">
        <v>-191336683</v>
      </c>
      <c r="G56" s="172">
        <v>0</v>
      </c>
      <c r="H56" s="172">
        <v>-191336683</v>
      </c>
    </row>
    <row r="57" spans="1:8" x14ac:dyDescent="0.25">
      <c r="A57" s="178" t="s">
        <v>59</v>
      </c>
      <c r="B57" s="178" t="s">
        <v>120</v>
      </c>
      <c r="C57" s="172">
        <v>-203152883</v>
      </c>
      <c r="D57" s="172">
        <v>343515863</v>
      </c>
      <c r="E57" s="172">
        <v>212671931</v>
      </c>
      <c r="F57" s="173">
        <v>-72308951</v>
      </c>
      <c r="G57" s="172">
        <v>0</v>
      </c>
      <c r="H57" s="172">
        <v>-72308951</v>
      </c>
    </row>
    <row r="58" spans="1:8" x14ac:dyDescent="0.25">
      <c r="A58" s="178" t="s">
        <v>59</v>
      </c>
      <c r="B58" s="178" t="s">
        <v>121</v>
      </c>
      <c r="C58" s="172">
        <v>-14656759</v>
      </c>
      <c r="D58" s="172">
        <v>26461602</v>
      </c>
      <c r="E58" s="172">
        <v>11804843</v>
      </c>
      <c r="F58" s="173">
        <v>0</v>
      </c>
      <c r="G58" s="172">
        <v>0</v>
      </c>
      <c r="H58" s="172">
        <v>0</v>
      </c>
    </row>
    <row r="59" spans="1:8" x14ac:dyDescent="0.25">
      <c r="A59" s="178" t="s">
        <v>59</v>
      </c>
      <c r="B59" s="178" t="s">
        <v>122</v>
      </c>
      <c r="C59" s="172">
        <v>0</v>
      </c>
      <c r="D59" s="172">
        <v>15316446</v>
      </c>
      <c r="E59" s="172">
        <v>15316446</v>
      </c>
      <c r="F59" s="173">
        <v>0</v>
      </c>
      <c r="G59" s="172">
        <v>0</v>
      </c>
      <c r="H59" s="172">
        <v>0</v>
      </c>
    </row>
    <row r="60" spans="1:8" x14ac:dyDescent="0.25">
      <c r="A60" s="178" t="s">
        <v>59</v>
      </c>
      <c r="B60" s="178" t="s">
        <v>123</v>
      </c>
      <c r="C60" s="172">
        <v>1261564139</v>
      </c>
      <c r="D60" s="172" t="s">
        <v>124</v>
      </c>
      <c r="E60" s="172">
        <v>6287152876</v>
      </c>
      <c r="F60" s="173" t="s">
        <v>125</v>
      </c>
      <c r="G60" s="172">
        <v>0</v>
      </c>
      <c r="H60" s="172" t="s">
        <v>125</v>
      </c>
    </row>
    <row r="61" spans="1:8" x14ac:dyDescent="0.25">
      <c r="A61" s="178" t="s">
        <v>59</v>
      </c>
      <c r="B61" s="178" t="s">
        <v>126</v>
      </c>
      <c r="C61" s="172">
        <v>0</v>
      </c>
      <c r="D61" s="172">
        <v>40834574</v>
      </c>
      <c r="E61" s="172">
        <v>0</v>
      </c>
      <c r="F61" s="173">
        <v>40834574</v>
      </c>
      <c r="G61" s="172">
        <v>0</v>
      </c>
      <c r="H61" s="172">
        <v>40834574</v>
      </c>
    </row>
    <row r="62" spans="1:8" x14ac:dyDescent="0.25">
      <c r="A62" s="178" t="s">
        <v>59</v>
      </c>
      <c r="B62" s="178" t="s">
        <v>127</v>
      </c>
      <c r="C62" s="172">
        <v>0</v>
      </c>
      <c r="D62" s="172">
        <v>40834574</v>
      </c>
      <c r="E62" s="172">
        <v>0</v>
      </c>
      <c r="F62" s="173">
        <v>40834574</v>
      </c>
      <c r="G62" s="172">
        <v>0</v>
      </c>
      <c r="H62" s="172">
        <v>40834574</v>
      </c>
    </row>
    <row r="63" spans="1:8" x14ac:dyDescent="0.25">
      <c r="A63" s="178" t="s">
        <v>59</v>
      </c>
      <c r="B63" s="178" t="s">
        <v>128</v>
      </c>
      <c r="C63" s="172">
        <v>0</v>
      </c>
      <c r="D63" s="172">
        <v>114820129</v>
      </c>
      <c r="E63" s="172">
        <v>62323224</v>
      </c>
      <c r="F63" s="173">
        <v>52496905</v>
      </c>
      <c r="G63" s="172">
        <v>0</v>
      </c>
      <c r="H63" s="172">
        <v>52496905</v>
      </c>
    </row>
    <row r="64" spans="1:8" x14ac:dyDescent="0.25">
      <c r="A64" s="178" t="s">
        <v>59</v>
      </c>
      <c r="B64" s="178" t="s">
        <v>129</v>
      </c>
      <c r="C64" s="172">
        <v>0</v>
      </c>
      <c r="D64" s="172">
        <v>114820129</v>
      </c>
      <c r="E64" s="172">
        <v>62323224</v>
      </c>
      <c r="F64" s="173">
        <v>52496905</v>
      </c>
      <c r="G64" s="172">
        <v>0</v>
      </c>
      <c r="H64" s="172">
        <v>52496905</v>
      </c>
    </row>
    <row r="65" spans="1:13" x14ac:dyDescent="0.25">
      <c r="A65" s="178" t="s">
        <v>59</v>
      </c>
      <c r="B65" s="178" t="s">
        <v>130</v>
      </c>
      <c r="C65" s="172">
        <v>0</v>
      </c>
      <c r="D65" s="172">
        <v>1813992712</v>
      </c>
      <c r="E65" s="172">
        <v>0</v>
      </c>
      <c r="F65" s="173">
        <v>1813992712</v>
      </c>
      <c r="G65" s="172">
        <v>0</v>
      </c>
      <c r="H65" s="172">
        <v>1813992712</v>
      </c>
    </row>
    <row r="66" spans="1:13" x14ac:dyDescent="0.25">
      <c r="A66" s="178" t="s">
        <v>59</v>
      </c>
      <c r="B66" s="178" t="s">
        <v>131</v>
      </c>
      <c r="C66" s="172">
        <v>0</v>
      </c>
      <c r="D66" s="172">
        <v>1813992712</v>
      </c>
      <c r="E66" s="172">
        <v>0</v>
      </c>
      <c r="F66" s="173">
        <v>1813992712</v>
      </c>
      <c r="G66" s="172">
        <v>0</v>
      </c>
      <c r="H66" s="172">
        <v>1813992712</v>
      </c>
    </row>
    <row r="67" spans="1:13" x14ac:dyDescent="0.25">
      <c r="A67" s="178" t="s">
        <v>59</v>
      </c>
      <c r="B67" s="178" t="s">
        <v>132</v>
      </c>
      <c r="C67" s="172">
        <v>0</v>
      </c>
      <c r="D67" s="172" t="s">
        <v>133</v>
      </c>
      <c r="E67" s="172">
        <v>50610330</v>
      </c>
      <c r="F67" s="174" t="s">
        <v>134</v>
      </c>
      <c r="G67" s="172">
        <v>0</v>
      </c>
      <c r="H67" s="172" t="s">
        <v>134</v>
      </c>
    </row>
    <row r="68" spans="1:13" x14ac:dyDescent="0.25">
      <c r="A68" s="178" t="s">
        <v>59</v>
      </c>
      <c r="B68" s="178" t="s">
        <v>135</v>
      </c>
      <c r="C68" s="172">
        <v>0</v>
      </c>
      <c r="D68" s="172" t="s">
        <v>133</v>
      </c>
      <c r="E68" s="172">
        <v>50610330</v>
      </c>
      <c r="F68" s="175" t="s">
        <v>134</v>
      </c>
      <c r="G68" s="172">
        <v>0</v>
      </c>
      <c r="H68" s="172" t="s">
        <v>134</v>
      </c>
      <c r="M68" s="161"/>
    </row>
    <row r="69" spans="1:13" x14ac:dyDescent="0.25">
      <c r="A69" s="178" t="s">
        <v>59</v>
      </c>
      <c r="B69" s="178" t="s">
        <v>136</v>
      </c>
      <c r="C69" s="172">
        <v>111532478</v>
      </c>
      <c r="D69" s="172">
        <v>0</v>
      </c>
      <c r="E69" s="172">
        <v>111532478</v>
      </c>
      <c r="F69" s="173">
        <v>0</v>
      </c>
      <c r="G69" s="172">
        <v>0</v>
      </c>
      <c r="H69" s="172">
        <v>0</v>
      </c>
      <c r="M69" s="161"/>
    </row>
    <row r="70" spans="1:13" x14ac:dyDescent="0.25">
      <c r="A70" s="178" t="s">
        <v>59</v>
      </c>
      <c r="B70" s="178" t="s">
        <v>137</v>
      </c>
      <c r="C70" s="172">
        <v>111532478</v>
      </c>
      <c r="D70" s="172">
        <v>0</v>
      </c>
      <c r="E70" s="172">
        <v>111532478</v>
      </c>
      <c r="F70" s="173">
        <v>0</v>
      </c>
      <c r="G70" s="172">
        <v>0</v>
      </c>
      <c r="H70" s="172">
        <v>0</v>
      </c>
      <c r="M70" s="162"/>
    </row>
    <row r="71" spans="1:13" x14ac:dyDescent="0.25">
      <c r="A71" s="178" t="s">
        <v>59</v>
      </c>
      <c r="B71" s="178" t="s">
        <v>138</v>
      </c>
      <c r="C71" s="172">
        <v>130151041</v>
      </c>
      <c r="D71" s="172">
        <v>0</v>
      </c>
      <c r="E71" s="172">
        <v>130151041</v>
      </c>
      <c r="F71" s="173">
        <v>0</v>
      </c>
      <c r="G71" s="172">
        <v>0</v>
      </c>
      <c r="H71" s="172">
        <v>0</v>
      </c>
    </row>
    <row r="72" spans="1:13" x14ac:dyDescent="0.25">
      <c r="A72" s="178" t="s">
        <v>59</v>
      </c>
      <c r="B72" s="178" t="s">
        <v>139</v>
      </c>
      <c r="C72" s="172">
        <v>130151041</v>
      </c>
      <c r="D72" s="172">
        <v>0</v>
      </c>
      <c r="E72" s="172">
        <v>130151041</v>
      </c>
      <c r="F72" s="173">
        <v>0</v>
      </c>
      <c r="G72" s="172">
        <v>0</v>
      </c>
      <c r="H72" s="172">
        <v>0</v>
      </c>
      <c r="M72" s="162"/>
    </row>
    <row r="73" spans="1:13" x14ac:dyDescent="0.25">
      <c r="A73" s="178" t="s">
        <v>59</v>
      </c>
      <c r="B73" s="178" t="s">
        <v>140</v>
      </c>
      <c r="C73" s="172">
        <v>0</v>
      </c>
      <c r="D73" s="172">
        <v>42081559190</v>
      </c>
      <c r="E73" s="172">
        <v>0</v>
      </c>
      <c r="F73" s="173">
        <v>42081559190</v>
      </c>
      <c r="G73" s="172">
        <v>0</v>
      </c>
      <c r="H73" s="172">
        <v>42081559190</v>
      </c>
      <c r="M73" s="162"/>
    </row>
    <row r="74" spans="1:13" x14ac:dyDescent="0.25">
      <c r="A74" s="178" t="s">
        <v>59</v>
      </c>
      <c r="B74" s="178" t="s">
        <v>141</v>
      </c>
      <c r="C74" s="172">
        <v>0</v>
      </c>
      <c r="D74" s="172">
        <v>42081559190</v>
      </c>
      <c r="E74" s="172">
        <v>0</v>
      </c>
      <c r="F74" s="173">
        <v>42081559190</v>
      </c>
      <c r="G74" s="172">
        <v>0</v>
      </c>
      <c r="H74" s="172">
        <v>42081559190</v>
      </c>
    </row>
    <row r="75" spans="1:13" x14ac:dyDescent="0.25">
      <c r="A75" s="178" t="s">
        <v>59</v>
      </c>
      <c r="B75" s="178" t="s">
        <v>142</v>
      </c>
      <c r="C75" s="172">
        <v>2881020715</v>
      </c>
      <c r="D75" s="172">
        <v>2992732286</v>
      </c>
      <c r="E75" s="172">
        <v>2892634371</v>
      </c>
      <c r="F75" s="173">
        <v>2981118630</v>
      </c>
      <c r="G75" s="172">
        <v>0</v>
      </c>
      <c r="H75" s="172">
        <v>2981118630</v>
      </c>
    </row>
    <row r="76" spans="1:13" x14ac:dyDescent="0.25">
      <c r="A76" s="178" t="s">
        <v>59</v>
      </c>
      <c r="B76" s="178" t="s">
        <v>143</v>
      </c>
      <c r="C76" s="172">
        <v>2881020715</v>
      </c>
      <c r="D76" s="172">
        <v>2537351136</v>
      </c>
      <c r="E76" s="172">
        <v>2892634371</v>
      </c>
      <c r="F76" s="173">
        <v>2525737480</v>
      </c>
      <c r="G76" s="172">
        <v>0</v>
      </c>
      <c r="H76" s="172">
        <v>2525737480</v>
      </c>
    </row>
    <row r="77" spans="1:13" x14ac:dyDescent="0.25">
      <c r="A77" s="178" t="s">
        <v>59</v>
      </c>
      <c r="B77" s="178" t="s">
        <v>144</v>
      </c>
      <c r="C77" s="172">
        <v>0</v>
      </c>
      <c r="D77" s="172">
        <v>455381150</v>
      </c>
      <c r="E77" s="172">
        <v>0</v>
      </c>
      <c r="F77" s="173">
        <v>455381150</v>
      </c>
      <c r="G77" s="172">
        <v>0</v>
      </c>
      <c r="H77" s="172">
        <v>455381150</v>
      </c>
    </row>
    <row r="78" spans="1:13" x14ac:dyDescent="0.25">
      <c r="A78" s="178" t="s">
        <v>59</v>
      </c>
      <c r="B78" s="178" t="s">
        <v>145</v>
      </c>
      <c r="C78" s="172">
        <v>-2326307488</v>
      </c>
      <c r="D78" s="172">
        <v>4148763937</v>
      </c>
      <c r="E78" s="172">
        <v>2574734039</v>
      </c>
      <c r="F78" s="173">
        <v>-752277590</v>
      </c>
      <c r="G78" s="172">
        <v>0</v>
      </c>
      <c r="H78" s="172">
        <v>-752277590</v>
      </c>
    </row>
    <row r="79" spans="1:13" x14ac:dyDescent="0.25">
      <c r="A79" s="178" t="s">
        <v>59</v>
      </c>
      <c r="B79" s="178" t="s">
        <v>146</v>
      </c>
      <c r="C79" s="172">
        <v>-2326307488</v>
      </c>
      <c r="D79" s="172">
        <v>3788241871</v>
      </c>
      <c r="E79" s="172">
        <v>2099297715</v>
      </c>
      <c r="F79" s="173">
        <v>-637363332</v>
      </c>
      <c r="G79" s="172">
        <v>0</v>
      </c>
      <c r="H79" s="172">
        <v>-637363332</v>
      </c>
    </row>
    <row r="80" spans="1:13" x14ac:dyDescent="0.25">
      <c r="A80" s="178" t="s">
        <v>59</v>
      </c>
      <c r="B80" s="178" t="s">
        <v>147</v>
      </c>
      <c r="C80" s="172">
        <v>0</v>
      </c>
      <c r="D80" s="172">
        <v>360522066</v>
      </c>
      <c r="E80" s="172">
        <v>475436324</v>
      </c>
      <c r="F80" s="173">
        <v>-114914258</v>
      </c>
      <c r="G80" s="172">
        <v>0</v>
      </c>
      <c r="H80" s="172">
        <v>-114914258</v>
      </c>
    </row>
    <row r="81" spans="1:8" x14ac:dyDescent="0.25">
      <c r="A81" s="178" t="s">
        <v>59</v>
      </c>
      <c r="B81" s="178" t="s">
        <v>148</v>
      </c>
      <c r="C81" s="172">
        <v>465167393</v>
      </c>
      <c r="D81" s="172">
        <v>0</v>
      </c>
      <c r="E81" s="172">
        <v>465167393</v>
      </c>
      <c r="F81" s="173">
        <v>0</v>
      </c>
      <c r="G81" s="172">
        <v>0</v>
      </c>
      <c r="H81" s="172">
        <v>0</v>
      </c>
    </row>
    <row r="82" spans="1:8" x14ac:dyDescent="0.25">
      <c r="A82" s="178" t="s">
        <v>59</v>
      </c>
      <c r="B82" s="178" t="s">
        <v>149</v>
      </c>
      <c r="C82" s="172">
        <v>25949122</v>
      </c>
      <c r="D82" s="172">
        <v>0</v>
      </c>
      <c r="E82" s="172">
        <v>25949122</v>
      </c>
      <c r="F82" s="173">
        <v>0</v>
      </c>
      <c r="G82" s="172">
        <v>0</v>
      </c>
      <c r="H82" s="172">
        <v>0</v>
      </c>
    </row>
    <row r="83" spans="1:8" x14ac:dyDescent="0.25">
      <c r="A83" s="178" t="s">
        <v>59</v>
      </c>
      <c r="B83" s="178" t="s">
        <v>150</v>
      </c>
      <c r="C83" s="172">
        <v>148509897</v>
      </c>
      <c r="D83" s="172">
        <v>0</v>
      </c>
      <c r="E83" s="172">
        <v>148509897</v>
      </c>
      <c r="F83" s="173">
        <v>0</v>
      </c>
      <c r="G83" s="172">
        <v>0</v>
      </c>
      <c r="H83" s="172">
        <v>0</v>
      </c>
    </row>
    <row r="84" spans="1:8" x14ac:dyDescent="0.25">
      <c r="A84" s="178" t="s">
        <v>59</v>
      </c>
      <c r="B84" s="178" t="s">
        <v>151</v>
      </c>
      <c r="C84" s="172">
        <v>8305639</v>
      </c>
      <c r="D84" s="172">
        <v>0</v>
      </c>
      <c r="E84" s="172">
        <v>8305639</v>
      </c>
      <c r="F84" s="173">
        <v>0</v>
      </c>
      <c r="G84" s="172">
        <v>0</v>
      </c>
      <c r="H84" s="172">
        <v>0</v>
      </c>
    </row>
    <row r="85" spans="1:8" x14ac:dyDescent="0.25">
      <c r="A85" s="178" t="s">
        <v>59</v>
      </c>
      <c r="B85" s="178" t="s">
        <v>152</v>
      </c>
      <c r="C85" s="172">
        <v>282402735</v>
      </c>
      <c r="D85" s="172">
        <v>0</v>
      </c>
      <c r="E85" s="172">
        <v>282402735</v>
      </c>
      <c r="F85" s="173">
        <v>0</v>
      </c>
      <c r="G85" s="172">
        <v>0</v>
      </c>
      <c r="H85" s="172">
        <v>0</v>
      </c>
    </row>
    <row r="86" spans="1:8" x14ac:dyDescent="0.25">
      <c r="A86" s="178" t="s">
        <v>59</v>
      </c>
      <c r="B86" s="178">
        <v>2</v>
      </c>
      <c r="C86" s="172">
        <v>74236957028</v>
      </c>
      <c r="D86" s="172">
        <v>85122551009</v>
      </c>
      <c r="E86" s="172">
        <v>78061367008</v>
      </c>
      <c r="F86" s="173">
        <v>67175773027</v>
      </c>
      <c r="G86" s="172">
        <v>2000546773</v>
      </c>
      <c r="H86" s="172">
        <v>65175226254</v>
      </c>
    </row>
    <row r="87" spans="1:8" x14ac:dyDescent="0.25">
      <c r="A87" s="178" t="s">
        <v>59</v>
      </c>
      <c r="B87" s="178" t="s">
        <v>153</v>
      </c>
      <c r="C87" s="172">
        <v>8409740639</v>
      </c>
      <c r="D87" s="172">
        <v>16657782353</v>
      </c>
      <c r="E87" s="172">
        <v>9202007962</v>
      </c>
      <c r="F87" s="173">
        <v>953966248</v>
      </c>
      <c r="G87" s="172">
        <v>872824820</v>
      </c>
      <c r="H87" s="172">
        <v>81141428</v>
      </c>
    </row>
    <row r="88" spans="1:8" x14ac:dyDescent="0.25">
      <c r="A88" s="178" t="s">
        <v>59</v>
      </c>
      <c r="B88" s="178" t="s">
        <v>154</v>
      </c>
      <c r="C88" s="172">
        <v>7937576617</v>
      </c>
      <c r="D88" s="172">
        <v>14707215679</v>
      </c>
      <c r="E88" s="172">
        <v>7621036882</v>
      </c>
      <c r="F88" s="173">
        <v>851397820</v>
      </c>
      <c r="G88" s="172">
        <v>851397820</v>
      </c>
      <c r="H88" s="172">
        <v>0</v>
      </c>
    </row>
    <row r="89" spans="1:8" x14ac:dyDescent="0.25">
      <c r="A89" s="178" t="s">
        <v>59</v>
      </c>
      <c r="B89" s="178" t="s">
        <v>155</v>
      </c>
      <c r="C89" s="172">
        <v>151102612</v>
      </c>
      <c r="D89" s="172">
        <v>682666215</v>
      </c>
      <c r="E89" s="172">
        <v>1382961423</v>
      </c>
      <c r="F89" s="173">
        <v>851397820</v>
      </c>
      <c r="G89" s="172">
        <v>851397820</v>
      </c>
      <c r="H89" s="172">
        <v>0</v>
      </c>
    </row>
    <row r="90" spans="1:8" x14ac:dyDescent="0.25">
      <c r="A90" s="178" t="s">
        <v>59</v>
      </c>
      <c r="B90" s="178" t="s">
        <v>156</v>
      </c>
      <c r="C90" s="172">
        <v>7786474005</v>
      </c>
      <c r="D90" s="172">
        <v>14024549464</v>
      </c>
      <c r="E90" s="172">
        <v>6238075459</v>
      </c>
      <c r="F90" s="173">
        <v>0</v>
      </c>
      <c r="G90" s="172">
        <v>0</v>
      </c>
      <c r="H90" s="172">
        <v>0</v>
      </c>
    </row>
    <row r="91" spans="1:8" x14ac:dyDescent="0.25">
      <c r="A91" s="178" t="s">
        <v>59</v>
      </c>
      <c r="B91" s="178" t="s">
        <v>157</v>
      </c>
      <c r="C91" s="172">
        <v>0</v>
      </c>
      <c r="D91" s="172">
        <v>6431901</v>
      </c>
      <c r="E91" s="172">
        <v>6431901</v>
      </c>
      <c r="F91" s="173">
        <v>0</v>
      </c>
      <c r="G91" s="172">
        <v>0</v>
      </c>
      <c r="H91" s="172">
        <v>0</v>
      </c>
    </row>
    <row r="92" spans="1:8" x14ac:dyDescent="0.25">
      <c r="A92" s="178" t="s">
        <v>59</v>
      </c>
      <c r="B92" s="178" t="s">
        <v>158</v>
      </c>
      <c r="C92" s="172">
        <v>0</v>
      </c>
      <c r="D92" s="172">
        <v>6431901</v>
      </c>
      <c r="E92" s="172">
        <v>6431901</v>
      </c>
      <c r="F92" s="173">
        <v>0</v>
      </c>
      <c r="G92" s="172">
        <v>0</v>
      </c>
      <c r="H92" s="172">
        <v>0</v>
      </c>
    </row>
    <row r="93" spans="1:8" x14ac:dyDescent="0.25">
      <c r="A93" s="178" t="s">
        <v>59</v>
      </c>
      <c r="B93" s="178" t="s">
        <v>159</v>
      </c>
      <c r="C93" s="172">
        <v>0</v>
      </c>
      <c r="D93" s="172">
        <v>185343740</v>
      </c>
      <c r="E93" s="172">
        <v>185343740</v>
      </c>
      <c r="F93" s="173">
        <v>0</v>
      </c>
      <c r="G93" s="172">
        <v>0</v>
      </c>
      <c r="H93" s="172">
        <v>0</v>
      </c>
    </row>
    <row r="94" spans="1:8" x14ac:dyDescent="0.25">
      <c r="A94" s="178" t="s">
        <v>59</v>
      </c>
      <c r="B94" s="178" t="s">
        <v>160</v>
      </c>
      <c r="C94" s="172">
        <v>0</v>
      </c>
      <c r="D94" s="172">
        <v>3859000</v>
      </c>
      <c r="E94" s="172">
        <v>3859000</v>
      </c>
      <c r="F94" s="173">
        <v>0</v>
      </c>
      <c r="G94" s="172">
        <v>0</v>
      </c>
      <c r="H94" s="172">
        <v>0</v>
      </c>
    </row>
    <row r="95" spans="1:8" x14ac:dyDescent="0.25">
      <c r="A95" s="178" t="s">
        <v>59</v>
      </c>
      <c r="B95" s="178" t="s">
        <v>161</v>
      </c>
      <c r="C95" s="172">
        <v>0</v>
      </c>
      <c r="D95" s="172">
        <v>181484740</v>
      </c>
      <c r="E95" s="172">
        <v>181484740</v>
      </c>
      <c r="F95" s="173">
        <v>0</v>
      </c>
      <c r="G95" s="172">
        <v>0</v>
      </c>
      <c r="H95" s="172">
        <v>0</v>
      </c>
    </row>
    <row r="96" spans="1:8" x14ac:dyDescent="0.25">
      <c r="A96" s="178" t="s">
        <v>59</v>
      </c>
      <c r="B96" s="178" t="s">
        <v>162</v>
      </c>
      <c r="C96" s="172">
        <v>79485038</v>
      </c>
      <c r="D96" s="172">
        <v>79485038</v>
      </c>
      <c r="E96" s="172">
        <v>0</v>
      </c>
      <c r="F96" s="173">
        <v>0</v>
      </c>
      <c r="G96" s="172">
        <v>0</v>
      </c>
      <c r="H96" s="172">
        <v>0</v>
      </c>
    </row>
    <row r="97" spans="1:8" x14ac:dyDescent="0.25">
      <c r="A97" s="178" t="s">
        <v>59</v>
      </c>
      <c r="B97" s="178" t="s">
        <v>163</v>
      </c>
      <c r="C97" s="172">
        <v>18898110</v>
      </c>
      <c r="D97" s="172">
        <v>18898110</v>
      </c>
      <c r="E97" s="172">
        <v>0</v>
      </c>
      <c r="F97" s="173">
        <v>0</v>
      </c>
      <c r="G97" s="172">
        <v>0</v>
      </c>
      <c r="H97" s="172">
        <v>0</v>
      </c>
    </row>
    <row r="98" spans="1:8" x14ac:dyDescent="0.25">
      <c r="A98" s="178" t="s">
        <v>59</v>
      </c>
      <c r="B98" s="178" t="s">
        <v>164</v>
      </c>
      <c r="C98" s="172">
        <v>60586928</v>
      </c>
      <c r="D98" s="172">
        <v>60586928</v>
      </c>
      <c r="E98" s="172">
        <v>0</v>
      </c>
      <c r="F98" s="173">
        <v>0</v>
      </c>
      <c r="G98" s="172">
        <v>0</v>
      </c>
      <c r="H98" s="172">
        <v>0</v>
      </c>
    </row>
    <row r="99" spans="1:8" x14ac:dyDescent="0.25">
      <c r="A99" s="178" t="s">
        <v>59</v>
      </c>
      <c r="B99" s="178" t="s">
        <v>165</v>
      </c>
      <c r="C99" s="172">
        <v>392678984</v>
      </c>
      <c r="D99" s="172">
        <v>1016212071</v>
      </c>
      <c r="E99" s="172">
        <v>644960087</v>
      </c>
      <c r="F99" s="173">
        <v>21427000</v>
      </c>
      <c r="G99" s="172">
        <v>21427000</v>
      </c>
      <c r="H99" s="172">
        <v>0</v>
      </c>
    </row>
    <row r="100" spans="1:8" x14ac:dyDescent="0.25">
      <c r="A100" s="178" t="s">
        <v>59</v>
      </c>
      <c r="B100" s="178" t="s">
        <v>166</v>
      </c>
      <c r="C100" s="172">
        <v>13561868</v>
      </c>
      <c r="D100" s="172">
        <v>66084044</v>
      </c>
      <c r="E100" s="172">
        <v>52522176</v>
      </c>
      <c r="F100" s="173">
        <v>0</v>
      </c>
      <c r="G100" s="172">
        <v>0</v>
      </c>
      <c r="H100" s="172">
        <v>0</v>
      </c>
    </row>
    <row r="101" spans="1:8" x14ac:dyDescent="0.25">
      <c r="A101" s="178" t="s">
        <v>59</v>
      </c>
      <c r="B101" s="178" t="s">
        <v>167</v>
      </c>
      <c r="C101" s="172">
        <v>8099193</v>
      </c>
      <c r="D101" s="172">
        <v>15887217</v>
      </c>
      <c r="E101" s="172">
        <v>7788024</v>
      </c>
      <c r="F101" s="173">
        <v>0</v>
      </c>
      <c r="G101" s="172">
        <v>0</v>
      </c>
      <c r="H101" s="172">
        <v>0</v>
      </c>
    </row>
    <row r="102" spans="1:8" x14ac:dyDescent="0.25">
      <c r="A102" s="178" t="s">
        <v>59</v>
      </c>
      <c r="B102" s="178" t="s">
        <v>168</v>
      </c>
      <c r="C102" s="172">
        <v>638000</v>
      </c>
      <c r="D102" s="172">
        <v>17526505</v>
      </c>
      <c r="E102" s="172">
        <v>16888505</v>
      </c>
      <c r="F102" s="173">
        <v>0</v>
      </c>
      <c r="G102" s="172">
        <v>0</v>
      </c>
      <c r="H102" s="172">
        <v>0</v>
      </c>
    </row>
    <row r="103" spans="1:8" x14ac:dyDescent="0.25">
      <c r="A103" s="178" t="s">
        <v>59</v>
      </c>
      <c r="B103" s="178" t="s">
        <v>169</v>
      </c>
      <c r="C103" s="172">
        <v>6269368</v>
      </c>
      <c r="D103" s="172">
        <v>10375000</v>
      </c>
      <c r="E103" s="172">
        <v>4105632</v>
      </c>
      <c r="F103" s="173">
        <v>0</v>
      </c>
      <c r="G103" s="172">
        <v>0</v>
      </c>
      <c r="H103" s="172">
        <v>0</v>
      </c>
    </row>
    <row r="104" spans="1:8" x14ac:dyDescent="0.25">
      <c r="A104" s="178" t="s">
        <v>59</v>
      </c>
      <c r="B104" s="178" t="s">
        <v>170</v>
      </c>
      <c r="C104" s="172">
        <v>82296000</v>
      </c>
      <c r="D104" s="172">
        <v>251375780</v>
      </c>
      <c r="E104" s="172">
        <v>190506780</v>
      </c>
      <c r="F104" s="173">
        <v>21427000</v>
      </c>
      <c r="G104" s="172">
        <v>21427000</v>
      </c>
      <c r="H104" s="172">
        <v>0</v>
      </c>
    </row>
    <row r="105" spans="1:8" x14ac:dyDescent="0.25">
      <c r="A105" s="178" t="s">
        <v>59</v>
      </c>
      <c r="B105" s="178" t="s">
        <v>171</v>
      </c>
      <c r="C105" s="172">
        <v>31711017</v>
      </c>
      <c r="D105" s="172">
        <v>128915232</v>
      </c>
      <c r="E105" s="172">
        <v>97204215</v>
      </c>
      <c r="F105" s="173">
        <v>0</v>
      </c>
      <c r="G105" s="172">
        <v>0</v>
      </c>
      <c r="H105" s="172">
        <v>0</v>
      </c>
    </row>
    <row r="106" spans="1:8" x14ac:dyDescent="0.25">
      <c r="A106" s="178" t="s">
        <v>59</v>
      </c>
      <c r="B106" s="178" t="s">
        <v>172</v>
      </c>
      <c r="C106" s="172">
        <v>30370602</v>
      </c>
      <c r="D106" s="172">
        <v>84700781</v>
      </c>
      <c r="E106" s="172">
        <v>54330179</v>
      </c>
      <c r="F106" s="173">
        <v>0</v>
      </c>
      <c r="G106" s="172">
        <v>0</v>
      </c>
      <c r="H106" s="172">
        <v>0</v>
      </c>
    </row>
    <row r="107" spans="1:8" x14ac:dyDescent="0.25">
      <c r="A107" s="178" t="s">
        <v>59</v>
      </c>
      <c r="B107" s="178" t="s">
        <v>173</v>
      </c>
      <c r="C107" s="172">
        <v>219732936</v>
      </c>
      <c r="D107" s="172">
        <v>441347512</v>
      </c>
      <c r="E107" s="172">
        <v>221614576</v>
      </c>
      <c r="F107" s="173">
        <v>0</v>
      </c>
      <c r="G107" s="172">
        <v>0</v>
      </c>
      <c r="H107" s="172">
        <v>0</v>
      </c>
    </row>
    <row r="108" spans="1:8" x14ac:dyDescent="0.25">
      <c r="A108" s="178" t="s">
        <v>59</v>
      </c>
      <c r="B108" s="178" t="s">
        <v>174</v>
      </c>
      <c r="C108" s="172">
        <v>0</v>
      </c>
      <c r="D108" s="172">
        <v>663093924</v>
      </c>
      <c r="E108" s="172">
        <v>744235352</v>
      </c>
      <c r="F108" s="173">
        <v>81141428</v>
      </c>
      <c r="G108" s="172">
        <v>0</v>
      </c>
      <c r="H108" s="172">
        <v>81141428</v>
      </c>
    </row>
    <row r="109" spans="1:8" x14ac:dyDescent="0.25">
      <c r="A109" s="178" t="s">
        <v>59</v>
      </c>
      <c r="B109" s="178" t="s">
        <v>175</v>
      </c>
      <c r="C109" s="172">
        <v>0</v>
      </c>
      <c r="D109" s="172">
        <v>22039023</v>
      </c>
      <c r="E109" s="172">
        <v>22039023</v>
      </c>
      <c r="F109" s="173">
        <v>0</v>
      </c>
      <c r="G109" s="172">
        <v>0</v>
      </c>
      <c r="H109" s="172">
        <v>0</v>
      </c>
    </row>
    <row r="110" spans="1:8" x14ac:dyDescent="0.25">
      <c r="A110" s="178" t="s">
        <v>59</v>
      </c>
      <c r="B110" s="178" t="s">
        <v>176</v>
      </c>
      <c r="C110" s="172">
        <v>0</v>
      </c>
      <c r="D110" s="172">
        <v>11346300</v>
      </c>
      <c r="E110" s="172">
        <v>17125700</v>
      </c>
      <c r="F110" s="173">
        <v>5779400</v>
      </c>
      <c r="G110" s="172">
        <v>0</v>
      </c>
      <c r="H110" s="172">
        <v>5779400</v>
      </c>
    </row>
    <row r="111" spans="1:8" x14ac:dyDescent="0.25">
      <c r="A111" s="178" t="s">
        <v>59</v>
      </c>
      <c r="B111" s="178" t="s">
        <v>177</v>
      </c>
      <c r="C111" s="172">
        <v>0</v>
      </c>
      <c r="D111" s="172">
        <v>0</v>
      </c>
      <c r="E111" s="172">
        <v>61883928</v>
      </c>
      <c r="F111" s="173">
        <v>61883928</v>
      </c>
      <c r="G111" s="172">
        <v>0</v>
      </c>
      <c r="H111" s="172">
        <v>61883928</v>
      </c>
    </row>
    <row r="112" spans="1:8" x14ac:dyDescent="0.25">
      <c r="A112" s="178" t="s">
        <v>59</v>
      </c>
      <c r="B112" s="178" t="s">
        <v>178</v>
      </c>
      <c r="C112" s="172">
        <v>0</v>
      </c>
      <c r="D112" s="172">
        <v>26460500</v>
      </c>
      <c r="E112" s="172">
        <v>39938600</v>
      </c>
      <c r="F112" s="173">
        <v>13478100</v>
      </c>
      <c r="G112" s="172">
        <v>0</v>
      </c>
      <c r="H112" s="172">
        <v>13478100</v>
      </c>
    </row>
    <row r="113" spans="1:8" x14ac:dyDescent="0.25">
      <c r="A113" s="178" t="s">
        <v>59</v>
      </c>
      <c r="B113" s="178" t="s">
        <v>179</v>
      </c>
      <c r="C113" s="172">
        <v>0</v>
      </c>
      <c r="D113" s="172">
        <v>33618390</v>
      </c>
      <c r="E113" s="172">
        <v>33618390</v>
      </c>
      <c r="F113" s="173">
        <v>0</v>
      </c>
      <c r="G113" s="172">
        <v>0</v>
      </c>
      <c r="H113" s="172">
        <v>0</v>
      </c>
    </row>
    <row r="114" spans="1:8" x14ac:dyDescent="0.25">
      <c r="A114" s="178" t="s">
        <v>59</v>
      </c>
      <c r="B114" s="178" t="s">
        <v>180</v>
      </c>
      <c r="C114" s="172">
        <v>0</v>
      </c>
      <c r="D114" s="172">
        <v>569629711</v>
      </c>
      <c r="E114" s="172">
        <v>569629711</v>
      </c>
      <c r="F114" s="173">
        <v>0</v>
      </c>
      <c r="G114" s="172">
        <v>0</v>
      </c>
      <c r="H114" s="172">
        <v>0</v>
      </c>
    </row>
    <row r="115" spans="1:8" x14ac:dyDescent="0.25">
      <c r="A115" s="178" t="s">
        <v>59</v>
      </c>
      <c r="B115" s="178" t="s">
        <v>181</v>
      </c>
      <c r="C115" s="172">
        <v>1194019283</v>
      </c>
      <c r="D115" s="172">
        <v>3080232825</v>
      </c>
      <c r="E115" s="172">
        <v>3280973519</v>
      </c>
      <c r="F115" s="173">
        <v>1394759977</v>
      </c>
      <c r="G115" s="172">
        <v>1127721953</v>
      </c>
      <c r="H115" s="172">
        <v>267038024</v>
      </c>
    </row>
    <row r="116" spans="1:8" x14ac:dyDescent="0.25">
      <c r="A116" s="178" t="s">
        <v>59</v>
      </c>
      <c r="B116" s="178" t="s">
        <v>182</v>
      </c>
      <c r="C116" s="172">
        <v>1194019283</v>
      </c>
      <c r="D116" s="172">
        <v>1352095801</v>
      </c>
      <c r="E116" s="172">
        <v>158076518</v>
      </c>
      <c r="F116" s="173">
        <v>0</v>
      </c>
      <c r="G116" s="172">
        <v>0</v>
      </c>
      <c r="H116" s="172">
        <v>0</v>
      </c>
    </row>
    <row r="117" spans="1:8" x14ac:dyDescent="0.25">
      <c r="A117" s="178" t="s">
        <v>59</v>
      </c>
      <c r="B117" s="178" t="s">
        <v>183</v>
      </c>
      <c r="C117" s="172">
        <v>281002820</v>
      </c>
      <c r="D117" s="172">
        <v>281002820</v>
      </c>
      <c r="E117" s="172">
        <v>0</v>
      </c>
      <c r="F117" s="173">
        <v>0</v>
      </c>
      <c r="G117" s="172">
        <v>0</v>
      </c>
      <c r="H117" s="172">
        <v>0</v>
      </c>
    </row>
    <row r="118" spans="1:8" x14ac:dyDescent="0.25">
      <c r="A118" s="178" t="s">
        <v>59</v>
      </c>
      <c r="B118" s="178" t="s">
        <v>184</v>
      </c>
      <c r="C118" s="172">
        <v>294042661</v>
      </c>
      <c r="D118" s="172">
        <v>452119179</v>
      </c>
      <c r="E118" s="172">
        <v>158076518</v>
      </c>
      <c r="F118" s="173">
        <v>0</v>
      </c>
      <c r="G118" s="172">
        <v>0</v>
      </c>
      <c r="H118" s="172">
        <v>0</v>
      </c>
    </row>
    <row r="119" spans="1:8" x14ac:dyDescent="0.25">
      <c r="A119" s="178" t="s">
        <v>59</v>
      </c>
      <c r="B119" s="178" t="s">
        <v>185</v>
      </c>
      <c r="C119" s="172">
        <v>32682059</v>
      </c>
      <c r="D119" s="172">
        <v>32682059</v>
      </c>
      <c r="E119" s="172">
        <v>0</v>
      </c>
      <c r="F119" s="173">
        <v>0</v>
      </c>
      <c r="G119" s="172">
        <v>0</v>
      </c>
      <c r="H119" s="172">
        <v>0</v>
      </c>
    </row>
    <row r="120" spans="1:8" x14ac:dyDescent="0.25">
      <c r="A120" s="178" t="s">
        <v>59</v>
      </c>
      <c r="B120" s="178" t="s">
        <v>186</v>
      </c>
      <c r="C120" s="172">
        <v>235110176</v>
      </c>
      <c r="D120" s="172">
        <v>235110176</v>
      </c>
      <c r="E120" s="172">
        <v>0</v>
      </c>
      <c r="F120" s="173">
        <v>0</v>
      </c>
      <c r="G120" s="172">
        <v>0</v>
      </c>
      <c r="H120" s="172">
        <v>0</v>
      </c>
    </row>
    <row r="121" spans="1:8" x14ac:dyDescent="0.25">
      <c r="A121" s="178" t="s">
        <v>59</v>
      </c>
      <c r="B121" s="178" t="s">
        <v>187</v>
      </c>
      <c r="C121" s="172">
        <v>168587777</v>
      </c>
      <c r="D121" s="172">
        <v>168587777</v>
      </c>
      <c r="E121" s="172">
        <v>0</v>
      </c>
      <c r="F121" s="173">
        <v>0</v>
      </c>
      <c r="G121" s="172">
        <v>0</v>
      </c>
      <c r="H121" s="172">
        <v>0</v>
      </c>
    </row>
    <row r="122" spans="1:8" x14ac:dyDescent="0.25">
      <c r="A122" s="178" t="s">
        <v>59</v>
      </c>
      <c r="B122" s="178" t="s">
        <v>188</v>
      </c>
      <c r="C122" s="172">
        <v>74787466</v>
      </c>
      <c r="D122" s="172">
        <v>74787466</v>
      </c>
      <c r="E122" s="172">
        <v>0</v>
      </c>
      <c r="F122" s="173">
        <v>0</v>
      </c>
      <c r="G122" s="172">
        <v>0</v>
      </c>
      <c r="H122" s="172">
        <v>0</v>
      </c>
    </row>
    <row r="123" spans="1:8" x14ac:dyDescent="0.25">
      <c r="A123" s="178" t="s">
        <v>59</v>
      </c>
      <c r="B123" s="178" t="s">
        <v>189</v>
      </c>
      <c r="C123" s="172">
        <v>13824045</v>
      </c>
      <c r="D123" s="172">
        <v>13824045</v>
      </c>
      <c r="E123" s="172">
        <v>0</v>
      </c>
      <c r="F123" s="173">
        <v>0</v>
      </c>
      <c r="G123" s="172">
        <v>0</v>
      </c>
      <c r="H123" s="172">
        <v>0</v>
      </c>
    </row>
    <row r="124" spans="1:8" x14ac:dyDescent="0.25">
      <c r="A124" s="178" t="s">
        <v>59</v>
      </c>
      <c r="B124" s="178" t="s">
        <v>190</v>
      </c>
      <c r="C124" s="172">
        <v>93982279</v>
      </c>
      <c r="D124" s="172">
        <v>93982279</v>
      </c>
      <c r="E124" s="172">
        <v>0</v>
      </c>
      <c r="F124" s="173">
        <v>0</v>
      </c>
      <c r="G124" s="172">
        <v>0</v>
      </c>
      <c r="H124" s="172">
        <v>0</v>
      </c>
    </row>
    <row r="125" spans="1:8" x14ac:dyDescent="0.25">
      <c r="A125" s="178" t="s">
        <v>59</v>
      </c>
      <c r="B125" s="178" t="s">
        <v>191</v>
      </c>
      <c r="C125" s="172">
        <v>0</v>
      </c>
      <c r="D125" s="172">
        <v>1696882074</v>
      </c>
      <c r="E125" s="172">
        <v>2824604027</v>
      </c>
      <c r="F125" s="173">
        <v>1127721953</v>
      </c>
      <c r="G125" s="172">
        <v>1127721953</v>
      </c>
      <c r="H125" s="172">
        <v>0</v>
      </c>
    </row>
    <row r="126" spans="1:8" x14ac:dyDescent="0.25">
      <c r="A126" s="178" t="s">
        <v>59</v>
      </c>
      <c r="B126" s="178" t="s">
        <v>192</v>
      </c>
      <c r="C126" s="172">
        <v>0</v>
      </c>
      <c r="D126" s="172">
        <v>1192963607</v>
      </c>
      <c r="E126" s="172">
        <v>1192963607</v>
      </c>
      <c r="F126" s="173">
        <v>0</v>
      </c>
      <c r="G126" s="172">
        <v>0</v>
      </c>
      <c r="H126" s="172">
        <v>0</v>
      </c>
    </row>
    <row r="127" spans="1:8" x14ac:dyDescent="0.25">
      <c r="A127" s="178" t="s">
        <v>59</v>
      </c>
      <c r="B127" s="178" t="s">
        <v>193</v>
      </c>
      <c r="C127" s="172">
        <v>0</v>
      </c>
      <c r="D127" s="172">
        <v>277700384</v>
      </c>
      <c r="E127" s="172">
        <v>376548740</v>
      </c>
      <c r="F127" s="173">
        <v>98848356</v>
      </c>
      <c r="G127" s="172">
        <v>98848356</v>
      </c>
      <c r="H127" s="172">
        <v>0</v>
      </c>
    </row>
    <row r="128" spans="1:8" x14ac:dyDescent="0.25">
      <c r="A128" s="178" t="s">
        <v>59</v>
      </c>
      <c r="B128" s="178" t="s">
        <v>194</v>
      </c>
      <c r="C128" s="172">
        <v>0</v>
      </c>
      <c r="D128" s="172">
        <v>30110202</v>
      </c>
      <c r="E128" s="172">
        <v>41928359</v>
      </c>
      <c r="F128" s="173">
        <v>11818157</v>
      </c>
      <c r="G128" s="172">
        <v>11818157</v>
      </c>
      <c r="H128" s="172">
        <v>0</v>
      </c>
    </row>
    <row r="129" spans="1:8" x14ac:dyDescent="0.25">
      <c r="A129" s="178" t="s">
        <v>59</v>
      </c>
      <c r="B129" s="178" t="s">
        <v>195</v>
      </c>
      <c r="C129" s="172">
        <v>0</v>
      </c>
      <c r="D129" s="172">
        <v>0</v>
      </c>
      <c r="E129" s="172">
        <v>297338763</v>
      </c>
      <c r="F129" s="173">
        <v>297338763</v>
      </c>
      <c r="G129" s="172">
        <v>297338763</v>
      </c>
      <c r="H129" s="172">
        <v>0</v>
      </c>
    </row>
    <row r="130" spans="1:8" x14ac:dyDescent="0.25">
      <c r="A130" s="178" t="s">
        <v>59</v>
      </c>
      <c r="B130" s="178" t="s">
        <v>196</v>
      </c>
      <c r="C130" s="172">
        <v>0</v>
      </c>
      <c r="D130" s="172">
        <v>1</v>
      </c>
      <c r="E130" s="172">
        <v>217230576</v>
      </c>
      <c r="F130" s="173">
        <v>217230575</v>
      </c>
      <c r="G130" s="172">
        <v>217230575</v>
      </c>
      <c r="H130" s="172">
        <v>0</v>
      </c>
    </row>
    <row r="131" spans="1:8" x14ac:dyDescent="0.25">
      <c r="A131" s="178" t="s">
        <v>59</v>
      </c>
      <c r="B131" s="178" t="s">
        <v>197</v>
      </c>
      <c r="C131" s="172">
        <v>0</v>
      </c>
      <c r="D131" s="172">
        <v>0</v>
      </c>
      <c r="E131" s="172">
        <v>221878600</v>
      </c>
      <c r="F131" s="173">
        <v>221878600</v>
      </c>
      <c r="G131" s="172">
        <v>221878600</v>
      </c>
      <c r="H131" s="172">
        <v>0</v>
      </c>
    </row>
    <row r="132" spans="1:8" x14ac:dyDescent="0.25">
      <c r="A132" s="178" t="s">
        <v>59</v>
      </c>
      <c r="B132" s="178" t="s">
        <v>198</v>
      </c>
      <c r="C132" s="172">
        <v>0</v>
      </c>
      <c r="D132" s="172">
        <v>2579580</v>
      </c>
      <c r="E132" s="172">
        <v>170688014</v>
      </c>
      <c r="F132" s="173">
        <v>168108434</v>
      </c>
      <c r="G132" s="172">
        <v>168108434</v>
      </c>
      <c r="H132" s="172">
        <v>0</v>
      </c>
    </row>
    <row r="133" spans="1:8" x14ac:dyDescent="0.25">
      <c r="A133" s="178" t="s">
        <v>59</v>
      </c>
      <c r="B133" s="178" t="s">
        <v>199</v>
      </c>
      <c r="C133" s="172">
        <v>0</v>
      </c>
      <c r="D133" s="172">
        <v>0</v>
      </c>
      <c r="E133" s="172">
        <v>18427141</v>
      </c>
      <c r="F133" s="173">
        <v>18427141</v>
      </c>
      <c r="G133" s="172">
        <v>18427141</v>
      </c>
      <c r="H133" s="172">
        <v>0</v>
      </c>
    </row>
    <row r="134" spans="1:8" x14ac:dyDescent="0.25">
      <c r="A134" s="178" t="s">
        <v>59</v>
      </c>
      <c r="B134" s="178" t="s">
        <v>200</v>
      </c>
      <c r="C134" s="172">
        <v>0</v>
      </c>
      <c r="D134" s="172">
        <v>5223800</v>
      </c>
      <c r="E134" s="172">
        <v>7746100</v>
      </c>
      <c r="F134" s="173">
        <v>2522300</v>
      </c>
      <c r="G134" s="172">
        <v>2522300</v>
      </c>
      <c r="H134" s="172">
        <v>0</v>
      </c>
    </row>
    <row r="135" spans="1:8" x14ac:dyDescent="0.25">
      <c r="A135" s="178" t="s">
        <v>59</v>
      </c>
      <c r="B135" s="178" t="s">
        <v>201</v>
      </c>
      <c r="C135" s="172">
        <v>0</v>
      </c>
      <c r="D135" s="172">
        <v>92536100</v>
      </c>
      <c r="E135" s="172">
        <v>135337800</v>
      </c>
      <c r="F135" s="173">
        <v>42801700</v>
      </c>
      <c r="G135" s="172">
        <v>42801700</v>
      </c>
      <c r="H135" s="172">
        <v>0</v>
      </c>
    </row>
    <row r="136" spans="1:8" x14ac:dyDescent="0.25">
      <c r="A136" s="178" t="s">
        <v>59</v>
      </c>
      <c r="B136" s="178" t="s">
        <v>202</v>
      </c>
      <c r="C136" s="172">
        <v>0</v>
      </c>
      <c r="D136" s="172">
        <v>65536800</v>
      </c>
      <c r="E136" s="172">
        <v>95813500</v>
      </c>
      <c r="F136" s="173">
        <v>30276700</v>
      </c>
      <c r="G136" s="172">
        <v>30276700</v>
      </c>
      <c r="H136" s="172">
        <v>0</v>
      </c>
    </row>
    <row r="137" spans="1:8" x14ac:dyDescent="0.25">
      <c r="A137" s="178" t="s">
        <v>59</v>
      </c>
      <c r="B137" s="178" t="s">
        <v>203</v>
      </c>
      <c r="C137" s="172">
        <v>0</v>
      </c>
      <c r="D137" s="172">
        <v>30231600</v>
      </c>
      <c r="E137" s="172">
        <v>45631200</v>
      </c>
      <c r="F137" s="173">
        <v>15399600</v>
      </c>
      <c r="G137" s="172">
        <v>15399600</v>
      </c>
      <c r="H137" s="172">
        <v>0</v>
      </c>
    </row>
    <row r="138" spans="1:8" x14ac:dyDescent="0.25">
      <c r="A138" s="178" t="s">
        <v>59</v>
      </c>
      <c r="B138" s="178" t="s">
        <v>204</v>
      </c>
      <c r="C138" s="172">
        <v>0</v>
      </c>
      <c r="D138" s="172">
        <v>0</v>
      </c>
      <c r="E138" s="172">
        <v>3071627</v>
      </c>
      <c r="F138" s="173">
        <v>3071627</v>
      </c>
      <c r="G138" s="172">
        <v>3071627</v>
      </c>
      <c r="H138" s="172">
        <v>0</v>
      </c>
    </row>
    <row r="139" spans="1:8" x14ac:dyDescent="0.25">
      <c r="A139" s="178" t="s">
        <v>59</v>
      </c>
      <c r="B139" s="178" t="s">
        <v>205</v>
      </c>
      <c r="C139" s="172">
        <v>0</v>
      </c>
      <c r="D139" s="172">
        <v>31254950</v>
      </c>
      <c r="E139" s="172">
        <v>298292974</v>
      </c>
      <c r="F139" s="173">
        <v>267038024</v>
      </c>
      <c r="G139" s="172">
        <v>0</v>
      </c>
      <c r="H139" s="172">
        <v>267038024</v>
      </c>
    </row>
    <row r="140" spans="1:8" x14ac:dyDescent="0.25">
      <c r="A140" s="178" t="s">
        <v>59</v>
      </c>
      <c r="B140" s="178" t="s">
        <v>206</v>
      </c>
      <c r="C140" s="172">
        <v>0</v>
      </c>
      <c r="D140" s="172">
        <v>31254950</v>
      </c>
      <c r="E140" s="172">
        <v>174418795</v>
      </c>
      <c r="F140" s="173">
        <v>143163845</v>
      </c>
      <c r="G140" s="172">
        <v>0</v>
      </c>
      <c r="H140" s="172">
        <v>143163845</v>
      </c>
    </row>
    <row r="141" spans="1:8" x14ac:dyDescent="0.25">
      <c r="A141" s="178" t="s">
        <v>59</v>
      </c>
      <c r="B141" s="178" t="s">
        <v>207</v>
      </c>
      <c r="C141" s="172">
        <v>0</v>
      </c>
      <c r="D141" s="172">
        <v>0</v>
      </c>
      <c r="E141" s="172">
        <v>123874179</v>
      </c>
      <c r="F141" s="173">
        <v>123874179</v>
      </c>
      <c r="G141" s="172">
        <v>0</v>
      </c>
      <c r="H141" s="172">
        <v>123874179</v>
      </c>
    </row>
    <row r="142" spans="1:8" x14ac:dyDescent="0.25">
      <c r="A142" s="178" t="s">
        <v>59</v>
      </c>
      <c r="B142" s="178" t="s">
        <v>208</v>
      </c>
      <c r="C142" s="172">
        <v>64631994672</v>
      </c>
      <c r="D142" s="172">
        <v>65383333397</v>
      </c>
      <c r="E142" s="172">
        <v>65578385527</v>
      </c>
      <c r="F142" s="173">
        <v>64827046802</v>
      </c>
      <c r="G142" s="172">
        <v>0</v>
      </c>
      <c r="H142" s="172">
        <v>64827046802</v>
      </c>
    </row>
    <row r="143" spans="1:8" x14ac:dyDescent="0.25">
      <c r="A143" s="178" t="s">
        <v>59</v>
      </c>
      <c r="B143" s="178" t="s">
        <v>209</v>
      </c>
      <c r="C143" s="172">
        <v>0</v>
      </c>
      <c r="D143" s="172">
        <v>751338725</v>
      </c>
      <c r="E143" s="172">
        <v>65578385527</v>
      </c>
      <c r="F143" s="173">
        <v>64827046802</v>
      </c>
      <c r="G143" s="172">
        <v>0</v>
      </c>
      <c r="H143" s="172">
        <v>64827046802</v>
      </c>
    </row>
    <row r="144" spans="1:8" x14ac:dyDescent="0.25">
      <c r="A144" s="178" t="s">
        <v>59</v>
      </c>
      <c r="B144" s="178" t="s">
        <v>210</v>
      </c>
      <c r="C144" s="172">
        <v>0</v>
      </c>
      <c r="D144" s="172">
        <v>751338725</v>
      </c>
      <c r="E144" s="172">
        <v>62393690699</v>
      </c>
      <c r="F144" s="173">
        <v>61642351974</v>
      </c>
      <c r="G144" s="172">
        <v>0</v>
      </c>
      <c r="H144" s="172">
        <v>61642351974</v>
      </c>
    </row>
    <row r="145" spans="1:8" x14ac:dyDescent="0.25">
      <c r="A145" s="178" t="s">
        <v>59</v>
      </c>
      <c r="B145" s="178" t="s">
        <v>211</v>
      </c>
      <c r="C145" s="172">
        <v>0</v>
      </c>
      <c r="D145" s="172">
        <v>0</v>
      </c>
      <c r="E145" s="172">
        <v>3184694828</v>
      </c>
      <c r="F145" s="173">
        <v>3184694828</v>
      </c>
      <c r="G145" s="172">
        <v>0</v>
      </c>
      <c r="H145" s="172">
        <v>3184694828</v>
      </c>
    </row>
    <row r="146" spans="1:8" x14ac:dyDescent="0.25">
      <c r="A146" s="178" t="s">
        <v>59</v>
      </c>
      <c r="B146" s="178" t="s">
        <v>212</v>
      </c>
      <c r="C146" s="172">
        <v>64631994672</v>
      </c>
      <c r="D146" s="172">
        <v>64631994672</v>
      </c>
      <c r="E146" s="172">
        <v>0</v>
      </c>
      <c r="F146" s="173">
        <v>0</v>
      </c>
      <c r="G146" s="172">
        <v>0</v>
      </c>
      <c r="H146" s="172">
        <v>0</v>
      </c>
    </row>
    <row r="147" spans="1:8" x14ac:dyDescent="0.25">
      <c r="A147" s="178" t="s">
        <v>59</v>
      </c>
      <c r="B147" s="178" t="s">
        <v>213</v>
      </c>
      <c r="C147" s="172">
        <v>64631994672</v>
      </c>
      <c r="D147" s="172">
        <v>64631994672</v>
      </c>
      <c r="E147" s="172">
        <v>0</v>
      </c>
      <c r="F147" s="173">
        <v>0</v>
      </c>
      <c r="G147" s="172">
        <v>0</v>
      </c>
      <c r="H147" s="172">
        <v>0</v>
      </c>
    </row>
    <row r="148" spans="1:8" x14ac:dyDescent="0.25">
      <c r="A148" s="178" t="s">
        <v>59</v>
      </c>
      <c r="B148" s="178" t="s">
        <v>214</v>
      </c>
      <c r="C148" s="172">
        <v>1202434</v>
      </c>
      <c r="D148" s="172">
        <v>1202434</v>
      </c>
      <c r="E148" s="172">
        <v>0</v>
      </c>
      <c r="F148" s="173">
        <v>0</v>
      </c>
      <c r="G148" s="172">
        <v>0</v>
      </c>
      <c r="H148" s="172">
        <v>0</v>
      </c>
    </row>
    <row r="149" spans="1:8" x14ac:dyDescent="0.25">
      <c r="A149" s="178" t="s">
        <v>59</v>
      </c>
      <c r="B149" s="178" t="s">
        <v>215</v>
      </c>
      <c r="C149" s="172">
        <v>1202434</v>
      </c>
      <c r="D149" s="172">
        <v>1202434</v>
      </c>
      <c r="E149" s="172">
        <v>0</v>
      </c>
      <c r="F149" s="173">
        <v>0</v>
      </c>
      <c r="G149" s="172">
        <v>0</v>
      </c>
      <c r="H149" s="172">
        <v>0</v>
      </c>
    </row>
    <row r="150" spans="1:8" x14ac:dyDescent="0.25">
      <c r="A150" s="178" t="s">
        <v>59</v>
      </c>
      <c r="B150" s="178" t="s">
        <v>216</v>
      </c>
      <c r="C150" s="172">
        <v>1202434</v>
      </c>
      <c r="D150" s="172">
        <v>1202434</v>
      </c>
      <c r="E150" s="172">
        <v>0</v>
      </c>
      <c r="F150" s="173">
        <v>0</v>
      </c>
      <c r="G150" s="172">
        <v>0</v>
      </c>
      <c r="H150" s="172">
        <v>0</v>
      </c>
    </row>
    <row r="151" spans="1:8" x14ac:dyDescent="0.25">
      <c r="A151" s="178" t="s">
        <v>59</v>
      </c>
      <c r="B151" s="180">
        <v>3</v>
      </c>
      <c r="C151" s="172" t="s">
        <v>217</v>
      </c>
      <c r="D151" s="172" t="s">
        <v>218</v>
      </c>
      <c r="E151" s="172" t="s">
        <v>219</v>
      </c>
      <c r="F151" s="173" t="s">
        <v>220</v>
      </c>
      <c r="G151" s="172">
        <v>0</v>
      </c>
      <c r="H151" s="172" t="s">
        <v>220</v>
      </c>
    </row>
    <row r="152" spans="1:8" x14ac:dyDescent="0.25">
      <c r="A152" s="178" t="s">
        <v>59</v>
      </c>
      <c r="B152" s="180" t="s">
        <v>221</v>
      </c>
      <c r="C152" s="172" t="s">
        <v>217</v>
      </c>
      <c r="D152" s="172" t="s">
        <v>218</v>
      </c>
      <c r="E152" s="172" t="s">
        <v>219</v>
      </c>
      <c r="F152" s="173" t="s">
        <v>220</v>
      </c>
      <c r="G152" s="172">
        <v>0</v>
      </c>
      <c r="H152" s="172" t="s">
        <v>220</v>
      </c>
    </row>
    <row r="153" spans="1:8" x14ac:dyDescent="0.25">
      <c r="A153" s="178" t="s">
        <v>59</v>
      </c>
      <c r="B153" s="180" t="s">
        <v>222</v>
      </c>
      <c r="C153" s="172" t="s">
        <v>223</v>
      </c>
      <c r="D153" s="172" t="s">
        <v>224</v>
      </c>
      <c r="E153" s="172" t="s">
        <v>225</v>
      </c>
      <c r="F153" s="173" t="s">
        <v>226</v>
      </c>
      <c r="G153" s="172">
        <v>0</v>
      </c>
      <c r="H153" s="172" t="s">
        <v>226</v>
      </c>
    </row>
    <row r="154" spans="1:8" x14ac:dyDescent="0.25">
      <c r="A154" s="178" t="s">
        <v>59</v>
      </c>
      <c r="B154" s="178" t="s">
        <v>227</v>
      </c>
      <c r="C154" s="172">
        <v>0</v>
      </c>
      <c r="D154" s="172">
        <v>20371573920</v>
      </c>
      <c r="E154" s="172" t="s">
        <v>228</v>
      </c>
      <c r="F154" s="173" t="s">
        <v>226</v>
      </c>
      <c r="G154" s="172">
        <v>0</v>
      </c>
      <c r="H154" s="172" t="s">
        <v>226</v>
      </c>
    </row>
    <row r="155" spans="1:8" x14ac:dyDescent="0.25">
      <c r="A155" s="178" t="s">
        <v>59</v>
      </c>
      <c r="B155" s="180" t="s">
        <v>229</v>
      </c>
      <c r="C155" s="172" t="s">
        <v>223</v>
      </c>
      <c r="D155" s="172" t="s">
        <v>230</v>
      </c>
      <c r="E155" s="172">
        <v>20371573919</v>
      </c>
      <c r="F155" s="173">
        <v>0</v>
      </c>
      <c r="G155" s="172">
        <v>0</v>
      </c>
      <c r="H155" s="172">
        <v>0</v>
      </c>
    </row>
    <row r="156" spans="1:8" x14ac:dyDescent="0.25">
      <c r="A156" s="178" t="s">
        <v>59</v>
      </c>
      <c r="B156" s="180" t="s">
        <v>231</v>
      </c>
      <c r="C156" s="172" t="s">
        <v>232</v>
      </c>
      <c r="D156" s="172">
        <v>0</v>
      </c>
      <c r="E156" s="172">
        <v>0</v>
      </c>
      <c r="F156" s="173" t="s">
        <v>232</v>
      </c>
      <c r="G156" s="172">
        <v>0</v>
      </c>
      <c r="H156" s="172" t="s">
        <v>232</v>
      </c>
    </row>
    <row r="157" spans="1:8" x14ac:dyDescent="0.25">
      <c r="A157" s="178" t="s">
        <v>59</v>
      </c>
      <c r="B157" s="180" t="s">
        <v>233</v>
      </c>
      <c r="C157" s="172" t="s">
        <v>232</v>
      </c>
      <c r="D157" s="172">
        <v>0</v>
      </c>
      <c r="E157" s="172">
        <v>0</v>
      </c>
      <c r="F157" s="173" t="s">
        <v>232</v>
      </c>
      <c r="G157" s="172">
        <v>0</v>
      </c>
      <c r="H157" s="172" t="s">
        <v>232</v>
      </c>
    </row>
    <row r="158" spans="1:8" x14ac:dyDescent="0.25">
      <c r="A158" s="178" t="s">
        <v>59</v>
      </c>
      <c r="B158" s="178" t="s">
        <v>234</v>
      </c>
      <c r="C158" s="172">
        <v>465167393</v>
      </c>
      <c r="D158" s="172">
        <v>465167393</v>
      </c>
      <c r="E158" s="172">
        <v>0</v>
      </c>
      <c r="F158" s="173">
        <v>0</v>
      </c>
      <c r="G158" s="172">
        <v>0</v>
      </c>
      <c r="H158" s="172">
        <v>0</v>
      </c>
    </row>
    <row r="159" spans="1:8" x14ac:dyDescent="0.25">
      <c r="A159" s="178" t="s">
        <v>59</v>
      </c>
      <c r="B159" s="178" t="s">
        <v>235</v>
      </c>
      <c r="C159" s="172">
        <v>25949122</v>
      </c>
      <c r="D159" s="172">
        <v>25949122</v>
      </c>
      <c r="E159" s="172">
        <v>0</v>
      </c>
      <c r="F159" s="173">
        <v>0</v>
      </c>
      <c r="G159" s="172">
        <v>0</v>
      </c>
      <c r="H159" s="172">
        <v>0</v>
      </c>
    </row>
    <row r="160" spans="1:8" x14ac:dyDescent="0.25">
      <c r="A160" s="178" t="s">
        <v>59</v>
      </c>
      <c r="B160" s="178" t="s">
        <v>236</v>
      </c>
      <c r="C160" s="172">
        <v>148509897</v>
      </c>
      <c r="D160" s="172">
        <v>148509897</v>
      </c>
      <c r="E160" s="172">
        <v>0</v>
      </c>
      <c r="F160" s="173">
        <v>0</v>
      </c>
      <c r="G160" s="172">
        <v>0</v>
      </c>
      <c r="H160" s="172">
        <v>0</v>
      </c>
    </row>
    <row r="161" spans="1:8" x14ac:dyDescent="0.25">
      <c r="A161" s="178" t="s">
        <v>59</v>
      </c>
      <c r="B161" s="178" t="s">
        <v>237</v>
      </c>
      <c r="C161" s="172">
        <v>8305639</v>
      </c>
      <c r="D161" s="172">
        <v>8305639</v>
      </c>
      <c r="E161" s="172">
        <v>0</v>
      </c>
      <c r="F161" s="173">
        <v>0</v>
      </c>
      <c r="G161" s="172">
        <v>0</v>
      </c>
      <c r="H161" s="172">
        <v>0</v>
      </c>
    </row>
    <row r="162" spans="1:8" x14ac:dyDescent="0.25">
      <c r="A162" s="178" t="s">
        <v>59</v>
      </c>
      <c r="B162" s="178" t="s">
        <v>238</v>
      </c>
      <c r="C162" s="172">
        <v>282402735</v>
      </c>
      <c r="D162" s="172">
        <v>282402735</v>
      </c>
      <c r="E162" s="172">
        <v>0</v>
      </c>
      <c r="F162" s="173">
        <v>0</v>
      </c>
      <c r="G162" s="172">
        <v>0</v>
      </c>
      <c r="H162" s="172">
        <v>0</v>
      </c>
    </row>
    <row r="163" spans="1:8" x14ac:dyDescent="0.25">
      <c r="A163" s="178" t="s">
        <v>59</v>
      </c>
      <c r="B163" s="180" t="s">
        <v>239</v>
      </c>
      <c r="C163" s="172" t="s">
        <v>240</v>
      </c>
      <c r="D163" s="172" t="s">
        <v>240</v>
      </c>
      <c r="E163" s="172">
        <v>0</v>
      </c>
      <c r="F163" s="173">
        <v>0</v>
      </c>
      <c r="G163" s="172">
        <v>0</v>
      </c>
      <c r="H163" s="172">
        <v>0</v>
      </c>
    </row>
    <row r="164" spans="1:8" x14ac:dyDescent="0.25">
      <c r="A164" s="178" t="s">
        <v>59</v>
      </c>
      <c r="B164" s="180" t="s">
        <v>241</v>
      </c>
      <c r="C164" s="172" t="s">
        <v>240</v>
      </c>
      <c r="D164" s="172" t="s">
        <v>240</v>
      </c>
      <c r="E164" s="172">
        <v>0</v>
      </c>
      <c r="F164" s="173">
        <v>0</v>
      </c>
      <c r="G164" s="172">
        <v>0</v>
      </c>
      <c r="H164" s="172">
        <v>0</v>
      </c>
    </row>
    <row r="165" spans="1:8" x14ac:dyDescent="0.25">
      <c r="A165" s="178" t="s">
        <v>59</v>
      </c>
      <c r="B165" s="178" t="s">
        <v>242</v>
      </c>
      <c r="C165" s="172">
        <v>-296155417</v>
      </c>
      <c r="D165" s="172">
        <v>0</v>
      </c>
      <c r="E165" s="172">
        <v>296155417</v>
      </c>
      <c r="F165" s="173">
        <v>0</v>
      </c>
      <c r="G165" s="172">
        <v>0</v>
      </c>
      <c r="H165" s="172">
        <v>0</v>
      </c>
    </row>
    <row r="166" spans="1:8" x14ac:dyDescent="0.25">
      <c r="A166" s="178" t="s">
        <v>59</v>
      </c>
      <c r="B166" s="178" t="s">
        <v>243</v>
      </c>
      <c r="C166" s="172">
        <v>-140545272</v>
      </c>
      <c r="D166" s="172">
        <v>0</v>
      </c>
      <c r="E166" s="172">
        <v>140545272</v>
      </c>
      <c r="F166" s="173">
        <v>0</v>
      </c>
      <c r="G166" s="172">
        <v>0</v>
      </c>
      <c r="H166" s="172">
        <v>0</v>
      </c>
    </row>
    <row r="167" spans="1:8" x14ac:dyDescent="0.25">
      <c r="A167" s="178" t="s">
        <v>59</v>
      </c>
      <c r="B167" s="178" t="s">
        <v>244</v>
      </c>
      <c r="C167" s="172">
        <v>-155610145</v>
      </c>
      <c r="D167" s="172">
        <v>0</v>
      </c>
      <c r="E167" s="172">
        <v>155610145</v>
      </c>
      <c r="F167" s="173">
        <v>0</v>
      </c>
      <c r="G167" s="172">
        <v>0</v>
      </c>
      <c r="H167" s="172">
        <v>0</v>
      </c>
    </row>
    <row r="168" spans="1:8" x14ac:dyDescent="0.25">
      <c r="A168" s="178" t="s">
        <v>59</v>
      </c>
      <c r="B168" s="178" t="s">
        <v>245</v>
      </c>
      <c r="C168" s="172">
        <v>0</v>
      </c>
      <c r="D168" s="172">
        <v>13826770923</v>
      </c>
      <c r="E168" s="172" t="s">
        <v>246</v>
      </c>
      <c r="F168" s="173" t="s">
        <v>247</v>
      </c>
      <c r="G168" s="172">
        <v>0</v>
      </c>
      <c r="H168" s="172" t="s">
        <v>247</v>
      </c>
    </row>
    <row r="169" spans="1:8" x14ac:dyDescent="0.25">
      <c r="A169" s="178" t="s">
        <v>59</v>
      </c>
      <c r="B169" s="178" t="s">
        <v>248</v>
      </c>
      <c r="C169" s="172">
        <v>0</v>
      </c>
      <c r="D169" s="172">
        <v>12841390269</v>
      </c>
      <c r="E169" s="172">
        <v>0</v>
      </c>
      <c r="F169" s="173">
        <v>-12841390269</v>
      </c>
      <c r="G169" s="172">
        <v>0</v>
      </c>
      <c r="H169" s="172">
        <v>-12841390269</v>
      </c>
    </row>
    <row r="170" spans="1:8" x14ac:dyDescent="0.25">
      <c r="A170" s="178" t="s">
        <v>59</v>
      </c>
      <c r="B170" s="178" t="s">
        <v>249</v>
      </c>
      <c r="C170" s="172">
        <v>0</v>
      </c>
      <c r="D170" s="172">
        <v>770903098</v>
      </c>
      <c r="E170" s="172">
        <v>402095471</v>
      </c>
      <c r="F170" s="173">
        <v>-368807627</v>
      </c>
      <c r="G170" s="172">
        <v>0</v>
      </c>
      <c r="H170" s="172">
        <v>-368807627</v>
      </c>
    </row>
    <row r="171" spans="1:8" x14ac:dyDescent="0.25">
      <c r="A171" s="178" t="s">
        <v>59</v>
      </c>
      <c r="B171" s="178" t="s">
        <v>250</v>
      </c>
      <c r="C171" s="172">
        <v>0</v>
      </c>
      <c r="D171" s="172">
        <v>0</v>
      </c>
      <c r="E171" s="172">
        <v>1922604346</v>
      </c>
      <c r="F171" s="173">
        <v>1922604346</v>
      </c>
      <c r="G171" s="172">
        <v>0</v>
      </c>
      <c r="H171" s="172">
        <v>1922604346</v>
      </c>
    </row>
    <row r="172" spans="1:8" x14ac:dyDescent="0.25">
      <c r="A172" s="178" t="s">
        <v>59</v>
      </c>
      <c r="B172" s="178" t="s">
        <v>251</v>
      </c>
      <c r="C172" s="172">
        <v>0</v>
      </c>
      <c r="D172" s="172">
        <v>19425427</v>
      </c>
      <c r="E172" s="172">
        <v>0</v>
      </c>
      <c r="F172" s="173">
        <v>-19425427</v>
      </c>
      <c r="G172" s="172">
        <v>0</v>
      </c>
      <c r="H172" s="172">
        <v>-19425427</v>
      </c>
    </row>
    <row r="173" spans="1:8" x14ac:dyDescent="0.25">
      <c r="A173" s="178" t="s">
        <v>59</v>
      </c>
      <c r="B173" s="178" t="s">
        <v>252</v>
      </c>
      <c r="C173" s="172">
        <v>0</v>
      </c>
      <c r="D173" s="172">
        <v>195052129</v>
      </c>
      <c r="E173" s="172">
        <v>0</v>
      </c>
      <c r="F173" s="173">
        <v>-195052129</v>
      </c>
      <c r="G173" s="172">
        <v>0</v>
      </c>
      <c r="H173" s="172">
        <v>-195052129</v>
      </c>
    </row>
    <row r="174" spans="1:8" x14ac:dyDescent="0.25">
      <c r="A174" s="178" t="s">
        <v>59</v>
      </c>
      <c r="B174" s="178" t="s">
        <v>253</v>
      </c>
      <c r="C174" s="172">
        <v>0</v>
      </c>
      <c r="D174" s="172">
        <v>0</v>
      </c>
      <c r="E174" s="172" t="s">
        <v>240</v>
      </c>
      <c r="F174" s="173" t="s">
        <v>240</v>
      </c>
      <c r="G174" s="172">
        <v>0</v>
      </c>
      <c r="H174" s="172" t="s">
        <v>240</v>
      </c>
    </row>
    <row r="175" spans="1:8" x14ac:dyDescent="0.25">
      <c r="A175" s="178" t="s">
        <v>59</v>
      </c>
      <c r="B175" s="178">
        <v>8</v>
      </c>
      <c r="C175" s="172">
        <v>0</v>
      </c>
      <c r="D175" s="172">
        <v>3158646294</v>
      </c>
      <c r="E175" s="172">
        <v>3158646294</v>
      </c>
      <c r="F175" s="173">
        <v>0</v>
      </c>
      <c r="G175" s="172">
        <v>0</v>
      </c>
      <c r="H175" s="172">
        <v>0</v>
      </c>
    </row>
    <row r="176" spans="1:8" x14ac:dyDescent="0.25">
      <c r="A176" s="178" t="s">
        <v>59</v>
      </c>
      <c r="B176" s="178" t="s">
        <v>254</v>
      </c>
      <c r="C176" s="172">
        <v>14897600037</v>
      </c>
      <c r="D176" s="172">
        <v>1492381293</v>
      </c>
      <c r="E176" s="172">
        <v>1666265001</v>
      </c>
      <c r="F176" s="173">
        <v>14723716329</v>
      </c>
      <c r="G176" s="172">
        <v>0</v>
      </c>
      <c r="H176" s="172">
        <v>14723716329</v>
      </c>
    </row>
    <row r="177" spans="1:8" x14ac:dyDescent="0.25">
      <c r="A177" s="178" t="s">
        <v>59</v>
      </c>
      <c r="B177" s="178" t="s">
        <v>255</v>
      </c>
      <c r="C177" s="172">
        <v>14897600037</v>
      </c>
      <c r="D177" s="172">
        <v>1492381293</v>
      </c>
      <c r="E177" s="172">
        <v>1666265001</v>
      </c>
      <c r="F177" s="173">
        <v>14723716329</v>
      </c>
      <c r="G177" s="172">
        <v>0</v>
      </c>
      <c r="H177" s="172">
        <v>14723716329</v>
      </c>
    </row>
    <row r="178" spans="1:8" x14ac:dyDescent="0.25">
      <c r="A178" s="178" t="s">
        <v>59</v>
      </c>
      <c r="B178" s="178" t="s">
        <v>256</v>
      </c>
      <c r="C178" s="172">
        <v>14897600037</v>
      </c>
      <c r="D178" s="172">
        <v>1492381293</v>
      </c>
      <c r="E178" s="172">
        <v>1666265001</v>
      </c>
      <c r="F178" s="173">
        <v>14723716329</v>
      </c>
      <c r="G178" s="172">
        <v>0</v>
      </c>
      <c r="H178" s="172">
        <v>14723716329</v>
      </c>
    </row>
    <row r="179" spans="1:8" x14ac:dyDescent="0.25">
      <c r="A179" s="178" t="s">
        <v>59</v>
      </c>
      <c r="B179" s="178" t="s">
        <v>257</v>
      </c>
      <c r="C179" s="172">
        <v>566297019</v>
      </c>
      <c r="D179" s="172">
        <v>0</v>
      </c>
      <c r="E179" s="172">
        <v>0</v>
      </c>
      <c r="F179" s="173">
        <v>566297019</v>
      </c>
      <c r="G179" s="172">
        <v>0</v>
      </c>
      <c r="H179" s="172">
        <v>566297019</v>
      </c>
    </row>
    <row r="180" spans="1:8" x14ac:dyDescent="0.25">
      <c r="A180" s="178" t="s">
        <v>59</v>
      </c>
      <c r="B180" s="178" t="s">
        <v>258</v>
      </c>
      <c r="C180" s="172">
        <v>333328987</v>
      </c>
      <c r="D180" s="172">
        <v>0</v>
      </c>
      <c r="E180" s="172">
        <v>0</v>
      </c>
      <c r="F180" s="173">
        <v>333328987</v>
      </c>
      <c r="G180" s="172">
        <v>0</v>
      </c>
      <c r="H180" s="172">
        <v>333328987</v>
      </c>
    </row>
    <row r="181" spans="1:8" x14ac:dyDescent="0.25">
      <c r="A181" s="178" t="s">
        <v>59</v>
      </c>
      <c r="B181" s="178" t="s">
        <v>259</v>
      </c>
      <c r="C181" s="172">
        <v>333328987</v>
      </c>
      <c r="D181" s="172">
        <v>0</v>
      </c>
      <c r="E181" s="172">
        <v>0</v>
      </c>
      <c r="F181" s="173">
        <v>333328987</v>
      </c>
      <c r="G181" s="172">
        <v>0</v>
      </c>
      <c r="H181" s="172">
        <v>333328987</v>
      </c>
    </row>
    <row r="182" spans="1:8" x14ac:dyDescent="0.25">
      <c r="A182" s="178" t="s">
        <v>59</v>
      </c>
      <c r="B182" s="178" t="s">
        <v>260</v>
      </c>
      <c r="C182" s="172">
        <v>232968032</v>
      </c>
      <c r="D182" s="172">
        <v>0</v>
      </c>
      <c r="E182" s="172">
        <v>0</v>
      </c>
      <c r="F182" s="173">
        <v>232968032</v>
      </c>
      <c r="G182" s="172">
        <v>0</v>
      </c>
      <c r="H182" s="172">
        <v>232968032</v>
      </c>
    </row>
    <row r="183" spans="1:8" x14ac:dyDescent="0.25">
      <c r="A183" s="178" t="s">
        <v>59</v>
      </c>
      <c r="B183" s="178" t="s">
        <v>261</v>
      </c>
      <c r="C183" s="172">
        <v>232968032</v>
      </c>
      <c r="D183" s="172">
        <v>0</v>
      </c>
      <c r="E183" s="172">
        <v>0</v>
      </c>
      <c r="F183" s="173">
        <v>232968032</v>
      </c>
      <c r="G183" s="172">
        <v>0</v>
      </c>
      <c r="H183" s="172">
        <v>232968032</v>
      </c>
    </row>
    <row r="184" spans="1:8" x14ac:dyDescent="0.25">
      <c r="A184" s="178" t="s">
        <v>59</v>
      </c>
      <c r="B184" s="178" t="s">
        <v>262</v>
      </c>
      <c r="C184" s="172">
        <v>-15463897056</v>
      </c>
      <c r="D184" s="172">
        <v>1666265001</v>
      </c>
      <c r="E184" s="172">
        <v>1492381293</v>
      </c>
      <c r="F184" s="173">
        <v>-15290013348</v>
      </c>
      <c r="G184" s="172">
        <v>0</v>
      </c>
      <c r="H184" s="172">
        <v>-15290013348</v>
      </c>
    </row>
    <row r="185" spans="1:8" x14ac:dyDescent="0.25">
      <c r="A185" s="178" t="s">
        <v>59</v>
      </c>
      <c r="B185" s="178" t="s">
        <v>263</v>
      </c>
      <c r="C185" s="172">
        <v>-14897600037</v>
      </c>
      <c r="D185" s="172">
        <v>1666265001</v>
      </c>
      <c r="E185" s="172">
        <v>1492381293</v>
      </c>
      <c r="F185" s="173">
        <v>-14723716329</v>
      </c>
      <c r="G185" s="172">
        <v>0</v>
      </c>
      <c r="H185" s="172">
        <v>-14723716329</v>
      </c>
    </row>
    <row r="186" spans="1:8" x14ac:dyDescent="0.25">
      <c r="A186" s="178" t="s">
        <v>59</v>
      </c>
      <c r="B186" s="178" t="s">
        <v>264</v>
      </c>
      <c r="C186" s="172">
        <v>-14897600037</v>
      </c>
      <c r="D186" s="172">
        <v>1666265001</v>
      </c>
      <c r="E186" s="172">
        <v>1492381293</v>
      </c>
      <c r="F186" s="173">
        <v>-14723716329</v>
      </c>
      <c r="G186" s="172">
        <v>0</v>
      </c>
      <c r="H186" s="172">
        <v>-14723716329</v>
      </c>
    </row>
    <row r="187" spans="1:8" x14ac:dyDescent="0.25">
      <c r="A187" s="178" t="s">
        <v>59</v>
      </c>
      <c r="B187" s="178" t="s">
        <v>265</v>
      </c>
      <c r="C187" s="172">
        <v>-566297019</v>
      </c>
      <c r="D187" s="172">
        <v>0</v>
      </c>
      <c r="E187" s="172">
        <v>0</v>
      </c>
      <c r="F187" s="173">
        <v>-566297019</v>
      </c>
      <c r="G187" s="172">
        <v>0</v>
      </c>
      <c r="H187" s="172">
        <v>-566297019</v>
      </c>
    </row>
    <row r="188" spans="1:8" x14ac:dyDescent="0.25">
      <c r="A188" s="178" t="s">
        <v>59</v>
      </c>
      <c r="B188" s="180" t="s">
        <v>266</v>
      </c>
      <c r="C188" s="172">
        <v>-333328987</v>
      </c>
      <c r="D188" s="172">
        <v>0</v>
      </c>
      <c r="E188" s="172">
        <v>0</v>
      </c>
      <c r="F188" s="173">
        <v>-333328987</v>
      </c>
      <c r="G188" s="172">
        <v>0</v>
      </c>
      <c r="H188" s="172">
        <v>-333328987</v>
      </c>
    </row>
    <row r="189" spans="1:8" x14ac:dyDescent="0.25">
      <c r="A189" s="178" t="s">
        <v>59</v>
      </c>
      <c r="B189" s="178" t="s">
        <v>267</v>
      </c>
      <c r="C189" s="172">
        <v>-232968032</v>
      </c>
      <c r="D189" s="172">
        <v>0</v>
      </c>
      <c r="E189" s="172">
        <v>0</v>
      </c>
      <c r="F189" s="173">
        <v>-232968032</v>
      </c>
      <c r="G189" s="172">
        <v>0</v>
      </c>
      <c r="H189" s="172">
        <v>-232968032</v>
      </c>
    </row>
    <row r="190" spans="1:8" x14ac:dyDescent="0.25">
      <c r="A190" s="178" t="s">
        <v>59</v>
      </c>
      <c r="B190" s="178">
        <v>9</v>
      </c>
      <c r="C190" s="172">
        <v>0</v>
      </c>
      <c r="D190" s="172" t="s">
        <v>384</v>
      </c>
      <c r="E190" s="172" t="s">
        <v>384</v>
      </c>
      <c r="F190" s="173">
        <v>0</v>
      </c>
      <c r="G190" s="172">
        <v>0</v>
      </c>
      <c r="H190" s="172">
        <v>0</v>
      </c>
    </row>
    <row r="191" spans="1:8" x14ac:dyDescent="0.25">
      <c r="A191" s="178" t="s">
        <v>59</v>
      </c>
      <c r="B191" s="178" t="s">
        <v>268</v>
      </c>
      <c r="C191" s="172" t="s">
        <v>269</v>
      </c>
      <c r="D191" s="172">
        <v>66519327371</v>
      </c>
      <c r="E191" s="172">
        <v>58330717833</v>
      </c>
      <c r="F191" s="173" t="s">
        <v>385</v>
      </c>
      <c r="G191" s="172">
        <v>0</v>
      </c>
      <c r="H191" s="172" t="s">
        <v>385</v>
      </c>
    </row>
    <row r="192" spans="1:8" x14ac:dyDescent="0.25">
      <c r="A192" s="178" t="s">
        <v>59</v>
      </c>
      <c r="B192" s="178" t="s">
        <v>270</v>
      </c>
      <c r="C192" s="172">
        <v>71713063826</v>
      </c>
      <c r="D192" s="172">
        <v>59417100587</v>
      </c>
      <c r="E192" s="172">
        <v>58330717830</v>
      </c>
      <c r="F192" s="173">
        <v>70626681069</v>
      </c>
      <c r="G192" s="172">
        <v>0</v>
      </c>
      <c r="H192" s="172">
        <v>70626681069</v>
      </c>
    </row>
    <row r="193" spans="1:8" x14ac:dyDescent="0.25">
      <c r="A193" s="178" t="s">
        <v>59</v>
      </c>
      <c r="B193" s="178" t="s">
        <v>271</v>
      </c>
      <c r="C193" s="172">
        <v>0</v>
      </c>
      <c r="D193" s="172">
        <v>0</v>
      </c>
      <c r="E193" s="172">
        <v>11154973</v>
      </c>
      <c r="F193" s="173">
        <v>11154973</v>
      </c>
      <c r="G193" s="172">
        <v>0</v>
      </c>
      <c r="H193" s="172">
        <v>11154973</v>
      </c>
    </row>
    <row r="194" spans="1:8" x14ac:dyDescent="0.25">
      <c r="A194" s="178" t="s">
        <v>59</v>
      </c>
      <c r="B194" s="178" t="s">
        <v>272</v>
      </c>
      <c r="C194" s="172">
        <v>0</v>
      </c>
      <c r="D194" s="172">
        <v>0</v>
      </c>
      <c r="E194" s="172">
        <v>10189508</v>
      </c>
      <c r="F194" s="173">
        <v>10189508</v>
      </c>
      <c r="G194" s="172">
        <v>0</v>
      </c>
      <c r="H194" s="172">
        <v>10189508</v>
      </c>
    </row>
    <row r="195" spans="1:8" x14ac:dyDescent="0.25">
      <c r="A195" s="178" t="s">
        <v>59</v>
      </c>
      <c r="B195" s="178" t="s">
        <v>273</v>
      </c>
      <c r="C195" s="172">
        <v>0</v>
      </c>
      <c r="D195" s="172">
        <v>0</v>
      </c>
      <c r="E195" s="172">
        <v>58309373349</v>
      </c>
      <c r="F195" s="173">
        <v>58309373349</v>
      </c>
      <c r="G195" s="172">
        <v>0</v>
      </c>
      <c r="H195" s="172">
        <v>58309373349</v>
      </c>
    </row>
    <row r="196" spans="1:8" x14ac:dyDescent="0.25">
      <c r="A196" s="178" t="s">
        <v>59</v>
      </c>
      <c r="B196" s="180" t="s">
        <v>274</v>
      </c>
      <c r="C196" s="172">
        <v>71713063826</v>
      </c>
      <c r="D196" s="172">
        <v>59417100587</v>
      </c>
      <c r="E196" s="172">
        <v>0</v>
      </c>
      <c r="F196" s="173">
        <v>12295963239</v>
      </c>
      <c r="G196" s="172">
        <v>0</v>
      </c>
      <c r="H196" s="172">
        <v>12295963239</v>
      </c>
    </row>
    <row r="197" spans="1:8" x14ac:dyDescent="0.25">
      <c r="A197" s="178" t="s">
        <v>59</v>
      </c>
      <c r="B197" s="180" t="s">
        <v>275</v>
      </c>
      <c r="C197" s="172">
        <v>48689762512</v>
      </c>
      <c r="D197" s="172">
        <v>7102226784</v>
      </c>
      <c r="E197" s="172">
        <v>3</v>
      </c>
      <c r="F197" s="173">
        <v>41587535731</v>
      </c>
      <c r="G197" s="172">
        <v>0</v>
      </c>
      <c r="H197" s="172">
        <v>41587535731</v>
      </c>
    </row>
    <row r="198" spans="1:8" x14ac:dyDescent="0.25">
      <c r="A198" s="178" t="s">
        <v>59</v>
      </c>
      <c r="B198" s="180" t="s">
        <v>276</v>
      </c>
      <c r="C198" s="172">
        <v>48689762512</v>
      </c>
      <c r="D198" s="172">
        <v>7102226784</v>
      </c>
      <c r="E198" s="172">
        <v>3</v>
      </c>
      <c r="F198" s="173">
        <v>41587535731</v>
      </c>
      <c r="G198" s="172">
        <v>0</v>
      </c>
      <c r="H198" s="172">
        <v>41587535731</v>
      </c>
    </row>
    <row r="199" spans="1:8" x14ac:dyDescent="0.25">
      <c r="A199" s="178" t="s">
        <v>59</v>
      </c>
      <c r="B199" s="180" t="s">
        <v>277</v>
      </c>
      <c r="C199" s="172" t="s">
        <v>278</v>
      </c>
      <c r="D199" s="172" t="s">
        <v>278</v>
      </c>
      <c r="E199" s="172">
        <v>0</v>
      </c>
      <c r="F199" s="173">
        <v>0</v>
      </c>
      <c r="G199" s="172">
        <v>0</v>
      </c>
      <c r="H199" s="172">
        <v>0</v>
      </c>
    </row>
    <row r="200" spans="1:8" x14ac:dyDescent="0.25">
      <c r="A200" s="178" t="s">
        <v>59</v>
      </c>
      <c r="B200" s="180" t="s">
        <v>279</v>
      </c>
      <c r="C200" s="172" t="s">
        <v>278</v>
      </c>
      <c r="D200" s="172" t="s">
        <v>278</v>
      </c>
      <c r="E200" s="172">
        <v>0</v>
      </c>
      <c r="F200" s="173">
        <v>0</v>
      </c>
      <c r="G200" s="172">
        <v>0</v>
      </c>
      <c r="H200" s="172">
        <v>0</v>
      </c>
    </row>
    <row r="201" spans="1:8" x14ac:dyDescent="0.25">
      <c r="A201" s="178" t="s">
        <v>59</v>
      </c>
      <c r="B201" s="178" t="s">
        <v>280</v>
      </c>
      <c r="C201" s="172" t="s">
        <v>278</v>
      </c>
      <c r="D201" s="172" t="s">
        <v>278</v>
      </c>
      <c r="E201" s="172">
        <v>0</v>
      </c>
      <c r="F201" s="173">
        <v>0</v>
      </c>
      <c r="G201" s="172">
        <v>0</v>
      </c>
      <c r="H201" s="172">
        <v>0</v>
      </c>
    </row>
    <row r="202" spans="1:8" x14ac:dyDescent="0.25">
      <c r="A202" s="178" t="s">
        <v>59</v>
      </c>
      <c r="B202" s="178" t="s">
        <v>281</v>
      </c>
      <c r="C202" s="172" t="s">
        <v>282</v>
      </c>
      <c r="D202" s="172">
        <v>3</v>
      </c>
      <c r="E202" s="172" t="s">
        <v>283</v>
      </c>
      <c r="F202" s="173" t="s">
        <v>386</v>
      </c>
      <c r="G202" s="172">
        <v>0</v>
      </c>
      <c r="H202" s="172" t="s">
        <v>386</v>
      </c>
    </row>
    <row r="203" spans="1:8" x14ac:dyDescent="0.25">
      <c r="A203" s="178" t="s">
        <v>59</v>
      </c>
      <c r="B203" s="178" t="s">
        <v>284</v>
      </c>
      <c r="C203" s="172" t="s">
        <v>285</v>
      </c>
      <c r="D203" s="172">
        <v>3</v>
      </c>
      <c r="E203" s="172">
        <v>8188609541</v>
      </c>
      <c r="F203" s="173" t="s">
        <v>386</v>
      </c>
      <c r="G203" s="172">
        <v>0</v>
      </c>
      <c r="H203" s="172" t="s">
        <v>386</v>
      </c>
    </row>
    <row r="204" spans="1:8" x14ac:dyDescent="0.25">
      <c r="A204" s="178" t="s">
        <v>59</v>
      </c>
      <c r="B204" s="178" t="s">
        <v>286</v>
      </c>
      <c r="C204" s="172">
        <v>-71713063826</v>
      </c>
      <c r="D204" s="172">
        <v>0</v>
      </c>
      <c r="E204" s="172">
        <v>1086382757</v>
      </c>
      <c r="F204" s="173">
        <v>-70626681069</v>
      </c>
      <c r="G204" s="172">
        <v>0</v>
      </c>
      <c r="H204" s="172">
        <v>-70626681069</v>
      </c>
    </row>
    <row r="205" spans="1:8" x14ac:dyDescent="0.25">
      <c r="A205" s="178" t="s">
        <v>59</v>
      </c>
      <c r="B205" s="178" t="s">
        <v>287</v>
      </c>
      <c r="C205" s="172">
        <v>-48689762512</v>
      </c>
      <c r="D205" s="172">
        <v>3</v>
      </c>
      <c r="E205" s="172">
        <v>7102226784</v>
      </c>
      <c r="F205" s="173">
        <v>-41587535731</v>
      </c>
      <c r="G205" s="172">
        <v>0</v>
      </c>
      <c r="H205" s="172">
        <v>-41587535731</v>
      </c>
    </row>
    <row r="206" spans="1:8" x14ac:dyDescent="0.25">
      <c r="A206" s="178" t="s">
        <v>59</v>
      </c>
      <c r="B206" s="178" t="s">
        <v>288</v>
      </c>
      <c r="C206" s="172" t="s">
        <v>289</v>
      </c>
      <c r="D206" s="172">
        <v>0</v>
      </c>
      <c r="E206" s="172" t="s">
        <v>278</v>
      </c>
      <c r="F206" s="173">
        <v>0</v>
      </c>
      <c r="G206" s="172">
        <v>0</v>
      </c>
      <c r="H206" s="172">
        <v>0</v>
      </c>
    </row>
    <row r="207" spans="1:8" x14ac:dyDescent="0.25">
      <c r="A207" s="178" t="s">
        <v>59</v>
      </c>
      <c r="B207" s="178" t="s">
        <v>290</v>
      </c>
      <c r="C207" s="172" t="s">
        <v>289</v>
      </c>
      <c r="D207" s="172">
        <v>0</v>
      </c>
      <c r="E207" s="172" t="s">
        <v>278</v>
      </c>
      <c r="F207" s="173">
        <v>0</v>
      </c>
      <c r="G207" s="172">
        <v>0</v>
      </c>
      <c r="H207" s="172">
        <v>0</v>
      </c>
    </row>
    <row r="208" spans="1:8" x14ac:dyDescent="0.25">
      <c r="A208" s="178" t="s">
        <v>59</v>
      </c>
      <c r="B208" s="178">
        <v>4</v>
      </c>
      <c r="C208" s="172">
        <v>0</v>
      </c>
      <c r="D208" s="172">
        <v>300000</v>
      </c>
      <c r="E208" s="172">
        <v>19940687655</v>
      </c>
      <c r="F208" s="173">
        <v>19940387655</v>
      </c>
      <c r="G208" s="172">
        <v>0</v>
      </c>
      <c r="H208" s="172">
        <v>19940387655</v>
      </c>
    </row>
    <row r="209" spans="1:8" x14ac:dyDescent="0.25">
      <c r="A209" s="178" t="s">
        <v>59</v>
      </c>
      <c r="B209" s="178" t="s">
        <v>291</v>
      </c>
      <c r="C209" s="172">
        <v>0</v>
      </c>
      <c r="D209" s="172">
        <v>0</v>
      </c>
      <c r="E209" s="172">
        <v>1230526375</v>
      </c>
      <c r="F209" s="173">
        <v>1230526375</v>
      </c>
      <c r="G209" s="172">
        <v>0</v>
      </c>
      <c r="H209" s="172">
        <v>1230526375</v>
      </c>
    </row>
    <row r="210" spans="1:8" x14ac:dyDescent="0.25">
      <c r="A210" s="178" t="s">
        <v>59</v>
      </c>
      <c r="B210" s="178" t="s">
        <v>292</v>
      </c>
      <c r="C210" s="172">
        <v>0</v>
      </c>
      <c r="D210" s="172">
        <v>0</v>
      </c>
      <c r="E210" s="172">
        <v>1230526375</v>
      </c>
      <c r="F210" s="173">
        <v>1230526375</v>
      </c>
      <c r="G210" s="172">
        <v>0</v>
      </c>
      <c r="H210" s="172">
        <v>1230526375</v>
      </c>
    </row>
    <row r="211" spans="1:8" x14ac:dyDescent="0.25">
      <c r="A211" s="178" t="s">
        <v>59</v>
      </c>
      <c r="B211" s="178" t="s">
        <v>293</v>
      </c>
      <c r="C211" s="172">
        <v>0</v>
      </c>
      <c r="D211" s="172">
        <v>0</v>
      </c>
      <c r="E211" s="172">
        <v>1218362361</v>
      </c>
      <c r="F211" s="173">
        <v>1218362361</v>
      </c>
      <c r="G211" s="172">
        <v>0</v>
      </c>
      <c r="H211" s="172">
        <v>1218362361</v>
      </c>
    </row>
    <row r="212" spans="1:8" x14ac:dyDescent="0.25">
      <c r="A212" s="178" t="s">
        <v>59</v>
      </c>
      <c r="B212" s="178" t="s">
        <v>294</v>
      </c>
      <c r="C212" s="172">
        <v>0</v>
      </c>
      <c r="D212" s="172">
        <v>0</v>
      </c>
      <c r="E212" s="172">
        <v>12164014</v>
      </c>
      <c r="F212" s="173">
        <v>12164014</v>
      </c>
      <c r="G212" s="172">
        <v>0</v>
      </c>
      <c r="H212" s="172">
        <v>12164014</v>
      </c>
    </row>
    <row r="213" spans="1:8" x14ac:dyDescent="0.25">
      <c r="A213" s="178" t="s">
        <v>59</v>
      </c>
      <c r="B213" s="178" t="s">
        <v>295</v>
      </c>
      <c r="C213" s="172">
        <v>0</v>
      </c>
      <c r="D213" s="172">
        <v>300000</v>
      </c>
      <c r="E213" s="172">
        <v>18069500125</v>
      </c>
      <c r="F213" s="173">
        <v>18069200125</v>
      </c>
      <c r="G213" s="172">
        <v>0</v>
      </c>
      <c r="H213" s="172">
        <v>18069200125</v>
      </c>
    </row>
    <row r="214" spans="1:8" x14ac:dyDescent="0.25">
      <c r="A214" s="178" t="s">
        <v>59</v>
      </c>
      <c r="B214" s="178" t="s">
        <v>296</v>
      </c>
      <c r="C214" s="172">
        <v>0</v>
      </c>
      <c r="D214" s="172">
        <v>300000</v>
      </c>
      <c r="E214" s="172">
        <v>18069500125</v>
      </c>
      <c r="F214" s="173">
        <v>18069200125</v>
      </c>
      <c r="G214" s="172">
        <v>0</v>
      </c>
      <c r="H214" s="172">
        <v>18069200125</v>
      </c>
    </row>
    <row r="215" spans="1:8" x14ac:dyDescent="0.25">
      <c r="A215" s="178" t="s">
        <v>59</v>
      </c>
      <c r="B215" s="178" t="s">
        <v>297</v>
      </c>
      <c r="C215" s="172">
        <v>0</v>
      </c>
      <c r="D215" s="172">
        <v>0</v>
      </c>
      <c r="E215" s="172">
        <v>3132399969</v>
      </c>
      <c r="F215" s="173">
        <v>3132399969</v>
      </c>
      <c r="G215" s="172">
        <v>0</v>
      </c>
      <c r="H215" s="172">
        <v>3132399969</v>
      </c>
    </row>
    <row r="216" spans="1:8" x14ac:dyDescent="0.25">
      <c r="A216" s="178" t="s">
        <v>59</v>
      </c>
      <c r="B216" s="178" t="s">
        <v>298</v>
      </c>
      <c r="C216" s="172">
        <v>0</v>
      </c>
      <c r="D216" s="172">
        <v>300000</v>
      </c>
      <c r="E216" s="172">
        <v>14937100156</v>
      </c>
      <c r="F216" s="173">
        <v>14936800156</v>
      </c>
      <c r="G216" s="172">
        <v>0</v>
      </c>
      <c r="H216" s="172">
        <v>14936800156</v>
      </c>
    </row>
    <row r="217" spans="1:8" x14ac:dyDescent="0.25">
      <c r="A217" s="178" t="s">
        <v>59</v>
      </c>
      <c r="B217" s="178" t="s">
        <v>299</v>
      </c>
      <c r="C217" s="172">
        <v>0</v>
      </c>
      <c r="D217" s="172">
        <v>0</v>
      </c>
      <c r="E217" s="172">
        <v>640661155</v>
      </c>
      <c r="F217" s="173">
        <v>640661155</v>
      </c>
      <c r="G217" s="172">
        <v>0</v>
      </c>
      <c r="H217" s="172">
        <v>640661155</v>
      </c>
    </row>
    <row r="218" spans="1:8" x14ac:dyDescent="0.25">
      <c r="A218" s="178" t="s">
        <v>59</v>
      </c>
      <c r="B218" s="178" t="s">
        <v>300</v>
      </c>
      <c r="C218" s="172">
        <v>0</v>
      </c>
      <c r="D218" s="172">
        <v>0</v>
      </c>
      <c r="E218" s="172">
        <v>32231801</v>
      </c>
      <c r="F218" s="173">
        <v>32231801</v>
      </c>
      <c r="G218" s="172">
        <v>0</v>
      </c>
      <c r="H218" s="172">
        <v>32231801</v>
      </c>
    </row>
    <row r="219" spans="1:8" x14ac:dyDescent="0.25">
      <c r="A219" s="178" t="s">
        <v>59</v>
      </c>
      <c r="B219" s="178" t="s">
        <v>301</v>
      </c>
      <c r="C219" s="172">
        <v>0</v>
      </c>
      <c r="D219" s="172">
        <v>0</v>
      </c>
      <c r="E219" s="172">
        <v>32231801</v>
      </c>
      <c r="F219" s="173">
        <v>32231801</v>
      </c>
      <c r="G219" s="172">
        <v>0</v>
      </c>
      <c r="H219" s="172">
        <v>32231801</v>
      </c>
    </row>
    <row r="220" spans="1:8" x14ac:dyDescent="0.25">
      <c r="A220" s="178" t="s">
        <v>59</v>
      </c>
      <c r="B220" s="178" t="s">
        <v>302</v>
      </c>
      <c r="C220" s="172">
        <v>0</v>
      </c>
      <c r="D220" s="172">
        <v>0</v>
      </c>
      <c r="E220" s="172">
        <v>608429354</v>
      </c>
      <c r="F220" s="173">
        <v>608429354</v>
      </c>
      <c r="G220" s="172">
        <v>0</v>
      </c>
      <c r="H220" s="172">
        <v>608429354</v>
      </c>
    </row>
    <row r="221" spans="1:8" x14ac:dyDescent="0.25">
      <c r="A221" s="178" t="s">
        <v>59</v>
      </c>
      <c r="B221" s="178" t="s">
        <v>303</v>
      </c>
      <c r="C221" s="172">
        <v>0</v>
      </c>
      <c r="D221" s="172">
        <v>0</v>
      </c>
      <c r="E221" s="172">
        <v>608429354</v>
      </c>
      <c r="F221" s="173">
        <v>608429354</v>
      </c>
      <c r="G221" s="172">
        <v>0</v>
      </c>
      <c r="H221" s="172">
        <v>608429354</v>
      </c>
    </row>
    <row r="222" spans="1:8" x14ac:dyDescent="0.25">
      <c r="A222" s="178" t="s">
        <v>59</v>
      </c>
      <c r="B222" s="178">
        <v>5</v>
      </c>
      <c r="C222" s="172">
        <v>0</v>
      </c>
      <c r="D222" s="172">
        <v>12998192484</v>
      </c>
      <c r="E222" s="172">
        <v>16</v>
      </c>
      <c r="F222" s="173">
        <v>12998192468</v>
      </c>
      <c r="G222" s="172">
        <v>0</v>
      </c>
      <c r="H222" s="172">
        <v>12998192468</v>
      </c>
    </row>
    <row r="223" spans="1:8" x14ac:dyDescent="0.25">
      <c r="A223" s="178" t="s">
        <v>59</v>
      </c>
      <c r="B223" s="178" t="s">
        <v>304</v>
      </c>
      <c r="C223" s="172">
        <v>0</v>
      </c>
      <c r="D223" s="172">
        <v>3056786958</v>
      </c>
      <c r="E223" s="172">
        <v>16</v>
      </c>
      <c r="F223" s="173">
        <v>3056786942</v>
      </c>
      <c r="G223" s="172">
        <v>0</v>
      </c>
      <c r="H223" s="172">
        <v>3056786942</v>
      </c>
    </row>
    <row r="224" spans="1:8" x14ac:dyDescent="0.25">
      <c r="A224" s="178" t="s">
        <v>59</v>
      </c>
      <c r="B224" s="178" t="s">
        <v>305</v>
      </c>
      <c r="C224" s="172">
        <v>0</v>
      </c>
      <c r="D224" s="172">
        <v>1107246275</v>
      </c>
      <c r="E224" s="172">
        <v>0</v>
      </c>
      <c r="F224" s="173">
        <v>1107246275</v>
      </c>
      <c r="G224" s="172">
        <v>0</v>
      </c>
      <c r="H224" s="172">
        <v>1107246275</v>
      </c>
    </row>
    <row r="225" spans="1:8" x14ac:dyDescent="0.25">
      <c r="A225" s="178" t="s">
        <v>59</v>
      </c>
      <c r="B225" s="178" t="s">
        <v>306</v>
      </c>
      <c r="C225" s="172">
        <v>0</v>
      </c>
      <c r="D225" s="172">
        <v>638873643</v>
      </c>
      <c r="E225" s="172">
        <v>0</v>
      </c>
      <c r="F225" s="173">
        <v>638873643</v>
      </c>
      <c r="G225" s="172">
        <v>0</v>
      </c>
      <c r="H225" s="172">
        <v>638873643</v>
      </c>
    </row>
    <row r="226" spans="1:8" x14ac:dyDescent="0.25">
      <c r="A226" s="178" t="s">
        <v>59</v>
      </c>
      <c r="B226" s="178" t="s">
        <v>307</v>
      </c>
      <c r="C226" s="172">
        <v>0</v>
      </c>
      <c r="D226" s="172">
        <v>3395203</v>
      </c>
      <c r="E226" s="172">
        <v>0</v>
      </c>
      <c r="F226" s="173">
        <v>3395203</v>
      </c>
      <c r="G226" s="172">
        <v>0</v>
      </c>
      <c r="H226" s="172">
        <v>3395203</v>
      </c>
    </row>
    <row r="227" spans="1:8" x14ac:dyDescent="0.25">
      <c r="A227" s="178" t="s">
        <v>59</v>
      </c>
      <c r="B227" s="178" t="s">
        <v>308</v>
      </c>
      <c r="C227" s="172">
        <v>0</v>
      </c>
      <c r="D227" s="172">
        <v>163657891</v>
      </c>
      <c r="E227" s="172">
        <v>0</v>
      </c>
      <c r="F227" s="173">
        <v>163657891</v>
      </c>
      <c r="G227" s="172">
        <v>0</v>
      </c>
      <c r="H227" s="172">
        <v>163657891</v>
      </c>
    </row>
    <row r="228" spans="1:8" x14ac:dyDescent="0.25">
      <c r="A228" s="178" t="s">
        <v>59</v>
      </c>
      <c r="B228" s="178" t="s">
        <v>309</v>
      </c>
      <c r="C228" s="172">
        <v>0</v>
      </c>
      <c r="D228" s="172">
        <v>274382272</v>
      </c>
      <c r="E228" s="172">
        <v>0</v>
      </c>
      <c r="F228" s="173">
        <v>274382272</v>
      </c>
      <c r="G228" s="172">
        <v>0</v>
      </c>
      <c r="H228" s="172">
        <v>274382272</v>
      </c>
    </row>
    <row r="229" spans="1:8" x14ac:dyDescent="0.25">
      <c r="A229" s="178" t="s">
        <v>59</v>
      </c>
      <c r="B229" s="178" t="s">
        <v>310</v>
      </c>
      <c r="C229" s="172">
        <v>0</v>
      </c>
      <c r="D229" s="172">
        <v>26171145</v>
      </c>
      <c r="E229" s="172">
        <v>0</v>
      </c>
      <c r="F229" s="173">
        <v>26171145</v>
      </c>
      <c r="G229" s="172">
        <v>0</v>
      </c>
      <c r="H229" s="172">
        <v>26171145</v>
      </c>
    </row>
    <row r="230" spans="1:8" x14ac:dyDescent="0.25">
      <c r="A230" s="178" t="s">
        <v>59</v>
      </c>
      <c r="B230" s="178" t="s">
        <v>311</v>
      </c>
      <c r="C230" s="172">
        <v>0</v>
      </c>
      <c r="D230" s="172">
        <v>464578</v>
      </c>
      <c r="E230" s="172">
        <v>0</v>
      </c>
      <c r="F230" s="173">
        <v>464578</v>
      </c>
      <c r="G230" s="172">
        <v>0</v>
      </c>
      <c r="H230" s="172">
        <v>464578</v>
      </c>
    </row>
    <row r="231" spans="1:8" x14ac:dyDescent="0.25">
      <c r="A231" s="178" t="s">
        <v>59</v>
      </c>
      <c r="B231" s="178" t="s">
        <v>312</v>
      </c>
      <c r="C231" s="172">
        <v>0</v>
      </c>
      <c r="D231" s="172">
        <v>301543</v>
      </c>
      <c r="E231" s="172">
        <v>0</v>
      </c>
      <c r="F231" s="173">
        <v>301543</v>
      </c>
      <c r="G231" s="172">
        <v>0</v>
      </c>
      <c r="H231" s="172">
        <v>301543</v>
      </c>
    </row>
    <row r="232" spans="1:8" x14ac:dyDescent="0.25">
      <c r="A232" s="178" t="s">
        <v>59</v>
      </c>
      <c r="B232" s="178" t="s">
        <v>313</v>
      </c>
      <c r="C232" s="172">
        <v>0</v>
      </c>
      <c r="D232" s="172">
        <v>8638923</v>
      </c>
      <c r="E232" s="172">
        <v>0</v>
      </c>
      <c r="F232" s="173">
        <v>8638923</v>
      </c>
      <c r="G232" s="172">
        <v>0</v>
      </c>
      <c r="H232" s="172">
        <v>8638923</v>
      </c>
    </row>
    <row r="233" spans="1:8" x14ac:dyDescent="0.25">
      <c r="A233" s="178" t="s">
        <v>59</v>
      </c>
      <c r="B233" s="178" t="s">
        <v>314</v>
      </c>
      <c r="C233" s="172">
        <v>0</v>
      </c>
      <c r="D233" s="172">
        <v>8638923</v>
      </c>
      <c r="E233" s="172">
        <v>0</v>
      </c>
      <c r="F233" s="173">
        <v>8638923</v>
      </c>
      <c r="G233" s="172">
        <v>0</v>
      </c>
      <c r="H233" s="172">
        <v>8638923</v>
      </c>
    </row>
    <row r="234" spans="1:8" x14ac:dyDescent="0.25">
      <c r="A234" s="178" t="s">
        <v>59</v>
      </c>
      <c r="B234" s="178" t="s">
        <v>315</v>
      </c>
      <c r="C234" s="172">
        <v>0</v>
      </c>
      <c r="D234" s="172">
        <v>284528600</v>
      </c>
      <c r="E234" s="172">
        <v>0</v>
      </c>
      <c r="F234" s="173">
        <v>284528600</v>
      </c>
      <c r="G234" s="172">
        <v>0</v>
      </c>
      <c r="H234" s="172">
        <v>284528600</v>
      </c>
    </row>
    <row r="235" spans="1:8" x14ac:dyDescent="0.25">
      <c r="A235" s="178" t="s">
        <v>59</v>
      </c>
      <c r="B235" s="178" t="s">
        <v>316</v>
      </c>
      <c r="C235" s="172">
        <v>0</v>
      </c>
      <c r="D235" s="172">
        <v>45631200</v>
      </c>
      <c r="E235" s="172">
        <v>0</v>
      </c>
      <c r="F235" s="173">
        <v>45631200</v>
      </c>
      <c r="G235" s="172">
        <v>0</v>
      </c>
      <c r="H235" s="172">
        <v>45631200</v>
      </c>
    </row>
    <row r="236" spans="1:8" x14ac:dyDescent="0.25">
      <c r="A236" s="178" t="s">
        <v>59</v>
      </c>
      <c r="B236" s="178" t="s">
        <v>317</v>
      </c>
      <c r="C236" s="172">
        <v>0</v>
      </c>
      <c r="D236" s="172">
        <v>95813500</v>
      </c>
      <c r="E236" s="172">
        <v>0</v>
      </c>
      <c r="F236" s="173">
        <v>95813500</v>
      </c>
      <c r="G236" s="172">
        <v>0</v>
      </c>
      <c r="H236" s="172">
        <v>95813500</v>
      </c>
    </row>
    <row r="237" spans="1:8" x14ac:dyDescent="0.25">
      <c r="A237" s="178" t="s">
        <v>59</v>
      </c>
      <c r="B237" s="178" t="s">
        <v>318</v>
      </c>
      <c r="C237" s="172">
        <v>0</v>
      </c>
      <c r="D237" s="172">
        <v>7746100</v>
      </c>
      <c r="E237" s="172">
        <v>0</v>
      </c>
      <c r="F237" s="173">
        <v>7746100</v>
      </c>
      <c r="G237" s="172">
        <v>0</v>
      </c>
      <c r="H237" s="172">
        <v>7746100</v>
      </c>
    </row>
    <row r="238" spans="1:8" x14ac:dyDescent="0.25">
      <c r="A238" s="178" t="s">
        <v>59</v>
      </c>
      <c r="B238" s="178" t="s">
        <v>319</v>
      </c>
      <c r="C238" s="172">
        <v>0</v>
      </c>
      <c r="D238" s="172">
        <v>135337800</v>
      </c>
      <c r="E238" s="172">
        <v>0</v>
      </c>
      <c r="F238" s="173">
        <v>135337800</v>
      </c>
      <c r="G238" s="172">
        <v>0</v>
      </c>
      <c r="H238" s="172">
        <v>135337800</v>
      </c>
    </row>
    <row r="239" spans="1:8" x14ac:dyDescent="0.25">
      <c r="A239" s="178" t="s">
        <v>59</v>
      </c>
      <c r="B239" s="178" t="s">
        <v>320</v>
      </c>
      <c r="C239" s="172">
        <v>0</v>
      </c>
      <c r="D239" s="172">
        <v>57064300</v>
      </c>
      <c r="E239" s="172">
        <v>0</v>
      </c>
      <c r="F239" s="173">
        <v>57064300</v>
      </c>
      <c r="G239" s="172">
        <v>0</v>
      </c>
      <c r="H239" s="172">
        <v>57064300</v>
      </c>
    </row>
    <row r="240" spans="1:8" x14ac:dyDescent="0.25">
      <c r="A240" s="178" t="s">
        <v>59</v>
      </c>
      <c r="B240" s="178" t="s">
        <v>321</v>
      </c>
      <c r="C240" s="172">
        <v>0</v>
      </c>
      <c r="D240" s="172">
        <v>34227000</v>
      </c>
      <c r="E240" s="172">
        <v>0</v>
      </c>
      <c r="F240" s="173">
        <v>34227000</v>
      </c>
      <c r="G240" s="172">
        <v>0</v>
      </c>
      <c r="H240" s="172">
        <v>34227000</v>
      </c>
    </row>
    <row r="241" spans="1:8" x14ac:dyDescent="0.25">
      <c r="A241" s="178" t="s">
        <v>59</v>
      </c>
      <c r="B241" s="178" t="s">
        <v>322</v>
      </c>
      <c r="C241" s="172">
        <v>0</v>
      </c>
      <c r="D241" s="172">
        <v>5711600</v>
      </c>
      <c r="E241" s="172">
        <v>0</v>
      </c>
      <c r="F241" s="173">
        <v>5711600</v>
      </c>
      <c r="G241" s="172">
        <v>0</v>
      </c>
      <c r="H241" s="172">
        <v>5711600</v>
      </c>
    </row>
    <row r="242" spans="1:8" x14ac:dyDescent="0.25">
      <c r="A242" s="178" t="s">
        <v>59</v>
      </c>
      <c r="B242" s="178" t="s">
        <v>323</v>
      </c>
      <c r="C242" s="172">
        <v>0</v>
      </c>
      <c r="D242" s="172">
        <v>5711600</v>
      </c>
      <c r="E242" s="172">
        <v>0</v>
      </c>
      <c r="F242" s="173">
        <v>5711600</v>
      </c>
      <c r="G242" s="172">
        <v>0</v>
      </c>
      <c r="H242" s="172">
        <v>5711600</v>
      </c>
    </row>
    <row r="243" spans="1:8" x14ac:dyDescent="0.25">
      <c r="A243" s="178" t="s">
        <v>59</v>
      </c>
      <c r="B243" s="178" t="s">
        <v>324</v>
      </c>
      <c r="C243" s="172">
        <v>0</v>
      </c>
      <c r="D243" s="172">
        <v>11414100</v>
      </c>
      <c r="E243" s="172">
        <v>0</v>
      </c>
      <c r="F243" s="173">
        <v>11414100</v>
      </c>
      <c r="G243" s="172">
        <v>0</v>
      </c>
      <c r="H243" s="172">
        <v>11414100</v>
      </c>
    </row>
    <row r="244" spans="1:8" x14ac:dyDescent="0.25">
      <c r="A244" s="178" t="s">
        <v>59</v>
      </c>
      <c r="B244" s="178" t="s">
        <v>325</v>
      </c>
      <c r="C244" s="172">
        <v>0</v>
      </c>
      <c r="D244" s="172">
        <v>603298060</v>
      </c>
      <c r="E244" s="172">
        <v>1</v>
      </c>
      <c r="F244" s="173">
        <v>603298059</v>
      </c>
      <c r="G244" s="172">
        <v>0</v>
      </c>
      <c r="H244" s="172">
        <v>603298059</v>
      </c>
    </row>
    <row r="245" spans="1:8" x14ac:dyDescent="0.25">
      <c r="A245" s="178" t="s">
        <v>59</v>
      </c>
      <c r="B245" s="178" t="s">
        <v>326</v>
      </c>
      <c r="C245" s="172">
        <v>0</v>
      </c>
      <c r="D245" s="172">
        <v>62228587</v>
      </c>
      <c r="E245" s="172">
        <v>0</v>
      </c>
      <c r="F245" s="173">
        <v>62228587</v>
      </c>
      <c r="G245" s="172">
        <v>0</v>
      </c>
      <c r="H245" s="172">
        <v>62228587</v>
      </c>
    </row>
    <row r="246" spans="1:8" x14ac:dyDescent="0.25">
      <c r="A246" s="178" t="s">
        <v>59</v>
      </c>
      <c r="B246" s="178" t="s">
        <v>327</v>
      </c>
      <c r="C246" s="172">
        <v>0</v>
      </c>
      <c r="D246" s="172">
        <v>98848356</v>
      </c>
      <c r="E246" s="172">
        <v>0</v>
      </c>
      <c r="F246" s="173">
        <v>98848356</v>
      </c>
      <c r="G246" s="172">
        <v>0</v>
      </c>
      <c r="H246" s="172">
        <v>98848356</v>
      </c>
    </row>
    <row r="247" spans="1:8" x14ac:dyDescent="0.25">
      <c r="A247" s="178" t="s">
        <v>59</v>
      </c>
      <c r="B247" s="178" t="s">
        <v>328</v>
      </c>
      <c r="C247" s="172">
        <v>0</v>
      </c>
      <c r="D247" s="172">
        <v>9246300</v>
      </c>
      <c r="E247" s="172">
        <v>0</v>
      </c>
      <c r="F247" s="173">
        <v>9246300</v>
      </c>
      <c r="G247" s="172">
        <v>0</v>
      </c>
      <c r="H247" s="172">
        <v>9246300</v>
      </c>
    </row>
    <row r="248" spans="1:8" x14ac:dyDescent="0.25">
      <c r="A248" s="178" t="s">
        <v>59</v>
      </c>
      <c r="B248" s="178" t="s">
        <v>329</v>
      </c>
      <c r="C248" s="172">
        <v>0</v>
      </c>
      <c r="D248" s="172">
        <v>48642799</v>
      </c>
      <c r="E248" s="172">
        <v>1</v>
      </c>
      <c r="F248" s="173">
        <v>48642798</v>
      </c>
      <c r="G248" s="172">
        <v>0</v>
      </c>
      <c r="H248" s="172">
        <v>48642798</v>
      </c>
    </row>
    <row r="249" spans="1:8" x14ac:dyDescent="0.25">
      <c r="A249" s="178" t="s">
        <v>59</v>
      </c>
      <c r="B249" s="178" t="s">
        <v>330</v>
      </c>
      <c r="C249" s="172">
        <v>0</v>
      </c>
      <c r="D249" s="172">
        <v>95900548</v>
      </c>
      <c r="E249" s="172">
        <v>0</v>
      </c>
      <c r="F249" s="173">
        <v>95900548</v>
      </c>
      <c r="G249" s="172">
        <v>0</v>
      </c>
      <c r="H249" s="172">
        <v>95900548</v>
      </c>
    </row>
    <row r="250" spans="1:8" x14ac:dyDescent="0.25">
      <c r="A250" s="178" t="s">
        <v>59</v>
      </c>
      <c r="B250" s="178" t="s">
        <v>331</v>
      </c>
      <c r="C250" s="172">
        <v>0</v>
      </c>
      <c r="D250" s="172">
        <v>221878600</v>
      </c>
      <c r="E250" s="172">
        <v>0</v>
      </c>
      <c r="F250" s="173">
        <v>221878600</v>
      </c>
      <c r="G250" s="172">
        <v>0</v>
      </c>
      <c r="H250" s="172">
        <v>221878600</v>
      </c>
    </row>
    <row r="251" spans="1:8" x14ac:dyDescent="0.25">
      <c r="A251" s="178" t="s">
        <v>59</v>
      </c>
      <c r="B251" s="178" t="s">
        <v>332</v>
      </c>
      <c r="C251" s="172">
        <v>0</v>
      </c>
      <c r="D251" s="172">
        <v>2356300</v>
      </c>
      <c r="E251" s="172">
        <v>0</v>
      </c>
      <c r="F251" s="173">
        <v>2356300</v>
      </c>
      <c r="G251" s="172">
        <v>0</v>
      </c>
      <c r="H251" s="172">
        <v>2356300</v>
      </c>
    </row>
    <row r="252" spans="1:8" x14ac:dyDescent="0.25">
      <c r="A252" s="178" t="s">
        <v>59</v>
      </c>
      <c r="B252" s="178" t="s">
        <v>333</v>
      </c>
      <c r="C252" s="172">
        <v>0</v>
      </c>
      <c r="D252" s="172">
        <v>64196570</v>
      </c>
      <c r="E252" s="172">
        <v>0</v>
      </c>
      <c r="F252" s="173">
        <v>64196570</v>
      </c>
      <c r="G252" s="172">
        <v>0</v>
      </c>
      <c r="H252" s="172">
        <v>64196570</v>
      </c>
    </row>
    <row r="253" spans="1:8" x14ac:dyDescent="0.25">
      <c r="A253" s="178" t="s">
        <v>59</v>
      </c>
      <c r="B253" s="178" t="s">
        <v>334</v>
      </c>
      <c r="C253" s="172">
        <v>0</v>
      </c>
      <c r="D253" s="172">
        <v>44429273</v>
      </c>
      <c r="E253" s="172">
        <v>0</v>
      </c>
      <c r="F253" s="173">
        <v>44429273</v>
      </c>
      <c r="G253" s="172">
        <v>0</v>
      </c>
      <c r="H253" s="172">
        <v>44429273</v>
      </c>
    </row>
    <row r="254" spans="1:8" x14ac:dyDescent="0.25">
      <c r="A254" s="178" t="s">
        <v>59</v>
      </c>
      <c r="B254" s="178" t="s">
        <v>335</v>
      </c>
      <c r="C254" s="172">
        <v>0</v>
      </c>
      <c r="D254" s="172">
        <v>44429273</v>
      </c>
      <c r="E254" s="172">
        <v>0</v>
      </c>
      <c r="F254" s="173">
        <v>44429273</v>
      </c>
      <c r="G254" s="172">
        <v>0</v>
      </c>
      <c r="H254" s="172">
        <v>44429273</v>
      </c>
    </row>
    <row r="255" spans="1:8" x14ac:dyDescent="0.25">
      <c r="A255" s="178" t="s">
        <v>59</v>
      </c>
      <c r="B255" s="178" t="s">
        <v>336</v>
      </c>
      <c r="C255" s="172">
        <v>0</v>
      </c>
      <c r="D255" s="172">
        <v>951283663</v>
      </c>
      <c r="E255" s="172">
        <v>15</v>
      </c>
      <c r="F255" s="173">
        <v>951283648</v>
      </c>
      <c r="G255" s="172">
        <v>0</v>
      </c>
      <c r="H255" s="172">
        <v>951283648</v>
      </c>
    </row>
    <row r="256" spans="1:8" x14ac:dyDescent="0.25">
      <c r="A256" s="178" t="s">
        <v>59</v>
      </c>
      <c r="B256" s="178" t="s">
        <v>337</v>
      </c>
      <c r="C256" s="172">
        <v>0</v>
      </c>
      <c r="D256" s="172">
        <v>68833012</v>
      </c>
      <c r="E256" s="172">
        <v>2</v>
      </c>
      <c r="F256" s="173">
        <v>68833010</v>
      </c>
      <c r="G256" s="172">
        <v>0</v>
      </c>
      <c r="H256" s="172">
        <v>68833010</v>
      </c>
    </row>
    <row r="257" spans="1:8" x14ac:dyDescent="0.25">
      <c r="A257" s="178" t="s">
        <v>59</v>
      </c>
      <c r="B257" s="178" t="s">
        <v>338</v>
      </c>
      <c r="C257" s="172">
        <v>0</v>
      </c>
      <c r="D257" s="172">
        <v>33618390</v>
      </c>
      <c r="E257" s="172">
        <v>0</v>
      </c>
      <c r="F257" s="173">
        <v>33618390</v>
      </c>
      <c r="G257" s="172">
        <v>0</v>
      </c>
      <c r="H257" s="172">
        <v>33618390</v>
      </c>
    </row>
    <row r="258" spans="1:8" x14ac:dyDescent="0.25">
      <c r="A258" s="178" t="s">
        <v>59</v>
      </c>
      <c r="B258" s="178" t="s">
        <v>339</v>
      </c>
      <c r="C258" s="172">
        <v>0</v>
      </c>
      <c r="D258" s="172">
        <v>617289767</v>
      </c>
      <c r="E258" s="172">
        <v>0</v>
      </c>
      <c r="F258" s="173">
        <v>617289767</v>
      </c>
      <c r="G258" s="172">
        <v>0</v>
      </c>
      <c r="H258" s="172">
        <v>617289767</v>
      </c>
    </row>
    <row r="259" spans="1:8" x14ac:dyDescent="0.25">
      <c r="A259" s="178" t="s">
        <v>59</v>
      </c>
      <c r="B259" s="178" t="s">
        <v>340</v>
      </c>
      <c r="C259" s="172">
        <v>0</v>
      </c>
      <c r="D259" s="172">
        <v>34176344</v>
      </c>
      <c r="E259" s="172">
        <v>13</v>
      </c>
      <c r="F259" s="173">
        <v>34176331</v>
      </c>
      <c r="G259" s="172">
        <v>0</v>
      </c>
      <c r="H259" s="172">
        <v>34176331</v>
      </c>
    </row>
    <row r="260" spans="1:8" x14ac:dyDescent="0.25">
      <c r="A260" s="178" t="s">
        <v>59</v>
      </c>
      <c r="B260" s="178" t="s">
        <v>341</v>
      </c>
      <c r="C260" s="172">
        <v>0</v>
      </c>
      <c r="D260" s="172">
        <v>127404093</v>
      </c>
      <c r="E260" s="172">
        <v>0</v>
      </c>
      <c r="F260" s="173">
        <v>127404093</v>
      </c>
      <c r="G260" s="172">
        <v>0</v>
      </c>
      <c r="H260" s="172">
        <v>127404093</v>
      </c>
    </row>
    <row r="261" spans="1:8" x14ac:dyDescent="0.25">
      <c r="A261" s="178" t="s">
        <v>59</v>
      </c>
      <c r="B261" s="178" t="s">
        <v>342</v>
      </c>
      <c r="C261" s="172">
        <v>0</v>
      </c>
      <c r="D261" s="172">
        <v>62323224</v>
      </c>
      <c r="E261" s="172">
        <v>0</v>
      </c>
      <c r="F261" s="173">
        <v>62323224</v>
      </c>
      <c r="G261" s="172">
        <v>0</v>
      </c>
      <c r="H261" s="172">
        <v>62323224</v>
      </c>
    </row>
    <row r="262" spans="1:8" x14ac:dyDescent="0.25">
      <c r="A262" s="178" t="s">
        <v>59</v>
      </c>
      <c r="B262" s="178" t="s">
        <v>343</v>
      </c>
      <c r="C262" s="172">
        <v>0</v>
      </c>
      <c r="D262" s="172">
        <v>221010</v>
      </c>
      <c r="E262" s="172">
        <v>0</v>
      </c>
      <c r="F262" s="173">
        <v>221010</v>
      </c>
      <c r="G262" s="172">
        <v>0</v>
      </c>
      <c r="H262" s="172">
        <v>221010</v>
      </c>
    </row>
    <row r="263" spans="1:8" x14ac:dyDescent="0.25">
      <c r="A263" s="178" t="s">
        <v>59</v>
      </c>
      <c r="B263" s="178" t="s">
        <v>344</v>
      </c>
      <c r="C263" s="172">
        <v>0</v>
      </c>
      <c r="D263" s="172">
        <v>7417823</v>
      </c>
      <c r="E263" s="172">
        <v>0</v>
      </c>
      <c r="F263" s="173">
        <v>7417823</v>
      </c>
      <c r="G263" s="172">
        <v>0</v>
      </c>
      <c r="H263" s="172">
        <v>7417823</v>
      </c>
    </row>
    <row r="264" spans="1:8" x14ac:dyDescent="0.25">
      <c r="A264" s="178" t="s">
        <v>59</v>
      </c>
      <c r="B264" s="178" t="s">
        <v>345</v>
      </c>
      <c r="C264" s="172">
        <v>0</v>
      </c>
      <c r="D264" s="172">
        <v>297864</v>
      </c>
      <c r="E264" s="172">
        <v>0</v>
      </c>
      <c r="F264" s="173">
        <v>297864</v>
      </c>
      <c r="G264" s="172">
        <v>0</v>
      </c>
      <c r="H264" s="172">
        <v>297864</v>
      </c>
    </row>
    <row r="265" spans="1:8" x14ac:dyDescent="0.25">
      <c r="A265" s="178" t="s">
        <v>59</v>
      </c>
      <c r="B265" s="178" t="s">
        <v>346</v>
      </c>
      <c r="C265" s="172">
        <v>0</v>
      </c>
      <c r="D265" s="172">
        <v>297864</v>
      </c>
      <c r="E265" s="172">
        <v>0</v>
      </c>
      <c r="F265" s="173">
        <v>297864</v>
      </c>
      <c r="G265" s="172">
        <v>0</v>
      </c>
      <c r="H265" s="172">
        <v>297864</v>
      </c>
    </row>
    <row r="266" spans="1:8" x14ac:dyDescent="0.25">
      <c r="A266" s="178" t="s">
        <v>59</v>
      </c>
      <c r="B266" s="178" t="s">
        <v>347</v>
      </c>
      <c r="C266" s="172">
        <v>0</v>
      </c>
      <c r="D266" s="172">
        <v>1693540222</v>
      </c>
      <c r="E266" s="172">
        <v>0</v>
      </c>
      <c r="F266" s="173">
        <v>1693540222</v>
      </c>
      <c r="G266" s="172">
        <v>0</v>
      </c>
      <c r="H266" s="172">
        <v>1693540222</v>
      </c>
    </row>
    <row r="267" spans="1:8" x14ac:dyDescent="0.25">
      <c r="A267" s="178" t="s">
        <v>59</v>
      </c>
      <c r="B267" s="178" t="s">
        <v>348</v>
      </c>
      <c r="C267" s="172">
        <v>0</v>
      </c>
      <c r="D267" s="172">
        <v>1204940349</v>
      </c>
      <c r="E267" s="172">
        <v>0</v>
      </c>
      <c r="F267" s="173">
        <v>1204940349</v>
      </c>
      <c r="G267" s="172">
        <v>0</v>
      </c>
      <c r="H267" s="172">
        <v>1204940349</v>
      </c>
    </row>
    <row r="268" spans="1:8" x14ac:dyDescent="0.25">
      <c r="A268" s="178" t="s">
        <v>59</v>
      </c>
      <c r="B268" s="178" t="s">
        <v>349</v>
      </c>
      <c r="C268" s="172">
        <v>0</v>
      </c>
      <c r="D268" s="172">
        <v>1204940349</v>
      </c>
      <c r="E268" s="172">
        <v>0</v>
      </c>
      <c r="F268" s="173">
        <v>1204940349</v>
      </c>
      <c r="G268" s="172">
        <v>0</v>
      </c>
      <c r="H268" s="172">
        <v>1204940349</v>
      </c>
    </row>
    <row r="269" spans="1:8" x14ac:dyDescent="0.25">
      <c r="A269" s="178" t="s">
        <v>59</v>
      </c>
      <c r="B269" s="178" t="s">
        <v>350</v>
      </c>
      <c r="C269" s="172">
        <v>0</v>
      </c>
      <c r="D269" s="172">
        <v>240173321</v>
      </c>
      <c r="E269" s="172">
        <v>0</v>
      </c>
      <c r="F269" s="173">
        <v>240173321</v>
      </c>
      <c r="G269" s="172">
        <v>0</v>
      </c>
      <c r="H269" s="172">
        <v>240173321</v>
      </c>
    </row>
    <row r="270" spans="1:8" x14ac:dyDescent="0.25">
      <c r="A270" s="178" t="s">
        <v>59</v>
      </c>
      <c r="B270" s="178" t="s">
        <v>351</v>
      </c>
      <c r="C270" s="172">
        <v>0</v>
      </c>
      <c r="D270" s="172">
        <v>133109088</v>
      </c>
      <c r="E270" s="172">
        <v>0</v>
      </c>
      <c r="F270" s="173">
        <v>133109088</v>
      </c>
      <c r="G270" s="172">
        <v>0</v>
      </c>
      <c r="H270" s="172">
        <v>133109088</v>
      </c>
    </row>
    <row r="271" spans="1:8" x14ac:dyDescent="0.25">
      <c r="A271" s="178" t="s">
        <v>59</v>
      </c>
      <c r="B271" s="178" t="s">
        <v>352</v>
      </c>
      <c r="C271" s="172">
        <v>0</v>
      </c>
      <c r="D271" s="172">
        <v>4063304</v>
      </c>
      <c r="E271" s="172">
        <v>0</v>
      </c>
      <c r="F271" s="173">
        <v>4063304</v>
      </c>
      <c r="G271" s="172">
        <v>0</v>
      </c>
      <c r="H271" s="172">
        <v>4063304</v>
      </c>
    </row>
    <row r="272" spans="1:8" x14ac:dyDescent="0.25">
      <c r="A272" s="178" t="s">
        <v>59</v>
      </c>
      <c r="B272" s="178" t="s">
        <v>353</v>
      </c>
      <c r="C272" s="172">
        <v>0</v>
      </c>
      <c r="D272" s="172">
        <v>16580672</v>
      </c>
      <c r="E272" s="172">
        <v>0</v>
      </c>
      <c r="F272" s="173">
        <v>16580672</v>
      </c>
      <c r="G272" s="172">
        <v>0</v>
      </c>
      <c r="H272" s="172">
        <v>16580672</v>
      </c>
    </row>
    <row r="273" spans="1:8" x14ac:dyDescent="0.25">
      <c r="A273" s="178" t="s">
        <v>59</v>
      </c>
      <c r="B273" s="178" t="s">
        <v>354</v>
      </c>
      <c r="C273" s="172">
        <v>0</v>
      </c>
      <c r="D273" s="172">
        <v>76901209</v>
      </c>
      <c r="E273" s="172">
        <v>0</v>
      </c>
      <c r="F273" s="173">
        <v>76901209</v>
      </c>
      <c r="G273" s="172">
        <v>0</v>
      </c>
      <c r="H273" s="172">
        <v>76901209</v>
      </c>
    </row>
    <row r="274" spans="1:8" x14ac:dyDescent="0.25">
      <c r="A274" s="178" t="s">
        <v>59</v>
      </c>
      <c r="B274" s="178" t="s">
        <v>355</v>
      </c>
      <c r="C274" s="172">
        <v>0</v>
      </c>
      <c r="D274" s="172">
        <v>9519048</v>
      </c>
      <c r="E274" s="172">
        <v>0</v>
      </c>
      <c r="F274" s="173">
        <v>9519048</v>
      </c>
      <c r="G274" s="172">
        <v>0</v>
      </c>
      <c r="H274" s="172">
        <v>9519048</v>
      </c>
    </row>
    <row r="275" spans="1:8" x14ac:dyDescent="0.25">
      <c r="A275" s="178" t="s">
        <v>59</v>
      </c>
      <c r="B275" s="178" t="s">
        <v>356</v>
      </c>
      <c r="C275" s="172">
        <v>0</v>
      </c>
      <c r="D275" s="172">
        <v>248426552</v>
      </c>
      <c r="E275" s="172">
        <v>0</v>
      </c>
      <c r="F275" s="173">
        <v>248426552</v>
      </c>
      <c r="G275" s="172">
        <v>0</v>
      </c>
      <c r="H275" s="172">
        <v>248426552</v>
      </c>
    </row>
    <row r="276" spans="1:8" x14ac:dyDescent="0.25">
      <c r="A276" s="178" t="s">
        <v>59</v>
      </c>
      <c r="B276" s="178" t="s">
        <v>357</v>
      </c>
      <c r="C276" s="172">
        <v>0</v>
      </c>
      <c r="D276" s="172">
        <v>210478123</v>
      </c>
      <c r="E276" s="172">
        <v>0</v>
      </c>
      <c r="F276" s="173">
        <v>210478123</v>
      </c>
      <c r="G276" s="172">
        <v>0</v>
      </c>
      <c r="H276" s="172">
        <v>210478123</v>
      </c>
    </row>
    <row r="277" spans="1:8" x14ac:dyDescent="0.25">
      <c r="A277" s="178" t="s">
        <v>59</v>
      </c>
      <c r="B277" s="178" t="s">
        <v>358</v>
      </c>
      <c r="C277" s="172">
        <v>0</v>
      </c>
      <c r="D277" s="172">
        <v>37948429</v>
      </c>
      <c r="E277" s="172">
        <v>0</v>
      </c>
      <c r="F277" s="173">
        <v>37948429</v>
      </c>
      <c r="G277" s="172">
        <v>0</v>
      </c>
      <c r="H277" s="172">
        <v>37948429</v>
      </c>
    </row>
    <row r="278" spans="1:8" x14ac:dyDescent="0.25">
      <c r="A278" s="178" t="s">
        <v>59</v>
      </c>
      <c r="B278" s="178" t="s">
        <v>359</v>
      </c>
      <c r="C278" s="172">
        <v>0</v>
      </c>
      <c r="D278" s="172">
        <v>6681304901</v>
      </c>
      <c r="E278" s="172">
        <v>0</v>
      </c>
      <c r="F278" s="173">
        <v>6681304901</v>
      </c>
      <c r="G278" s="172">
        <v>0</v>
      </c>
      <c r="H278" s="172">
        <v>6681304901</v>
      </c>
    </row>
    <row r="279" spans="1:8" x14ac:dyDescent="0.25">
      <c r="A279" s="178" t="s">
        <v>59</v>
      </c>
      <c r="B279" s="178" t="s">
        <v>360</v>
      </c>
      <c r="C279" s="172">
        <v>0</v>
      </c>
      <c r="D279" s="172">
        <v>6681304901</v>
      </c>
      <c r="E279" s="172">
        <v>0</v>
      </c>
      <c r="F279" s="173">
        <v>6681304901</v>
      </c>
      <c r="G279" s="172">
        <v>0</v>
      </c>
      <c r="H279" s="172">
        <v>6681304901</v>
      </c>
    </row>
    <row r="280" spans="1:8" x14ac:dyDescent="0.25">
      <c r="A280" s="178" t="s">
        <v>59</v>
      </c>
      <c r="B280" s="178" t="s">
        <v>361</v>
      </c>
      <c r="C280" s="172">
        <v>0</v>
      </c>
      <c r="D280" s="172">
        <v>6681304901</v>
      </c>
      <c r="E280" s="172">
        <v>0</v>
      </c>
      <c r="F280" s="173">
        <v>6681304901</v>
      </c>
      <c r="G280" s="172">
        <v>0</v>
      </c>
      <c r="H280" s="172">
        <v>6681304901</v>
      </c>
    </row>
    <row r="281" spans="1:8" x14ac:dyDescent="0.25">
      <c r="A281" s="178" t="s">
        <v>59</v>
      </c>
      <c r="B281" s="178" t="s">
        <v>362</v>
      </c>
      <c r="C281" s="172">
        <v>0</v>
      </c>
      <c r="D281" s="172">
        <v>1191918457</v>
      </c>
      <c r="E281" s="172">
        <v>0</v>
      </c>
      <c r="F281" s="173">
        <v>1191918457</v>
      </c>
      <c r="G281" s="172">
        <v>0</v>
      </c>
      <c r="H281" s="172">
        <v>1191918457</v>
      </c>
    </row>
    <row r="282" spans="1:8" x14ac:dyDescent="0.25">
      <c r="A282" s="178" t="s">
        <v>59</v>
      </c>
      <c r="B282" s="178" t="s">
        <v>363</v>
      </c>
      <c r="C282" s="172">
        <v>0</v>
      </c>
      <c r="D282" s="172">
        <v>1191918457</v>
      </c>
      <c r="E282" s="172">
        <v>0</v>
      </c>
      <c r="F282" s="173">
        <v>1191918457</v>
      </c>
      <c r="G282" s="172">
        <v>0</v>
      </c>
      <c r="H282" s="172">
        <v>1191918457</v>
      </c>
    </row>
    <row r="283" spans="1:8" x14ac:dyDescent="0.25">
      <c r="A283" s="178" t="s">
        <v>59</v>
      </c>
      <c r="B283" s="178" t="s">
        <v>364</v>
      </c>
      <c r="C283" s="172">
        <v>0</v>
      </c>
      <c r="D283" s="172">
        <v>1191918457</v>
      </c>
      <c r="E283" s="172">
        <v>0</v>
      </c>
      <c r="F283" s="173">
        <v>1191918457</v>
      </c>
      <c r="G283" s="172">
        <v>0</v>
      </c>
      <c r="H283" s="172">
        <v>1191918457</v>
      </c>
    </row>
    <row r="284" spans="1:8" x14ac:dyDescent="0.25">
      <c r="A284" s="178" t="s">
        <v>59</v>
      </c>
      <c r="B284" s="178" t="s">
        <v>365</v>
      </c>
      <c r="C284" s="172">
        <v>0</v>
      </c>
      <c r="D284" s="172">
        <v>374641946</v>
      </c>
      <c r="E284" s="172">
        <v>0</v>
      </c>
      <c r="F284" s="173">
        <v>374641946</v>
      </c>
      <c r="G284" s="172">
        <v>0</v>
      </c>
      <c r="H284" s="172">
        <v>374641946</v>
      </c>
    </row>
    <row r="285" spans="1:8" x14ac:dyDescent="0.25">
      <c r="A285" s="178" t="s">
        <v>59</v>
      </c>
      <c r="B285" s="178" t="s">
        <v>366</v>
      </c>
      <c r="C285" s="172">
        <v>0</v>
      </c>
      <c r="D285" s="172">
        <v>102539</v>
      </c>
      <c r="E285" s="172">
        <v>0</v>
      </c>
      <c r="F285" s="173">
        <v>102539</v>
      </c>
      <c r="G285" s="172">
        <v>0</v>
      </c>
      <c r="H285" s="172">
        <v>102539</v>
      </c>
    </row>
    <row r="286" spans="1:8" x14ac:dyDescent="0.25">
      <c r="A286" s="178" t="s">
        <v>59</v>
      </c>
      <c r="B286" s="178" t="s">
        <v>367</v>
      </c>
      <c r="C286" s="172">
        <v>0</v>
      </c>
      <c r="D286" s="172">
        <v>102539</v>
      </c>
      <c r="E286" s="172">
        <v>0</v>
      </c>
      <c r="F286" s="173">
        <v>102539</v>
      </c>
      <c r="G286" s="172">
        <v>0</v>
      </c>
      <c r="H286" s="172">
        <v>102539</v>
      </c>
    </row>
    <row r="287" spans="1:8" x14ac:dyDescent="0.25">
      <c r="A287" s="178" t="s">
        <v>59</v>
      </c>
      <c r="B287" s="178" t="s">
        <v>368</v>
      </c>
      <c r="C287" s="172">
        <v>0</v>
      </c>
      <c r="D287" s="172">
        <v>374539407</v>
      </c>
      <c r="E287" s="172">
        <v>0</v>
      </c>
      <c r="F287" s="173">
        <v>374539407</v>
      </c>
      <c r="G287" s="172">
        <v>0</v>
      </c>
      <c r="H287" s="172">
        <v>374539407</v>
      </c>
    </row>
    <row r="288" spans="1:8" x14ac:dyDescent="0.25">
      <c r="A288" s="178" t="s">
        <v>59</v>
      </c>
      <c r="B288" s="178" t="s">
        <v>369</v>
      </c>
      <c r="C288" s="172">
        <v>0</v>
      </c>
      <c r="D288" s="172">
        <v>374539407</v>
      </c>
      <c r="E288" s="172">
        <v>0</v>
      </c>
      <c r="F288" s="173">
        <v>374539407</v>
      </c>
      <c r="G288" s="172">
        <v>0</v>
      </c>
      <c r="H288" s="172">
        <v>374539407</v>
      </c>
    </row>
  </sheetData>
  <pageMargins left="0.70866141732283472" right="0.70866141732283472" top="0.74803149606299213" bottom="0.74803149606299213" header="0.31496062992125984" footer="0.31496062992125984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view="pageBreakPreview" zoomScale="115" zoomScaleNormal="100" zoomScaleSheetLayoutView="115" workbookViewId="0">
      <selection activeCell="D12" sqref="D12"/>
    </sheetView>
  </sheetViews>
  <sheetFormatPr baseColWidth="10" defaultRowHeight="12.75" x14ac:dyDescent="0.2"/>
  <cols>
    <col min="1" max="1" width="3.42578125" style="59" customWidth="1"/>
    <col min="2" max="2" width="6.5703125" style="90" customWidth="1"/>
    <col min="3" max="3" width="48.7109375" style="91" customWidth="1"/>
    <col min="4" max="4" width="17" style="92" bestFit="1" customWidth="1"/>
    <col min="5" max="5" width="11" style="93" hidden="1" customWidth="1"/>
    <col min="6" max="6" width="15.42578125" style="92" hidden="1" customWidth="1"/>
    <col min="7" max="7" width="4.140625" style="92" customWidth="1"/>
    <col min="8" max="8" width="6.42578125" style="59" customWidth="1"/>
    <col min="9" max="9" width="48.85546875" style="59" customWidth="1"/>
    <col min="10" max="10" width="18.5703125" style="59" bestFit="1" customWidth="1"/>
    <col min="11" max="11" width="8.28515625" style="59" hidden="1" customWidth="1"/>
    <col min="12" max="12" width="15.42578125" style="59" hidden="1" customWidth="1"/>
    <col min="13" max="13" width="3.28515625" style="59" customWidth="1"/>
    <col min="14" max="256" width="11.42578125" style="59"/>
    <col min="257" max="257" width="5" style="59" customWidth="1"/>
    <col min="258" max="258" width="6.5703125" style="59" customWidth="1"/>
    <col min="259" max="259" width="45.7109375" style="59" customWidth="1"/>
    <col min="260" max="260" width="15.42578125" style="59" customWidth="1"/>
    <col min="261" max="261" width="6.5703125" style="59" customWidth="1"/>
    <col min="262" max="262" width="15.42578125" style="59" customWidth="1"/>
    <col min="263" max="263" width="5.140625" style="59" customWidth="1"/>
    <col min="264" max="264" width="6.42578125" style="59" customWidth="1"/>
    <col min="265" max="265" width="45.7109375" style="59" customWidth="1"/>
    <col min="266" max="266" width="15.42578125" style="59" customWidth="1"/>
    <col min="267" max="267" width="6.42578125" style="59" customWidth="1"/>
    <col min="268" max="268" width="15.42578125" style="59" customWidth="1"/>
    <col min="269" max="269" width="5.140625" style="59" customWidth="1"/>
    <col min="270" max="512" width="11.42578125" style="59"/>
    <col min="513" max="513" width="5" style="59" customWidth="1"/>
    <col min="514" max="514" width="6.5703125" style="59" customWidth="1"/>
    <col min="515" max="515" width="45.7109375" style="59" customWidth="1"/>
    <col min="516" max="516" width="15.42578125" style="59" customWidth="1"/>
    <col min="517" max="517" width="6.5703125" style="59" customWidth="1"/>
    <col min="518" max="518" width="15.42578125" style="59" customWidth="1"/>
    <col min="519" max="519" width="5.140625" style="59" customWidth="1"/>
    <col min="520" max="520" width="6.42578125" style="59" customWidth="1"/>
    <col min="521" max="521" width="45.7109375" style="59" customWidth="1"/>
    <col min="522" max="522" width="15.42578125" style="59" customWidth="1"/>
    <col min="523" max="523" width="6.42578125" style="59" customWidth="1"/>
    <col min="524" max="524" width="15.42578125" style="59" customWidth="1"/>
    <col min="525" max="525" width="5.140625" style="59" customWidth="1"/>
    <col min="526" max="768" width="11.42578125" style="59"/>
    <col min="769" max="769" width="5" style="59" customWidth="1"/>
    <col min="770" max="770" width="6.5703125" style="59" customWidth="1"/>
    <col min="771" max="771" width="45.7109375" style="59" customWidth="1"/>
    <col min="772" max="772" width="15.42578125" style="59" customWidth="1"/>
    <col min="773" max="773" width="6.5703125" style="59" customWidth="1"/>
    <col min="774" max="774" width="15.42578125" style="59" customWidth="1"/>
    <col min="775" max="775" width="5.140625" style="59" customWidth="1"/>
    <col min="776" max="776" width="6.42578125" style="59" customWidth="1"/>
    <col min="777" max="777" width="45.7109375" style="59" customWidth="1"/>
    <col min="778" max="778" width="15.42578125" style="59" customWidth="1"/>
    <col min="779" max="779" width="6.42578125" style="59" customWidth="1"/>
    <col min="780" max="780" width="15.42578125" style="59" customWidth="1"/>
    <col min="781" max="781" width="5.140625" style="59" customWidth="1"/>
    <col min="782" max="1024" width="11.42578125" style="59"/>
    <col min="1025" max="1025" width="5" style="59" customWidth="1"/>
    <col min="1026" max="1026" width="6.5703125" style="59" customWidth="1"/>
    <col min="1027" max="1027" width="45.7109375" style="59" customWidth="1"/>
    <col min="1028" max="1028" width="15.42578125" style="59" customWidth="1"/>
    <col min="1029" max="1029" width="6.5703125" style="59" customWidth="1"/>
    <col min="1030" max="1030" width="15.42578125" style="59" customWidth="1"/>
    <col min="1031" max="1031" width="5.140625" style="59" customWidth="1"/>
    <col min="1032" max="1032" width="6.42578125" style="59" customWidth="1"/>
    <col min="1033" max="1033" width="45.7109375" style="59" customWidth="1"/>
    <col min="1034" max="1034" width="15.42578125" style="59" customWidth="1"/>
    <col min="1035" max="1035" width="6.42578125" style="59" customWidth="1"/>
    <col min="1036" max="1036" width="15.42578125" style="59" customWidth="1"/>
    <col min="1037" max="1037" width="5.140625" style="59" customWidth="1"/>
    <col min="1038" max="1280" width="11.42578125" style="59"/>
    <col min="1281" max="1281" width="5" style="59" customWidth="1"/>
    <col min="1282" max="1282" width="6.5703125" style="59" customWidth="1"/>
    <col min="1283" max="1283" width="45.7109375" style="59" customWidth="1"/>
    <col min="1284" max="1284" width="15.42578125" style="59" customWidth="1"/>
    <col min="1285" max="1285" width="6.5703125" style="59" customWidth="1"/>
    <col min="1286" max="1286" width="15.42578125" style="59" customWidth="1"/>
    <col min="1287" max="1287" width="5.140625" style="59" customWidth="1"/>
    <col min="1288" max="1288" width="6.42578125" style="59" customWidth="1"/>
    <col min="1289" max="1289" width="45.7109375" style="59" customWidth="1"/>
    <col min="1290" max="1290" width="15.42578125" style="59" customWidth="1"/>
    <col min="1291" max="1291" width="6.42578125" style="59" customWidth="1"/>
    <col min="1292" max="1292" width="15.42578125" style="59" customWidth="1"/>
    <col min="1293" max="1293" width="5.140625" style="59" customWidth="1"/>
    <col min="1294" max="1536" width="11.42578125" style="59"/>
    <col min="1537" max="1537" width="5" style="59" customWidth="1"/>
    <col min="1538" max="1538" width="6.5703125" style="59" customWidth="1"/>
    <col min="1539" max="1539" width="45.7109375" style="59" customWidth="1"/>
    <col min="1540" max="1540" width="15.42578125" style="59" customWidth="1"/>
    <col min="1541" max="1541" width="6.5703125" style="59" customWidth="1"/>
    <col min="1542" max="1542" width="15.42578125" style="59" customWidth="1"/>
    <col min="1543" max="1543" width="5.140625" style="59" customWidth="1"/>
    <col min="1544" max="1544" width="6.42578125" style="59" customWidth="1"/>
    <col min="1545" max="1545" width="45.7109375" style="59" customWidth="1"/>
    <col min="1546" max="1546" width="15.42578125" style="59" customWidth="1"/>
    <col min="1547" max="1547" width="6.42578125" style="59" customWidth="1"/>
    <col min="1548" max="1548" width="15.42578125" style="59" customWidth="1"/>
    <col min="1549" max="1549" width="5.140625" style="59" customWidth="1"/>
    <col min="1550" max="1792" width="11.42578125" style="59"/>
    <col min="1793" max="1793" width="5" style="59" customWidth="1"/>
    <col min="1794" max="1794" width="6.5703125" style="59" customWidth="1"/>
    <col min="1795" max="1795" width="45.7109375" style="59" customWidth="1"/>
    <col min="1796" max="1796" width="15.42578125" style="59" customWidth="1"/>
    <col min="1797" max="1797" width="6.5703125" style="59" customWidth="1"/>
    <col min="1798" max="1798" width="15.42578125" style="59" customWidth="1"/>
    <col min="1799" max="1799" width="5.140625" style="59" customWidth="1"/>
    <col min="1800" max="1800" width="6.42578125" style="59" customWidth="1"/>
    <col min="1801" max="1801" width="45.7109375" style="59" customWidth="1"/>
    <col min="1802" max="1802" width="15.42578125" style="59" customWidth="1"/>
    <col min="1803" max="1803" width="6.42578125" style="59" customWidth="1"/>
    <col min="1804" max="1804" width="15.42578125" style="59" customWidth="1"/>
    <col min="1805" max="1805" width="5.140625" style="59" customWidth="1"/>
    <col min="1806" max="2048" width="11.42578125" style="59"/>
    <col min="2049" max="2049" width="5" style="59" customWidth="1"/>
    <col min="2050" max="2050" width="6.5703125" style="59" customWidth="1"/>
    <col min="2051" max="2051" width="45.7109375" style="59" customWidth="1"/>
    <col min="2052" max="2052" width="15.42578125" style="59" customWidth="1"/>
    <col min="2053" max="2053" width="6.5703125" style="59" customWidth="1"/>
    <col min="2054" max="2054" width="15.42578125" style="59" customWidth="1"/>
    <col min="2055" max="2055" width="5.140625" style="59" customWidth="1"/>
    <col min="2056" max="2056" width="6.42578125" style="59" customWidth="1"/>
    <col min="2057" max="2057" width="45.7109375" style="59" customWidth="1"/>
    <col min="2058" max="2058" width="15.42578125" style="59" customWidth="1"/>
    <col min="2059" max="2059" width="6.42578125" style="59" customWidth="1"/>
    <col min="2060" max="2060" width="15.42578125" style="59" customWidth="1"/>
    <col min="2061" max="2061" width="5.140625" style="59" customWidth="1"/>
    <col min="2062" max="2304" width="11.42578125" style="59"/>
    <col min="2305" max="2305" width="5" style="59" customWidth="1"/>
    <col min="2306" max="2306" width="6.5703125" style="59" customWidth="1"/>
    <col min="2307" max="2307" width="45.7109375" style="59" customWidth="1"/>
    <col min="2308" max="2308" width="15.42578125" style="59" customWidth="1"/>
    <col min="2309" max="2309" width="6.5703125" style="59" customWidth="1"/>
    <col min="2310" max="2310" width="15.42578125" style="59" customWidth="1"/>
    <col min="2311" max="2311" width="5.140625" style="59" customWidth="1"/>
    <col min="2312" max="2312" width="6.42578125" style="59" customWidth="1"/>
    <col min="2313" max="2313" width="45.7109375" style="59" customWidth="1"/>
    <col min="2314" max="2314" width="15.42578125" style="59" customWidth="1"/>
    <col min="2315" max="2315" width="6.42578125" style="59" customWidth="1"/>
    <col min="2316" max="2316" width="15.42578125" style="59" customWidth="1"/>
    <col min="2317" max="2317" width="5.140625" style="59" customWidth="1"/>
    <col min="2318" max="2560" width="11.42578125" style="59"/>
    <col min="2561" max="2561" width="5" style="59" customWidth="1"/>
    <col min="2562" max="2562" width="6.5703125" style="59" customWidth="1"/>
    <col min="2563" max="2563" width="45.7109375" style="59" customWidth="1"/>
    <col min="2564" max="2564" width="15.42578125" style="59" customWidth="1"/>
    <col min="2565" max="2565" width="6.5703125" style="59" customWidth="1"/>
    <col min="2566" max="2566" width="15.42578125" style="59" customWidth="1"/>
    <col min="2567" max="2567" width="5.140625" style="59" customWidth="1"/>
    <col min="2568" max="2568" width="6.42578125" style="59" customWidth="1"/>
    <col min="2569" max="2569" width="45.7109375" style="59" customWidth="1"/>
    <col min="2570" max="2570" width="15.42578125" style="59" customWidth="1"/>
    <col min="2571" max="2571" width="6.42578125" style="59" customWidth="1"/>
    <col min="2572" max="2572" width="15.42578125" style="59" customWidth="1"/>
    <col min="2573" max="2573" width="5.140625" style="59" customWidth="1"/>
    <col min="2574" max="2816" width="11.42578125" style="59"/>
    <col min="2817" max="2817" width="5" style="59" customWidth="1"/>
    <col min="2818" max="2818" width="6.5703125" style="59" customWidth="1"/>
    <col min="2819" max="2819" width="45.7109375" style="59" customWidth="1"/>
    <col min="2820" max="2820" width="15.42578125" style="59" customWidth="1"/>
    <col min="2821" max="2821" width="6.5703125" style="59" customWidth="1"/>
    <col min="2822" max="2822" width="15.42578125" style="59" customWidth="1"/>
    <col min="2823" max="2823" width="5.140625" style="59" customWidth="1"/>
    <col min="2824" max="2824" width="6.42578125" style="59" customWidth="1"/>
    <col min="2825" max="2825" width="45.7109375" style="59" customWidth="1"/>
    <col min="2826" max="2826" width="15.42578125" style="59" customWidth="1"/>
    <col min="2827" max="2827" width="6.42578125" style="59" customWidth="1"/>
    <col min="2828" max="2828" width="15.42578125" style="59" customWidth="1"/>
    <col min="2829" max="2829" width="5.140625" style="59" customWidth="1"/>
    <col min="2830" max="3072" width="11.42578125" style="59"/>
    <col min="3073" max="3073" width="5" style="59" customWidth="1"/>
    <col min="3074" max="3074" width="6.5703125" style="59" customWidth="1"/>
    <col min="3075" max="3075" width="45.7109375" style="59" customWidth="1"/>
    <col min="3076" max="3076" width="15.42578125" style="59" customWidth="1"/>
    <col min="3077" max="3077" width="6.5703125" style="59" customWidth="1"/>
    <col min="3078" max="3078" width="15.42578125" style="59" customWidth="1"/>
    <col min="3079" max="3079" width="5.140625" style="59" customWidth="1"/>
    <col min="3080" max="3080" width="6.42578125" style="59" customWidth="1"/>
    <col min="3081" max="3081" width="45.7109375" style="59" customWidth="1"/>
    <col min="3082" max="3082" width="15.42578125" style="59" customWidth="1"/>
    <col min="3083" max="3083" width="6.42578125" style="59" customWidth="1"/>
    <col min="3084" max="3084" width="15.42578125" style="59" customWidth="1"/>
    <col min="3085" max="3085" width="5.140625" style="59" customWidth="1"/>
    <col min="3086" max="3328" width="11.42578125" style="59"/>
    <col min="3329" max="3329" width="5" style="59" customWidth="1"/>
    <col min="3330" max="3330" width="6.5703125" style="59" customWidth="1"/>
    <col min="3331" max="3331" width="45.7109375" style="59" customWidth="1"/>
    <col min="3332" max="3332" width="15.42578125" style="59" customWidth="1"/>
    <col min="3333" max="3333" width="6.5703125" style="59" customWidth="1"/>
    <col min="3334" max="3334" width="15.42578125" style="59" customWidth="1"/>
    <col min="3335" max="3335" width="5.140625" style="59" customWidth="1"/>
    <col min="3336" max="3336" width="6.42578125" style="59" customWidth="1"/>
    <col min="3337" max="3337" width="45.7109375" style="59" customWidth="1"/>
    <col min="3338" max="3338" width="15.42578125" style="59" customWidth="1"/>
    <col min="3339" max="3339" width="6.42578125" style="59" customWidth="1"/>
    <col min="3340" max="3340" width="15.42578125" style="59" customWidth="1"/>
    <col min="3341" max="3341" width="5.140625" style="59" customWidth="1"/>
    <col min="3342" max="3584" width="11.42578125" style="59"/>
    <col min="3585" max="3585" width="5" style="59" customWidth="1"/>
    <col min="3586" max="3586" width="6.5703125" style="59" customWidth="1"/>
    <col min="3587" max="3587" width="45.7109375" style="59" customWidth="1"/>
    <col min="3588" max="3588" width="15.42578125" style="59" customWidth="1"/>
    <col min="3589" max="3589" width="6.5703125" style="59" customWidth="1"/>
    <col min="3590" max="3590" width="15.42578125" style="59" customWidth="1"/>
    <col min="3591" max="3591" width="5.140625" style="59" customWidth="1"/>
    <col min="3592" max="3592" width="6.42578125" style="59" customWidth="1"/>
    <col min="3593" max="3593" width="45.7109375" style="59" customWidth="1"/>
    <col min="3594" max="3594" width="15.42578125" style="59" customWidth="1"/>
    <col min="3595" max="3595" width="6.42578125" style="59" customWidth="1"/>
    <col min="3596" max="3596" width="15.42578125" style="59" customWidth="1"/>
    <col min="3597" max="3597" width="5.140625" style="59" customWidth="1"/>
    <col min="3598" max="3840" width="11.42578125" style="59"/>
    <col min="3841" max="3841" width="5" style="59" customWidth="1"/>
    <col min="3842" max="3842" width="6.5703125" style="59" customWidth="1"/>
    <col min="3843" max="3843" width="45.7109375" style="59" customWidth="1"/>
    <col min="3844" max="3844" width="15.42578125" style="59" customWidth="1"/>
    <col min="3845" max="3845" width="6.5703125" style="59" customWidth="1"/>
    <col min="3846" max="3846" width="15.42578125" style="59" customWidth="1"/>
    <col min="3847" max="3847" width="5.140625" style="59" customWidth="1"/>
    <col min="3848" max="3848" width="6.42578125" style="59" customWidth="1"/>
    <col min="3849" max="3849" width="45.7109375" style="59" customWidth="1"/>
    <col min="3850" max="3850" width="15.42578125" style="59" customWidth="1"/>
    <col min="3851" max="3851" width="6.42578125" style="59" customWidth="1"/>
    <col min="3852" max="3852" width="15.42578125" style="59" customWidth="1"/>
    <col min="3853" max="3853" width="5.140625" style="59" customWidth="1"/>
    <col min="3854" max="4096" width="11.42578125" style="59"/>
    <col min="4097" max="4097" width="5" style="59" customWidth="1"/>
    <col min="4098" max="4098" width="6.5703125" style="59" customWidth="1"/>
    <col min="4099" max="4099" width="45.7109375" style="59" customWidth="1"/>
    <col min="4100" max="4100" width="15.42578125" style="59" customWidth="1"/>
    <col min="4101" max="4101" width="6.5703125" style="59" customWidth="1"/>
    <col min="4102" max="4102" width="15.42578125" style="59" customWidth="1"/>
    <col min="4103" max="4103" width="5.140625" style="59" customWidth="1"/>
    <col min="4104" max="4104" width="6.42578125" style="59" customWidth="1"/>
    <col min="4105" max="4105" width="45.7109375" style="59" customWidth="1"/>
    <col min="4106" max="4106" width="15.42578125" style="59" customWidth="1"/>
    <col min="4107" max="4107" width="6.42578125" style="59" customWidth="1"/>
    <col min="4108" max="4108" width="15.42578125" style="59" customWidth="1"/>
    <col min="4109" max="4109" width="5.140625" style="59" customWidth="1"/>
    <col min="4110" max="4352" width="11.42578125" style="59"/>
    <col min="4353" max="4353" width="5" style="59" customWidth="1"/>
    <col min="4354" max="4354" width="6.5703125" style="59" customWidth="1"/>
    <col min="4355" max="4355" width="45.7109375" style="59" customWidth="1"/>
    <col min="4356" max="4356" width="15.42578125" style="59" customWidth="1"/>
    <col min="4357" max="4357" width="6.5703125" style="59" customWidth="1"/>
    <col min="4358" max="4358" width="15.42578125" style="59" customWidth="1"/>
    <col min="4359" max="4359" width="5.140625" style="59" customWidth="1"/>
    <col min="4360" max="4360" width="6.42578125" style="59" customWidth="1"/>
    <col min="4361" max="4361" width="45.7109375" style="59" customWidth="1"/>
    <col min="4362" max="4362" width="15.42578125" style="59" customWidth="1"/>
    <col min="4363" max="4363" width="6.42578125" style="59" customWidth="1"/>
    <col min="4364" max="4364" width="15.42578125" style="59" customWidth="1"/>
    <col min="4365" max="4365" width="5.140625" style="59" customWidth="1"/>
    <col min="4366" max="4608" width="11.42578125" style="59"/>
    <col min="4609" max="4609" width="5" style="59" customWidth="1"/>
    <col min="4610" max="4610" width="6.5703125" style="59" customWidth="1"/>
    <col min="4611" max="4611" width="45.7109375" style="59" customWidth="1"/>
    <col min="4612" max="4612" width="15.42578125" style="59" customWidth="1"/>
    <col min="4613" max="4613" width="6.5703125" style="59" customWidth="1"/>
    <col min="4614" max="4614" width="15.42578125" style="59" customWidth="1"/>
    <col min="4615" max="4615" width="5.140625" style="59" customWidth="1"/>
    <col min="4616" max="4616" width="6.42578125" style="59" customWidth="1"/>
    <col min="4617" max="4617" width="45.7109375" style="59" customWidth="1"/>
    <col min="4618" max="4618" width="15.42578125" style="59" customWidth="1"/>
    <col min="4619" max="4619" width="6.42578125" style="59" customWidth="1"/>
    <col min="4620" max="4620" width="15.42578125" style="59" customWidth="1"/>
    <col min="4621" max="4621" width="5.140625" style="59" customWidth="1"/>
    <col min="4622" max="4864" width="11.42578125" style="59"/>
    <col min="4865" max="4865" width="5" style="59" customWidth="1"/>
    <col min="4866" max="4866" width="6.5703125" style="59" customWidth="1"/>
    <col min="4867" max="4867" width="45.7109375" style="59" customWidth="1"/>
    <col min="4868" max="4868" width="15.42578125" style="59" customWidth="1"/>
    <col min="4869" max="4869" width="6.5703125" style="59" customWidth="1"/>
    <col min="4870" max="4870" width="15.42578125" style="59" customWidth="1"/>
    <col min="4871" max="4871" width="5.140625" style="59" customWidth="1"/>
    <col min="4872" max="4872" width="6.42578125" style="59" customWidth="1"/>
    <col min="4873" max="4873" width="45.7109375" style="59" customWidth="1"/>
    <col min="4874" max="4874" width="15.42578125" style="59" customWidth="1"/>
    <col min="4875" max="4875" width="6.42578125" style="59" customWidth="1"/>
    <col min="4876" max="4876" width="15.42578125" style="59" customWidth="1"/>
    <col min="4877" max="4877" width="5.140625" style="59" customWidth="1"/>
    <col min="4878" max="5120" width="11.42578125" style="59"/>
    <col min="5121" max="5121" width="5" style="59" customWidth="1"/>
    <col min="5122" max="5122" width="6.5703125" style="59" customWidth="1"/>
    <col min="5123" max="5123" width="45.7109375" style="59" customWidth="1"/>
    <col min="5124" max="5124" width="15.42578125" style="59" customWidth="1"/>
    <col min="5125" max="5125" width="6.5703125" style="59" customWidth="1"/>
    <col min="5126" max="5126" width="15.42578125" style="59" customWidth="1"/>
    <col min="5127" max="5127" width="5.140625" style="59" customWidth="1"/>
    <col min="5128" max="5128" width="6.42578125" style="59" customWidth="1"/>
    <col min="5129" max="5129" width="45.7109375" style="59" customWidth="1"/>
    <col min="5130" max="5130" width="15.42578125" style="59" customWidth="1"/>
    <col min="5131" max="5131" width="6.42578125" style="59" customWidth="1"/>
    <col min="5132" max="5132" width="15.42578125" style="59" customWidth="1"/>
    <col min="5133" max="5133" width="5.140625" style="59" customWidth="1"/>
    <col min="5134" max="5376" width="11.42578125" style="59"/>
    <col min="5377" max="5377" width="5" style="59" customWidth="1"/>
    <col min="5378" max="5378" width="6.5703125" style="59" customWidth="1"/>
    <col min="5379" max="5379" width="45.7109375" style="59" customWidth="1"/>
    <col min="5380" max="5380" width="15.42578125" style="59" customWidth="1"/>
    <col min="5381" max="5381" width="6.5703125" style="59" customWidth="1"/>
    <col min="5382" max="5382" width="15.42578125" style="59" customWidth="1"/>
    <col min="5383" max="5383" width="5.140625" style="59" customWidth="1"/>
    <col min="5384" max="5384" width="6.42578125" style="59" customWidth="1"/>
    <col min="5385" max="5385" width="45.7109375" style="59" customWidth="1"/>
    <col min="5386" max="5386" width="15.42578125" style="59" customWidth="1"/>
    <col min="5387" max="5387" width="6.42578125" style="59" customWidth="1"/>
    <col min="5388" max="5388" width="15.42578125" style="59" customWidth="1"/>
    <col min="5389" max="5389" width="5.140625" style="59" customWidth="1"/>
    <col min="5390" max="5632" width="11.42578125" style="59"/>
    <col min="5633" max="5633" width="5" style="59" customWidth="1"/>
    <col min="5634" max="5634" width="6.5703125" style="59" customWidth="1"/>
    <col min="5635" max="5635" width="45.7109375" style="59" customWidth="1"/>
    <col min="5636" max="5636" width="15.42578125" style="59" customWidth="1"/>
    <col min="5637" max="5637" width="6.5703125" style="59" customWidth="1"/>
    <col min="5638" max="5638" width="15.42578125" style="59" customWidth="1"/>
    <col min="5639" max="5639" width="5.140625" style="59" customWidth="1"/>
    <col min="5640" max="5640" width="6.42578125" style="59" customWidth="1"/>
    <col min="5641" max="5641" width="45.7109375" style="59" customWidth="1"/>
    <col min="5642" max="5642" width="15.42578125" style="59" customWidth="1"/>
    <col min="5643" max="5643" width="6.42578125" style="59" customWidth="1"/>
    <col min="5644" max="5644" width="15.42578125" style="59" customWidth="1"/>
    <col min="5645" max="5645" width="5.140625" style="59" customWidth="1"/>
    <col min="5646" max="5888" width="11.42578125" style="59"/>
    <col min="5889" max="5889" width="5" style="59" customWidth="1"/>
    <col min="5890" max="5890" width="6.5703125" style="59" customWidth="1"/>
    <col min="5891" max="5891" width="45.7109375" style="59" customWidth="1"/>
    <col min="5892" max="5892" width="15.42578125" style="59" customWidth="1"/>
    <col min="5893" max="5893" width="6.5703125" style="59" customWidth="1"/>
    <col min="5894" max="5894" width="15.42578125" style="59" customWidth="1"/>
    <col min="5895" max="5895" width="5.140625" style="59" customWidth="1"/>
    <col min="5896" max="5896" width="6.42578125" style="59" customWidth="1"/>
    <col min="5897" max="5897" width="45.7109375" style="59" customWidth="1"/>
    <col min="5898" max="5898" width="15.42578125" style="59" customWidth="1"/>
    <col min="5899" max="5899" width="6.42578125" style="59" customWidth="1"/>
    <col min="5900" max="5900" width="15.42578125" style="59" customWidth="1"/>
    <col min="5901" max="5901" width="5.140625" style="59" customWidth="1"/>
    <col min="5902" max="6144" width="11.42578125" style="59"/>
    <col min="6145" max="6145" width="5" style="59" customWidth="1"/>
    <col min="6146" max="6146" width="6.5703125" style="59" customWidth="1"/>
    <col min="6147" max="6147" width="45.7109375" style="59" customWidth="1"/>
    <col min="6148" max="6148" width="15.42578125" style="59" customWidth="1"/>
    <col min="6149" max="6149" width="6.5703125" style="59" customWidth="1"/>
    <col min="6150" max="6150" width="15.42578125" style="59" customWidth="1"/>
    <col min="6151" max="6151" width="5.140625" style="59" customWidth="1"/>
    <col min="6152" max="6152" width="6.42578125" style="59" customWidth="1"/>
    <col min="6153" max="6153" width="45.7109375" style="59" customWidth="1"/>
    <col min="6154" max="6154" width="15.42578125" style="59" customWidth="1"/>
    <col min="6155" max="6155" width="6.42578125" style="59" customWidth="1"/>
    <col min="6156" max="6156" width="15.42578125" style="59" customWidth="1"/>
    <col min="6157" max="6157" width="5.140625" style="59" customWidth="1"/>
    <col min="6158" max="6400" width="11.42578125" style="59"/>
    <col min="6401" max="6401" width="5" style="59" customWidth="1"/>
    <col min="6402" max="6402" width="6.5703125" style="59" customWidth="1"/>
    <col min="6403" max="6403" width="45.7109375" style="59" customWidth="1"/>
    <col min="6404" max="6404" width="15.42578125" style="59" customWidth="1"/>
    <col min="6405" max="6405" width="6.5703125" style="59" customWidth="1"/>
    <col min="6406" max="6406" width="15.42578125" style="59" customWidth="1"/>
    <col min="6407" max="6407" width="5.140625" style="59" customWidth="1"/>
    <col min="6408" max="6408" width="6.42578125" style="59" customWidth="1"/>
    <col min="6409" max="6409" width="45.7109375" style="59" customWidth="1"/>
    <col min="6410" max="6410" width="15.42578125" style="59" customWidth="1"/>
    <col min="6411" max="6411" width="6.42578125" style="59" customWidth="1"/>
    <col min="6412" max="6412" width="15.42578125" style="59" customWidth="1"/>
    <col min="6413" max="6413" width="5.140625" style="59" customWidth="1"/>
    <col min="6414" max="6656" width="11.42578125" style="59"/>
    <col min="6657" max="6657" width="5" style="59" customWidth="1"/>
    <col min="6658" max="6658" width="6.5703125" style="59" customWidth="1"/>
    <col min="6659" max="6659" width="45.7109375" style="59" customWidth="1"/>
    <col min="6660" max="6660" width="15.42578125" style="59" customWidth="1"/>
    <col min="6661" max="6661" width="6.5703125" style="59" customWidth="1"/>
    <col min="6662" max="6662" width="15.42578125" style="59" customWidth="1"/>
    <col min="6663" max="6663" width="5.140625" style="59" customWidth="1"/>
    <col min="6664" max="6664" width="6.42578125" style="59" customWidth="1"/>
    <col min="6665" max="6665" width="45.7109375" style="59" customWidth="1"/>
    <col min="6666" max="6666" width="15.42578125" style="59" customWidth="1"/>
    <col min="6667" max="6667" width="6.42578125" style="59" customWidth="1"/>
    <col min="6668" max="6668" width="15.42578125" style="59" customWidth="1"/>
    <col min="6669" max="6669" width="5.140625" style="59" customWidth="1"/>
    <col min="6670" max="6912" width="11.42578125" style="59"/>
    <col min="6913" max="6913" width="5" style="59" customWidth="1"/>
    <col min="6914" max="6914" width="6.5703125" style="59" customWidth="1"/>
    <col min="6915" max="6915" width="45.7109375" style="59" customWidth="1"/>
    <col min="6916" max="6916" width="15.42578125" style="59" customWidth="1"/>
    <col min="6917" max="6917" width="6.5703125" style="59" customWidth="1"/>
    <col min="6918" max="6918" width="15.42578125" style="59" customWidth="1"/>
    <col min="6919" max="6919" width="5.140625" style="59" customWidth="1"/>
    <col min="6920" max="6920" width="6.42578125" style="59" customWidth="1"/>
    <col min="6921" max="6921" width="45.7109375" style="59" customWidth="1"/>
    <col min="6922" max="6922" width="15.42578125" style="59" customWidth="1"/>
    <col min="6923" max="6923" width="6.42578125" style="59" customWidth="1"/>
    <col min="6924" max="6924" width="15.42578125" style="59" customWidth="1"/>
    <col min="6925" max="6925" width="5.140625" style="59" customWidth="1"/>
    <col min="6926" max="7168" width="11.42578125" style="59"/>
    <col min="7169" max="7169" width="5" style="59" customWidth="1"/>
    <col min="7170" max="7170" width="6.5703125" style="59" customWidth="1"/>
    <col min="7171" max="7171" width="45.7109375" style="59" customWidth="1"/>
    <col min="7172" max="7172" width="15.42578125" style="59" customWidth="1"/>
    <col min="7173" max="7173" width="6.5703125" style="59" customWidth="1"/>
    <col min="7174" max="7174" width="15.42578125" style="59" customWidth="1"/>
    <col min="7175" max="7175" width="5.140625" style="59" customWidth="1"/>
    <col min="7176" max="7176" width="6.42578125" style="59" customWidth="1"/>
    <col min="7177" max="7177" width="45.7109375" style="59" customWidth="1"/>
    <col min="7178" max="7178" width="15.42578125" style="59" customWidth="1"/>
    <col min="7179" max="7179" width="6.42578125" style="59" customWidth="1"/>
    <col min="7180" max="7180" width="15.42578125" style="59" customWidth="1"/>
    <col min="7181" max="7181" width="5.140625" style="59" customWidth="1"/>
    <col min="7182" max="7424" width="11.42578125" style="59"/>
    <col min="7425" max="7425" width="5" style="59" customWidth="1"/>
    <col min="7426" max="7426" width="6.5703125" style="59" customWidth="1"/>
    <col min="7427" max="7427" width="45.7109375" style="59" customWidth="1"/>
    <col min="7428" max="7428" width="15.42578125" style="59" customWidth="1"/>
    <col min="7429" max="7429" width="6.5703125" style="59" customWidth="1"/>
    <col min="7430" max="7430" width="15.42578125" style="59" customWidth="1"/>
    <col min="7431" max="7431" width="5.140625" style="59" customWidth="1"/>
    <col min="7432" max="7432" width="6.42578125" style="59" customWidth="1"/>
    <col min="7433" max="7433" width="45.7109375" style="59" customWidth="1"/>
    <col min="7434" max="7434" width="15.42578125" style="59" customWidth="1"/>
    <col min="7435" max="7435" width="6.42578125" style="59" customWidth="1"/>
    <col min="7436" max="7436" width="15.42578125" style="59" customWidth="1"/>
    <col min="7437" max="7437" width="5.140625" style="59" customWidth="1"/>
    <col min="7438" max="7680" width="11.42578125" style="59"/>
    <col min="7681" max="7681" width="5" style="59" customWidth="1"/>
    <col min="7682" max="7682" width="6.5703125" style="59" customWidth="1"/>
    <col min="7683" max="7683" width="45.7109375" style="59" customWidth="1"/>
    <col min="7684" max="7684" width="15.42578125" style="59" customWidth="1"/>
    <col min="7685" max="7685" width="6.5703125" style="59" customWidth="1"/>
    <col min="7686" max="7686" width="15.42578125" style="59" customWidth="1"/>
    <col min="7687" max="7687" width="5.140625" style="59" customWidth="1"/>
    <col min="7688" max="7688" width="6.42578125" style="59" customWidth="1"/>
    <col min="7689" max="7689" width="45.7109375" style="59" customWidth="1"/>
    <col min="7690" max="7690" width="15.42578125" style="59" customWidth="1"/>
    <col min="7691" max="7691" width="6.42578125" style="59" customWidth="1"/>
    <col min="7692" max="7692" width="15.42578125" style="59" customWidth="1"/>
    <col min="7693" max="7693" width="5.140625" style="59" customWidth="1"/>
    <col min="7694" max="7936" width="11.42578125" style="59"/>
    <col min="7937" max="7937" width="5" style="59" customWidth="1"/>
    <col min="7938" max="7938" width="6.5703125" style="59" customWidth="1"/>
    <col min="7939" max="7939" width="45.7109375" style="59" customWidth="1"/>
    <col min="7940" max="7940" width="15.42578125" style="59" customWidth="1"/>
    <col min="7941" max="7941" width="6.5703125" style="59" customWidth="1"/>
    <col min="7942" max="7942" width="15.42578125" style="59" customWidth="1"/>
    <col min="7943" max="7943" width="5.140625" style="59" customWidth="1"/>
    <col min="7944" max="7944" width="6.42578125" style="59" customWidth="1"/>
    <col min="7945" max="7945" width="45.7109375" style="59" customWidth="1"/>
    <col min="7946" max="7946" width="15.42578125" style="59" customWidth="1"/>
    <col min="7947" max="7947" width="6.42578125" style="59" customWidth="1"/>
    <col min="7948" max="7948" width="15.42578125" style="59" customWidth="1"/>
    <col min="7949" max="7949" width="5.140625" style="59" customWidth="1"/>
    <col min="7950" max="8192" width="11.42578125" style="59"/>
    <col min="8193" max="8193" width="5" style="59" customWidth="1"/>
    <col min="8194" max="8194" width="6.5703125" style="59" customWidth="1"/>
    <col min="8195" max="8195" width="45.7109375" style="59" customWidth="1"/>
    <col min="8196" max="8196" width="15.42578125" style="59" customWidth="1"/>
    <col min="8197" max="8197" width="6.5703125" style="59" customWidth="1"/>
    <col min="8198" max="8198" width="15.42578125" style="59" customWidth="1"/>
    <col min="8199" max="8199" width="5.140625" style="59" customWidth="1"/>
    <col min="8200" max="8200" width="6.42578125" style="59" customWidth="1"/>
    <col min="8201" max="8201" width="45.7109375" style="59" customWidth="1"/>
    <col min="8202" max="8202" width="15.42578125" style="59" customWidth="1"/>
    <col min="8203" max="8203" width="6.42578125" style="59" customWidth="1"/>
    <col min="8204" max="8204" width="15.42578125" style="59" customWidth="1"/>
    <col min="8205" max="8205" width="5.140625" style="59" customWidth="1"/>
    <col min="8206" max="8448" width="11.42578125" style="59"/>
    <col min="8449" max="8449" width="5" style="59" customWidth="1"/>
    <col min="8450" max="8450" width="6.5703125" style="59" customWidth="1"/>
    <col min="8451" max="8451" width="45.7109375" style="59" customWidth="1"/>
    <col min="8452" max="8452" width="15.42578125" style="59" customWidth="1"/>
    <col min="8453" max="8453" width="6.5703125" style="59" customWidth="1"/>
    <col min="8454" max="8454" width="15.42578125" style="59" customWidth="1"/>
    <col min="8455" max="8455" width="5.140625" style="59" customWidth="1"/>
    <col min="8456" max="8456" width="6.42578125" style="59" customWidth="1"/>
    <col min="8457" max="8457" width="45.7109375" style="59" customWidth="1"/>
    <col min="8458" max="8458" width="15.42578125" style="59" customWidth="1"/>
    <col min="8459" max="8459" width="6.42578125" style="59" customWidth="1"/>
    <col min="8460" max="8460" width="15.42578125" style="59" customWidth="1"/>
    <col min="8461" max="8461" width="5.140625" style="59" customWidth="1"/>
    <col min="8462" max="8704" width="11.42578125" style="59"/>
    <col min="8705" max="8705" width="5" style="59" customWidth="1"/>
    <col min="8706" max="8706" width="6.5703125" style="59" customWidth="1"/>
    <col min="8707" max="8707" width="45.7109375" style="59" customWidth="1"/>
    <col min="8708" max="8708" width="15.42578125" style="59" customWidth="1"/>
    <col min="8709" max="8709" width="6.5703125" style="59" customWidth="1"/>
    <col min="8710" max="8710" width="15.42578125" style="59" customWidth="1"/>
    <col min="8711" max="8711" width="5.140625" style="59" customWidth="1"/>
    <col min="8712" max="8712" width="6.42578125" style="59" customWidth="1"/>
    <col min="8713" max="8713" width="45.7109375" style="59" customWidth="1"/>
    <col min="8714" max="8714" width="15.42578125" style="59" customWidth="1"/>
    <col min="8715" max="8715" width="6.42578125" style="59" customWidth="1"/>
    <col min="8716" max="8716" width="15.42578125" style="59" customWidth="1"/>
    <col min="8717" max="8717" width="5.140625" style="59" customWidth="1"/>
    <col min="8718" max="8960" width="11.42578125" style="59"/>
    <col min="8961" max="8961" width="5" style="59" customWidth="1"/>
    <col min="8962" max="8962" width="6.5703125" style="59" customWidth="1"/>
    <col min="8963" max="8963" width="45.7109375" style="59" customWidth="1"/>
    <col min="8964" max="8964" width="15.42578125" style="59" customWidth="1"/>
    <col min="8965" max="8965" width="6.5703125" style="59" customWidth="1"/>
    <col min="8966" max="8966" width="15.42578125" style="59" customWidth="1"/>
    <col min="8967" max="8967" width="5.140625" style="59" customWidth="1"/>
    <col min="8968" max="8968" width="6.42578125" style="59" customWidth="1"/>
    <col min="8969" max="8969" width="45.7109375" style="59" customWidth="1"/>
    <col min="8970" max="8970" width="15.42578125" style="59" customWidth="1"/>
    <col min="8971" max="8971" width="6.42578125" style="59" customWidth="1"/>
    <col min="8972" max="8972" width="15.42578125" style="59" customWidth="1"/>
    <col min="8973" max="8973" width="5.140625" style="59" customWidth="1"/>
    <col min="8974" max="9216" width="11.42578125" style="59"/>
    <col min="9217" max="9217" width="5" style="59" customWidth="1"/>
    <col min="9218" max="9218" width="6.5703125" style="59" customWidth="1"/>
    <col min="9219" max="9219" width="45.7109375" style="59" customWidth="1"/>
    <col min="9220" max="9220" width="15.42578125" style="59" customWidth="1"/>
    <col min="9221" max="9221" width="6.5703125" style="59" customWidth="1"/>
    <col min="9222" max="9222" width="15.42578125" style="59" customWidth="1"/>
    <col min="9223" max="9223" width="5.140625" style="59" customWidth="1"/>
    <col min="9224" max="9224" width="6.42578125" style="59" customWidth="1"/>
    <col min="9225" max="9225" width="45.7109375" style="59" customWidth="1"/>
    <col min="9226" max="9226" width="15.42578125" style="59" customWidth="1"/>
    <col min="9227" max="9227" width="6.42578125" style="59" customWidth="1"/>
    <col min="9228" max="9228" width="15.42578125" style="59" customWidth="1"/>
    <col min="9229" max="9229" width="5.140625" style="59" customWidth="1"/>
    <col min="9230" max="9472" width="11.42578125" style="59"/>
    <col min="9473" max="9473" width="5" style="59" customWidth="1"/>
    <col min="9474" max="9474" width="6.5703125" style="59" customWidth="1"/>
    <col min="9475" max="9475" width="45.7109375" style="59" customWidth="1"/>
    <col min="9476" max="9476" width="15.42578125" style="59" customWidth="1"/>
    <col min="9477" max="9477" width="6.5703125" style="59" customWidth="1"/>
    <col min="9478" max="9478" width="15.42578125" style="59" customWidth="1"/>
    <col min="9479" max="9479" width="5.140625" style="59" customWidth="1"/>
    <col min="9480" max="9480" width="6.42578125" style="59" customWidth="1"/>
    <col min="9481" max="9481" width="45.7109375" style="59" customWidth="1"/>
    <col min="9482" max="9482" width="15.42578125" style="59" customWidth="1"/>
    <col min="9483" max="9483" width="6.42578125" style="59" customWidth="1"/>
    <col min="9484" max="9484" width="15.42578125" style="59" customWidth="1"/>
    <col min="9485" max="9485" width="5.140625" style="59" customWidth="1"/>
    <col min="9486" max="9728" width="11.42578125" style="59"/>
    <col min="9729" max="9729" width="5" style="59" customWidth="1"/>
    <col min="9730" max="9730" width="6.5703125" style="59" customWidth="1"/>
    <col min="9731" max="9731" width="45.7109375" style="59" customWidth="1"/>
    <col min="9732" max="9732" width="15.42578125" style="59" customWidth="1"/>
    <col min="9733" max="9733" width="6.5703125" style="59" customWidth="1"/>
    <col min="9734" max="9734" width="15.42578125" style="59" customWidth="1"/>
    <col min="9735" max="9735" width="5.140625" style="59" customWidth="1"/>
    <col min="9736" max="9736" width="6.42578125" style="59" customWidth="1"/>
    <col min="9737" max="9737" width="45.7109375" style="59" customWidth="1"/>
    <col min="9738" max="9738" width="15.42578125" style="59" customWidth="1"/>
    <col min="9739" max="9739" width="6.42578125" style="59" customWidth="1"/>
    <col min="9740" max="9740" width="15.42578125" style="59" customWidth="1"/>
    <col min="9741" max="9741" width="5.140625" style="59" customWidth="1"/>
    <col min="9742" max="9984" width="11.42578125" style="59"/>
    <col min="9985" max="9985" width="5" style="59" customWidth="1"/>
    <col min="9986" max="9986" width="6.5703125" style="59" customWidth="1"/>
    <col min="9987" max="9987" width="45.7109375" style="59" customWidth="1"/>
    <col min="9988" max="9988" width="15.42578125" style="59" customWidth="1"/>
    <col min="9989" max="9989" width="6.5703125" style="59" customWidth="1"/>
    <col min="9990" max="9990" width="15.42578125" style="59" customWidth="1"/>
    <col min="9991" max="9991" width="5.140625" style="59" customWidth="1"/>
    <col min="9992" max="9992" width="6.42578125" style="59" customWidth="1"/>
    <col min="9993" max="9993" width="45.7109375" style="59" customWidth="1"/>
    <col min="9994" max="9994" width="15.42578125" style="59" customWidth="1"/>
    <col min="9995" max="9995" width="6.42578125" style="59" customWidth="1"/>
    <col min="9996" max="9996" width="15.42578125" style="59" customWidth="1"/>
    <col min="9997" max="9997" width="5.140625" style="59" customWidth="1"/>
    <col min="9998" max="10240" width="11.42578125" style="59"/>
    <col min="10241" max="10241" width="5" style="59" customWidth="1"/>
    <col min="10242" max="10242" width="6.5703125" style="59" customWidth="1"/>
    <col min="10243" max="10243" width="45.7109375" style="59" customWidth="1"/>
    <col min="10244" max="10244" width="15.42578125" style="59" customWidth="1"/>
    <col min="10245" max="10245" width="6.5703125" style="59" customWidth="1"/>
    <col min="10246" max="10246" width="15.42578125" style="59" customWidth="1"/>
    <col min="10247" max="10247" width="5.140625" style="59" customWidth="1"/>
    <col min="10248" max="10248" width="6.42578125" style="59" customWidth="1"/>
    <col min="10249" max="10249" width="45.7109375" style="59" customWidth="1"/>
    <col min="10250" max="10250" width="15.42578125" style="59" customWidth="1"/>
    <col min="10251" max="10251" width="6.42578125" style="59" customWidth="1"/>
    <col min="10252" max="10252" width="15.42578125" style="59" customWidth="1"/>
    <col min="10253" max="10253" width="5.140625" style="59" customWidth="1"/>
    <col min="10254" max="10496" width="11.42578125" style="59"/>
    <col min="10497" max="10497" width="5" style="59" customWidth="1"/>
    <col min="10498" max="10498" width="6.5703125" style="59" customWidth="1"/>
    <col min="10499" max="10499" width="45.7109375" style="59" customWidth="1"/>
    <col min="10500" max="10500" width="15.42578125" style="59" customWidth="1"/>
    <col min="10501" max="10501" width="6.5703125" style="59" customWidth="1"/>
    <col min="10502" max="10502" width="15.42578125" style="59" customWidth="1"/>
    <col min="10503" max="10503" width="5.140625" style="59" customWidth="1"/>
    <col min="10504" max="10504" width="6.42578125" style="59" customWidth="1"/>
    <col min="10505" max="10505" width="45.7109375" style="59" customWidth="1"/>
    <col min="10506" max="10506" width="15.42578125" style="59" customWidth="1"/>
    <col min="10507" max="10507" width="6.42578125" style="59" customWidth="1"/>
    <col min="10508" max="10508" width="15.42578125" style="59" customWidth="1"/>
    <col min="10509" max="10509" width="5.140625" style="59" customWidth="1"/>
    <col min="10510" max="10752" width="11.42578125" style="59"/>
    <col min="10753" max="10753" width="5" style="59" customWidth="1"/>
    <col min="10754" max="10754" width="6.5703125" style="59" customWidth="1"/>
    <col min="10755" max="10755" width="45.7109375" style="59" customWidth="1"/>
    <col min="10756" max="10756" width="15.42578125" style="59" customWidth="1"/>
    <col min="10757" max="10757" width="6.5703125" style="59" customWidth="1"/>
    <col min="10758" max="10758" width="15.42578125" style="59" customWidth="1"/>
    <col min="10759" max="10759" width="5.140625" style="59" customWidth="1"/>
    <col min="10760" max="10760" width="6.42578125" style="59" customWidth="1"/>
    <col min="10761" max="10761" width="45.7109375" style="59" customWidth="1"/>
    <col min="10762" max="10762" width="15.42578125" style="59" customWidth="1"/>
    <col min="10763" max="10763" width="6.42578125" style="59" customWidth="1"/>
    <col min="10764" max="10764" width="15.42578125" style="59" customWidth="1"/>
    <col min="10765" max="10765" width="5.140625" style="59" customWidth="1"/>
    <col min="10766" max="11008" width="11.42578125" style="59"/>
    <col min="11009" max="11009" width="5" style="59" customWidth="1"/>
    <col min="11010" max="11010" width="6.5703125" style="59" customWidth="1"/>
    <col min="11011" max="11011" width="45.7109375" style="59" customWidth="1"/>
    <col min="11012" max="11012" width="15.42578125" style="59" customWidth="1"/>
    <col min="11013" max="11013" width="6.5703125" style="59" customWidth="1"/>
    <col min="11014" max="11014" width="15.42578125" style="59" customWidth="1"/>
    <col min="11015" max="11015" width="5.140625" style="59" customWidth="1"/>
    <col min="11016" max="11016" width="6.42578125" style="59" customWidth="1"/>
    <col min="11017" max="11017" width="45.7109375" style="59" customWidth="1"/>
    <col min="11018" max="11018" width="15.42578125" style="59" customWidth="1"/>
    <col min="11019" max="11019" width="6.42578125" style="59" customWidth="1"/>
    <col min="11020" max="11020" width="15.42578125" style="59" customWidth="1"/>
    <col min="11021" max="11021" width="5.140625" style="59" customWidth="1"/>
    <col min="11022" max="11264" width="11.42578125" style="59"/>
    <col min="11265" max="11265" width="5" style="59" customWidth="1"/>
    <col min="11266" max="11266" width="6.5703125" style="59" customWidth="1"/>
    <col min="11267" max="11267" width="45.7109375" style="59" customWidth="1"/>
    <col min="11268" max="11268" width="15.42578125" style="59" customWidth="1"/>
    <col min="11269" max="11269" width="6.5703125" style="59" customWidth="1"/>
    <col min="11270" max="11270" width="15.42578125" style="59" customWidth="1"/>
    <col min="11271" max="11271" width="5.140625" style="59" customWidth="1"/>
    <col min="11272" max="11272" width="6.42578125" style="59" customWidth="1"/>
    <col min="11273" max="11273" width="45.7109375" style="59" customWidth="1"/>
    <col min="11274" max="11274" width="15.42578125" style="59" customWidth="1"/>
    <col min="11275" max="11275" width="6.42578125" style="59" customWidth="1"/>
    <col min="11276" max="11276" width="15.42578125" style="59" customWidth="1"/>
    <col min="11277" max="11277" width="5.140625" style="59" customWidth="1"/>
    <col min="11278" max="11520" width="11.42578125" style="59"/>
    <col min="11521" max="11521" width="5" style="59" customWidth="1"/>
    <col min="11522" max="11522" width="6.5703125" style="59" customWidth="1"/>
    <col min="11523" max="11523" width="45.7109375" style="59" customWidth="1"/>
    <col min="11524" max="11524" width="15.42578125" style="59" customWidth="1"/>
    <col min="11525" max="11525" width="6.5703125" style="59" customWidth="1"/>
    <col min="11526" max="11526" width="15.42578125" style="59" customWidth="1"/>
    <col min="11527" max="11527" width="5.140625" style="59" customWidth="1"/>
    <col min="11528" max="11528" width="6.42578125" style="59" customWidth="1"/>
    <col min="11529" max="11529" width="45.7109375" style="59" customWidth="1"/>
    <col min="11530" max="11530" width="15.42578125" style="59" customWidth="1"/>
    <col min="11531" max="11531" width="6.42578125" style="59" customWidth="1"/>
    <col min="11532" max="11532" width="15.42578125" style="59" customWidth="1"/>
    <col min="11533" max="11533" width="5.140625" style="59" customWidth="1"/>
    <col min="11534" max="11776" width="11.42578125" style="59"/>
    <col min="11777" max="11777" width="5" style="59" customWidth="1"/>
    <col min="11778" max="11778" width="6.5703125" style="59" customWidth="1"/>
    <col min="11779" max="11779" width="45.7109375" style="59" customWidth="1"/>
    <col min="11780" max="11780" width="15.42578125" style="59" customWidth="1"/>
    <col min="11781" max="11781" width="6.5703125" style="59" customWidth="1"/>
    <col min="11782" max="11782" width="15.42578125" style="59" customWidth="1"/>
    <col min="11783" max="11783" width="5.140625" style="59" customWidth="1"/>
    <col min="11784" max="11784" width="6.42578125" style="59" customWidth="1"/>
    <col min="11785" max="11785" width="45.7109375" style="59" customWidth="1"/>
    <col min="11786" max="11786" width="15.42578125" style="59" customWidth="1"/>
    <col min="11787" max="11787" width="6.42578125" style="59" customWidth="1"/>
    <col min="11788" max="11788" width="15.42578125" style="59" customWidth="1"/>
    <col min="11789" max="11789" width="5.140625" style="59" customWidth="1"/>
    <col min="11790" max="12032" width="11.42578125" style="59"/>
    <col min="12033" max="12033" width="5" style="59" customWidth="1"/>
    <col min="12034" max="12034" width="6.5703125" style="59" customWidth="1"/>
    <col min="12035" max="12035" width="45.7109375" style="59" customWidth="1"/>
    <col min="12036" max="12036" width="15.42578125" style="59" customWidth="1"/>
    <col min="12037" max="12037" width="6.5703125" style="59" customWidth="1"/>
    <col min="12038" max="12038" width="15.42578125" style="59" customWidth="1"/>
    <col min="12039" max="12039" width="5.140625" style="59" customWidth="1"/>
    <col min="12040" max="12040" width="6.42578125" style="59" customWidth="1"/>
    <col min="12041" max="12041" width="45.7109375" style="59" customWidth="1"/>
    <col min="12042" max="12042" width="15.42578125" style="59" customWidth="1"/>
    <col min="12043" max="12043" width="6.42578125" style="59" customWidth="1"/>
    <col min="12044" max="12044" width="15.42578125" style="59" customWidth="1"/>
    <col min="12045" max="12045" width="5.140625" style="59" customWidth="1"/>
    <col min="12046" max="12288" width="11.42578125" style="59"/>
    <col min="12289" max="12289" width="5" style="59" customWidth="1"/>
    <col min="12290" max="12290" width="6.5703125" style="59" customWidth="1"/>
    <col min="12291" max="12291" width="45.7109375" style="59" customWidth="1"/>
    <col min="12292" max="12292" width="15.42578125" style="59" customWidth="1"/>
    <col min="12293" max="12293" width="6.5703125" style="59" customWidth="1"/>
    <col min="12294" max="12294" width="15.42578125" style="59" customWidth="1"/>
    <col min="12295" max="12295" width="5.140625" style="59" customWidth="1"/>
    <col min="12296" max="12296" width="6.42578125" style="59" customWidth="1"/>
    <col min="12297" max="12297" width="45.7109375" style="59" customWidth="1"/>
    <col min="12298" max="12298" width="15.42578125" style="59" customWidth="1"/>
    <col min="12299" max="12299" width="6.42578125" style="59" customWidth="1"/>
    <col min="12300" max="12300" width="15.42578125" style="59" customWidth="1"/>
    <col min="12301" max="12301" width="5.140625" style="59" customWidth="1"/>
    <col min="12302" max="12544" width="11.42578125" style="59"/>
    <col min="12545" max="12545" width="5" style="59" customWidth="1"/>
    <col min="12546" max="12546" width="6.5703125" style="59" customWidth="1"/>
    <col min="12547" max="12547" width="45.7109375" style="59" customWidth="1"/>
    <col min="12548" max="12548" width="15.42578125" style="59" customWidth="1"/>
    <col min="12549" max="12549" width="6.5703125" style="59" customWidth="1"/>
    <col min="12550" max="12550" width="15.42578125" style="59" customWidth="1"/>
    <col min="12551" max="12551" width="5.140625" style="59" customWidth="1"/>
    <col min="12552" max="12552" width="6.42578125" style="59" customWidth="1"/>
    <col min="12553" max="12553" width="45.7109375" style="59" customWidth="1"/>
    <col min="12554" max="12554" width="15.42578125" style="59" customWidth="1"/>
    <col min="12555" max="12555" width="6.42578125" style="59" customWidth="1"/>
    <col min="12556" max="12556" width="15.42578125" style="59" customWidth="1"/>
    <col min="12557" max="12557" width="5.140625" style="59" customWidth="1"/>
    <col min="12558" max="12800" width="11.42578125" style="59"/>
    <col min="12801" max="12801" width="5" style="59" customWidth="1"/>
    <col min="12802" max="12802" width="6.5703125" style="59" customWidth="1"/>
    <col min="12803" max="12803" width="45.7109375" style="59" customWidth="1"/>
    <col min="12804" max="12804" width="15.42578125" style="59" customWidth="1"/>
    <col min="12805" max="12805" width="6.5703125" style="59" customWidth="1"/>
    <col min="12806" max="12806" width="15.42578125" style="59" customWidth="1"/>
    <col min="12807" max="12807" width="5.140625" style="59" customWidth="1"/>
    <col min="12808" max="12808" width="6.42578125" style="59" customWidth="1"/>
    <col min="12809" max="12809" width="45.7109375" style="59" customWidth="1"/>
    <col min="12810" max="12810" width="15.42578125" style="59" customWidth="1"/>
    <col min="12811" max="12811" width="6.42578125" style="59" customWidth="1"/>
    <col min="12812" max="12812" width="15.42578125" style="59" customWidth="1"/>
    <col min="12813" max="12813" width="5.140625" style="59" customWidth="1"/>
    <col min="12814" max="13056" width="11.42578125" style="59"/>
    <col min="13057" max="13057" width="5" style="59" customWidth="1"/>
    <col min="13058" max="13058" width="6.5703125" style="59" customWidth="1"/>
    <col min="13059" max="13059" width="45.7109375" style="59" customWidth="1"/>
    <col min="13060" max="13060" width="15.42578125" style="59" customWidth="1"/>
    <col min="13061" max="13061" width="6.5703125" style="59" customWidth="1"/>
    <col min="13062" max="13062" width="15.42578125" style="59" customWidth="1"/>
    <col min="13063" max="13063" width="5.140625" style="59" customWidth="1"/>
    <col min="13064" max="13064" width="6.42578125" style="59" customWidth="1"/>
    <col min="13065" max="13065" width="45.7109375" style="59" customWidth="1"/>
    <col min="13066" max="13066" width="15.42578125" style="59" customWidth="1"/>
    <col min="13067" max="13067" width="6.42578125" style="59" customWidth="1"/>
    <col min="13068" max="13068" width="15.42578125" style="59" customWidth="1"/>
    <col min="13069" max="13069" width="5.140625" style="59" customWidth="1"/>
    <col min="13070" max="13312" width="11.42578125" style="59"/>
    <col min="13313" max="13313" width="5" style="59" customWidth="1"/>
    <col min="13314" max="13314" width="6.5703125" style="59" customWidth="1"/>
    <col min="13315" max="13315" width="45.7109375" style="59" customWidth="1"/>
    <col min="13316" max="13316" width="15.42578125" style="59" customWidth="1"/>
    <col min="13317" max="13317" width="6.5703125" style="59" customWidth="1"/>
    <col min="13318" max="13318" width="15.42578125" style="59" customWidth="1"/>
    <col min="13319" max="13319" width="5.140625" style="59" customWidth="1"/>
    <col min="13320" max="13320" width="6.42578125" style="59" customWidth="1"/>
    <col min="13321" max="13321" width="45.7109375" style="59" customWidth="1"/>
    <col min="13322" max="13322" width="15.42578125" style="59" customWidth="1"/>
    <col min="13323" max="13323" width="6.42578125" style="59" customWidth="1"/>
    <col min="13324" max="13324" width="15.42578125" style="59" customWidth="1"/>
    <col min="13325" max="13325" width="5.140625" style="59" customWidth="1"/>
    <col min="13326" max="13568" width="11.42578125" style="59"/>
    <col min="13569" max="13569" width="5" style="59" customWidth="1"/>
    <col min="13570" max="13570" width="6.5703125" style="59" customWidth="1"/>
    <col min="13571" max="13571" width="45.7109375" style="59" customWidth="1"/>
    <col min="13572" max="13572" width="15.42578125" style="59" customWidth="1"/>
    <col min="13573" max="13573" width="6.5703125" style="59" customWidth="1"/>
    <col min="13574" max="13574" width="15.42578125" style="59" customWidth="1"/>
    <col min="13575" max="13575" width="5.140625" style="59" customWidth="1"/>
    <col min="13576" max="13576" width="6.42578125" style="59" customWidth="1"/>
    <col min="13577" max="13577" width="45.7109375" style="59" customWidth="1"/>
    <col min="13578" max="13578" width="15.42578125" style="59" customWidth="1"/>
    <col min="13579" max="13579" width="6.42578125" style="59" customWidth="1"/>
    <col min="13580" max="13580" width="15.42578125" style="59" customWidth="1"/>
    <col min="13581" max="13581" width="5.140625" style="59" customWidth="1"/>
    <col min="13582" max="13824" width="11.42578125" style="59"/>
    <col min="13825" max="13825" width="5" style="59" customWidth="1"/>
    <col min="13826" max="13826" width="6.5703125" style="59" customWidth="1"/>
    <col min="13827" max="13827" width="45.7109375" style="59" customWidth="1"/>
    <col min="13828" max="13828" width="15.42578125" style="59" customWidth="1"/>
    <col min="13829" max="13829" width="6.5703125" style="59" customWidth="1"/>
    <col min="13830" max="13830" width="15.42578125" style="59" customWidth="1"/>
    <col min="13831" max="13831" width="5.140625" style="59" customWidth="1"/>
    <col min="13832" max="13832" width="6.42578125" style="59" customWidth="1"/>
    <col min="13833" max="13833" width="45.7109375" style="59" customWidth="1"/>
    <col min="13834" max="13834" width="15.42578125" style="59" customWidth="1"/>
    <col min="13835" max="13835" width="6.42578125" style="59" customWidth="1"/>
    <col min="13836" max="13836" width="15.42578125" style="59" customWidth="1"/>
    <col min="13837" max="13837" width="5.140625" style="59" customWidth="1"/>
    <col min="13838" max="14080" width="11.42578125" style="59"/>
    <col min="14081" max="14081" width="5" style="59" customWidth="1"/>
    <col min="14082" max="14082" width="6.5703125" style="59" customWidth="1"/>
    <col min="14083" max="14083" width="45.7109375" style="59" customWidth="1"/>
    <col min="14084" max="14084" width="15.42578125" style="59" customWidth="1"/>
    <col min="14085" max="14085" width="6.5703125" style="59" customWidth="1"/>
    <col min="14086" max="14086" width="15.42578125" style="59" customWidth="1"/>
    <col min="14087" max="14087" width="5.140625" style="59" customWidth="1"/>
    <col min="14088" max="14088" width="6.42578125" style="59" customWidth="1"/>
    <col min="14089" max="14089" width="45.7109375" style="59" customWidth="1"/>
    <col min="14090" max="14090" width="15.42578125" style="59" customWidth="1"/>
    <col min="14091" max="14091" width="6.42578125" style="59" customWidth="1"/>
    <col min="14092" max="14092" width="15.42578125" style="59" customWidth="1"/>
    <col min="14093" max="14093" width="5.140625" style="59" customWidth="1"/>
    <col min="14094" max="14336" width="11.42578125" style="59"/>
    <col min="14337" max="14337" width="5" style="59" customWidth="1"/>
    <col min="14338" max="14338" width="6.5703125" style="59" customWidth="1"/>
    <col min="14339" max="14339" width="45.7109375" style="59" customWidth="1"/>
    <col min="14340" max="14340" width="15.42578125" style="59" customWidth="1"/>
    <col min="14341" max="14341" width="6.5703125" style="59" customWidth="1"/>
    <col min="14342" max="14342" width="15.42578125" style="59" customWidth="1"/>
    <col min="14343" max="14343" width="5.140625" style="59" customWidth="1"/>
    <col min="14344" max="14344" width="6.42578125" style="59" customWidth="1"/>
    <col min="14345" max="14345" width="45.7109375" style="59" customWidth="1"/>
    <col min="14346" max="14346" width="15.42578125" style="59" customWidth="1"/>
    <col min="14347" max="14347" width="6.42578125" style="59" customWidth="1"/>
    <col min="14348" max="14348" width="15.42578125" style="59" customWidth="1"/>
    <col min="14349" max="14349" width="5.140625" style="59" customWidth="1"/>
    <col min="14350" max="14592" width="11.42578125" style="59"/>
    <col min="14593" max="14593" width="5" style="59" customWidth="1"/>
    <col min="14594" max="14594" width="6.5703125" style="59" customWidth="1"/>
    <col min="14595" max="14595" width="45.7109375" style="59" customWidth="1"/>
    <col min="14596" max="14596" width="15.42578125" style="59" customWidth="1"/>
    <col min="14597" max="14597" width="6.5703125" style="59" customWidth="1"/>
    <col min="14598" max="14598" width="15.42578125" style="59" customWidth="1"/>
    <col min="14599" max="14599" width="5.140625" style="59" customWidth="1"/>
    <col min="14600" max="14600" width="6.42578125" style="59" customWidth="1"/>
    <col min="14601" max="14601" width="45.7109375" style="59" customWidth="1"/>
    <col min="14602" max="14602" width="15.42578125" style="59" customWidth="1"/>
    <col min="14603" max="14603" width="6.42578125" style="59" customWidth="1"/>
    <col min="14604" max="14604" width="15.42578125" style="59" customWidth="1"/>
    <col min="14605" max="14605" width="5.140625" style="59" customWidth="1"/>
    <col min="14606" max="14848" width="11.42578125" style="59"/>
    <col min="14849" max="14849" width="5" style="59" customWidth="1"/>
    <col min="14850" max="14850" width="6.5703125" style="59" customWidth="1"/>
    <col min="14851" max="14851" width="45.7109375" style="59" customWidth="1"/>
    <col min="14852" max="14852" width="15.42578125" style="59" customWidth="1"/>
    <col min="14853" max="14853" width="6.5703125" style="59" customWidth="1"/>
    <col min="14854" max="14854" width="15.42578125" style="59" customWidth="1"/>
    <col min="14855" max="14855" width="5.140625" style="59" customWidth="1"/>
    <col min="14856" max="14856" width="6.42578125" style="59" customWidth="1"/>
    <col min="14857" max="14857" width="45.7109375" style="59" customWidth="1"/>
    <col min="14858" max="14858" width="15.42578125" style="59" customWidth="1"/>
    <col min="14859" max="14859" width="6.42578125" style="59" customWidth="1"/>
    <col min="14860" max="14860" width="15.42578125" style="59" customWidth="1"/>
    <col min="14861" max="14861" width="5.140625" style="59" customWidth="1"/>
    <col min="14862" max="15104" width="11.42578125" style="59"/>
    <col min="15105" max="15105" width="5" style="59" customWidth="1"/>
    <col min="15106" max="15106" width="6.5703125" style="59" customWidth="1"/>
    <col min="15107" max="15107" width="45.7109375" style="59" customWidth="1"/>
    <col min="15108" max="15108" width="15.42578125" style="59" customWidth="1"/>
    <col min="15109" max="15109" width="6.5703125" style="59" customWidth="1"/>
    <col min="15110" max="15110" width="15.42578125" style="59" customWidth="1"/>
    <col min="15111" max="15111" width="5.140625" style="59" customWidth="1"/>
    <col min="15112" max="15112" width="6.42578125" style="59" customWidth="1"/>
    <col min="15113" max="15113" width="45.7109375" style="59" customWidth="1"/>
    <col min="15114" max="15114" width="15.42578125" style="59" customWidth="1"/>
    <col min="15115" max="15115" width="6.42578125" style="59" customWidth="1"/>
    <col min="15116" max="15116" width="15.42578125" style="59" customWidth="1"/>
    <col min="15117" max="15117" width="5.140625" style="59" customWidth="1"/>
    <col min="15118" max="15360" width="11.42578125" style="59"/>
    <col min="15361" max="15361" width="5" style="59" customWidth="1"/>
    <col min="15362" max="15362" width="6.5703125" style="59" customWidth="1"/>
    <col min="15363" max="15363" width="45.7109375" style="59" customWidth="1"/>
    <col min="15364" max="15364" width="15.42578125" style="59" customWidth="1"/>
    <col min="15365" max="15365" width="6.5703125" style="59" customWidth="1"/>
    <col min="15366" max="15366" width="15.42578125" style="59" customWidth="1"/>
    <col min="15367" max="15367" width="5.140625" style="59" customWidth="1"/>
    <col min="15368" max="15368" width="6.42578125" style="59" customWidth="1"/>
    <col min="15369" max="15369" width="45.7109375" style="59" customWidth="1"/>
    <col min="15370" max="15370" width="15.42578125" style="59" customWidth="1"/>
    <col min="15371" max="15371" width="6.42578125" style="59" customWidth="1"/>
    <col min="15372" max="15372" width="15.42578125" style="59" customWidth="1"/>
    <col min="15373" max="15373" width="5.140625" style="59" customWidth="1"/>
    <col min="15374" max="15616" width="11.42578125" style="59"/>
    <col min="15617" max="15617" width="5" style="59" customWidth="1"/>
    <col min="15618" max="15618" width="6.5703125" style="59" customWidth="1"/>
    <col min="15619" max="15619" width="45.7109375" style="59" customWidth="1"/>
    <col min="15620" max="15620" width="15.42578125" style="59" customWidth="1"/>
    <col min="15621" max="15621" width="6.5703125" style="59" customWidth="1"/>
    <col min="15622" max="15622" width="15.42578125" style="59" customWidth="1"/>
    <col min="15623" max="15623" width="5.140625" style="59" customWidth="1"/>
    <col min="15624" max="15624" width="6.42578125" style="59" customWidth="1"/>
    <col min="15625" max="15625" width="45.7109375" style="59" customWidth="1"/>
    <col min="15626" max="15626" width="15.42578125" style="59" customWidth="1"/>
    <col min="15627" max="15627" width="6.42578125" style="59" customWidth="1"/>
    <col min="15628" max="15628" width="15.42578125" style="59" customWidth="1"/>
    <col min="15629" max="15629" width="5.140625" style="59" customWidth="1"/>
    <col min="15630" max="15872" width="11.42578125" style="59"/>
    <col min="15873" max="15873" width="5" style="59" customWidth="1"/>
    <col min="15874" max="15874" width="6.5703125" style="59" customWidth="1"/>
    <col min="15875" max="15875" width="45.7109375" style="59" customWidth="1"/>
    <col min="15876" max="15876" width="15.42578125" style="59" customWidth="1"/>
    <col min="15877" max="15877" width="6.5703125" style="59" customWidth="1"/>
    <col min="15878" max="15878" width="15.42578125" style="59" customWidth="1"/>
    <col min="15879" max="15879" width="5.140625" style="59" customWidth="1"/>
    <col min="15880" max="15880" width="6.42578125" style="59" customWidth="1"/>
    <col min="15881" max="15881" width="45.7109375" style="59" customWidth="1"/>
    <col min="15882" max="15882" width="15.42578125" style="59" customWidth="1"/>
    <col min="15883" max="15883" width="6.42578125" style="59" customWidth="1"/>
    <col min="15884" max="15884" width="15.42578125" style="59" customWidth="1"/>
    <col min="15885" max="15885" width="5.140625" style="59" customWidth="1"/>
    <col min="15886" max="16128" width="11.42578125" style="59"/>
    <col min="16129" max="16129" width="5" style="59" customWidth="1"/>
    <col min="16130" max="16130" width="6.5703125" style="59" customWidth="1"/>
    <col min="16131" max="16131" width="45.7109375" style="59" customWidth="1"/>
    <col min="16132" max="16132" width="15.42578125" style="59" customWidth="1"/>
    <col min="16133" max="16133" width="6.5703125" style="59" customWidth="1"/>
    <col min="16134" max="16134" width="15.42578125" style="59" customWidth="1"/>
    <col min="16135" max="16135" width="5.140625" style="59" customWidth="1"/>
    <col min="16136" max="16136" width="6.42578125" style="59" customWidth="1"/>
    <col min="16137" max="16137" width="45.7109375" style="59" customWidth="1"/>
    <col min="16138" max="16138" width="15.42578125" style="59" customWidth="1"/>
    <col min="16139" max="16139" width="6.42578125" style="59" customWidth="1"/>
    <col min="16140" max="16140" width="15.42578125" style="59" customWidth="1"/>
    <col min="16141" max="16141" width="5.140625" style="59" customWidth="1"/>
    <col min="16142" max="16384" width="11.42578125" style="59"/>
  </cols>
  <sheetData>
    <row r="1" spans="1:13" s="1" customFormat="1" ht="18" customHeight="1" x14ac:dyDescent="0.3">
      <c r="A1" s="229" t="str">
        <f>+'[1]CGN-2005-001'!B3</f>
        <v>SECRETARÍA DISTRITAL DEL HÁBITAT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1"/>
    </row>
    <row r="2" spans="1:13" s="1" customFormat="1" ht="13.5" customHeight="1" x14ac:dyDescent="0.3">
      <c r="A2" s="232" t="s">
        <v>404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4"/>
    </row>
    <row r="3" spans="1:13" s="1" customFormat="1" ht="13.5" customHeight="1" x14ac:dyDescent="0.3">
      <c r="A3" s="235" t="s">
        <v>35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7"/>
    </row>
    <row r="4" spans="1:13" s="1" customFormat="1" ht="15.75" customHeight="1" x14ac:dyDescent="0.3">
      <c r="A4" s="232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4"/>
    </row>
    <row r="5" spans="1:13" s="8" customFormat="1" ht="3.75" customHeight="1" thickBot="1" x14ac:dyDescent="0.3">
      <c r="A5" s="2"/>
      <c r="B5" s="3"/>
      <c r="C5" s="4"/>
      <c r="D5" s="5"/>
      <c r="E5" s="6"/>
      <c r="F5" s="5"/>
      <c r="G5" s="5"/>
      <c r="H5" s="4"/>
      <c r="I5" s="4"/>
      <c r="J5" s="4"/>
      <c r="K5" s="4"/>
      <c r="L5" s="4"/>
      <c r="M5" s="7"/>
    </row>
    <row r="6" spans="1:13" s="16" customFormat="1" ht="6" customHeight="1" x14ac:dyDescent="0.2">
      <c r="A6" s="9"/>
      <c r="B6" s="10"/>
      <c r="C6" s="11"/>
      <c r="D6" s="12"/>
      <c r="E6" s="13"/>
      <c r="F6" s="12"/>
      <c r="G6" s="12"/>
      <c r="H6" s="11"/>
      <c r="I6" s="11"/>
      <c r="J6" s="14"/>
      <c r="K6" s="14"/>
      <c r="L6" s="14"/>
      <c r="M6" s="15"/>
    </row>
    <row r="7" spans="1:13" s="16" customFormat="1" ht="10.5" customHeight="1" x14ac:dyDescent="0.2">
      <c r="A7" s="17"/>
      <c r="B7" s="18"/>
      <c r="C7" s="19"/>
      <c r="D7" s="20"/>
      <c r="E7" s="21"/>
      <c r="F7" s="20" t="s">
        <v>0</v>
      </c>
      <c r="G7" s="20"/>
      <c r="H7" s="22"/>
      <c r="I7" s="22"/>
      <c r="J7" s="20"/>
      <c r="K7" s="23"/>
      <c r="L7" s="20" t="s">
        <v>0</v>
      </c>
      <c r="M7" s="24"/>
    </row>
    <row r="8" spans="1:13" s="28" customFormat="1" ht="12" customHeight="1" x14ac:dyDescent="0.2">
      <c r="A8" s="186"/>
      <c r="B8" s="25">
        <v>1</v>
      </c>
      <c r="C8" s="25" t="s">
        <v>1</v>
      </c>
      <c r="D8" s="254">
        <f>D12+D16+D22+D33</f>
        <v>293861017114</v>
      </c>
      <c r="E8" s="187"/>
      <c r="F8" s="188"/>
      <c r="G8" s="188"/>
      <c r="H8" s="25">
        <v>2</v>
      </c>
      <c r="I8" s="25" t="s">
        <v>2</v>
      </c>
      <c r="J8" s="254">
        <f>J12+J19+J24+J29</f>
        <v>67175773027</v>
      </c>
      <c r="K8" s="23"/>
      <c r="L8" s="26"/>
      <c r="M8" s="27"/>
    </row>
    <row r="9" spans="1:13" s="28" customFormat="1" ht="4.5" customHeight="1" x14ac:dyDescent="0.2">
      <c r="A9" s="186"/>
      <c r="B9" s="29"/>
      <c r="C9" s="25"/>
      <c r="D9" s="273"/>
      <c r="E9" s="187"/>
      <c r="F9" s="188"/>
      <c r="G9" s="188"/>
      <c r="H9" s="25"/>
      <c r="I9" s="25"/>
      <c r="J9" s="255"/>
      <c r="K9" s="23"/>
      <c r="L9" s="26"/>
      <c r="M9" s="27"/>
    </row>
    <row r="10" spans="1:13" s="34" customFormat="1" ht="13.5" customHeight="1" x14ac:dyDescent="0.2">
      <c r="A10" s="189"/>
      <c r="B10" s="25"/>
      <c r="C10" s="25"/>
      <c r="D10" s="274"/>
      <c r="E10" s="187">
        <f>((D8-F10)/F10)</f>
        <v>2472.3756136125617</v>
      </c>
      <c r="F10" s="190">
        <v>118809701</v>
      </c>
      <c r="G10" s="191"/>
      <c r="H10" s="25"/>
      <c r="I10" s="25"/>
      <c r="J10" s="256"/>
      <c r="K10" s="32">
        <f>((J8-L10)/L10)</f>
        <v>880.43509795462171</v>
      </c>
      <c r="L10" s="30">
        <v>76211820</v>
      </c>
      <c r="M10" s="33"/>
    </row>
    <row r="11" spans="1:13" s="34" customFormat="1" ht="6" customHeight="1" x14ac:dyDescent="0.2">
      <c r="A11" s="189"/>
      <c r="B11" s="25"/>
      <c r="C11" s="25"/>
      <c r="D11" s="275"/>
      <c r="E11" s="187"/>
      <c r="F11" s="191"/>
      <c r="G11" s="191"/>
      <c r="H11" s="25"/>
      <c r="I11" s="25"/>
      <c r="J11" s="257"/>
      <c r="K11" s="32"/>
      <c r="L11" s="31"/>
      <c r="M11" s="33"/>
    </row>
    <row r="12" spans="1:13" s="34" customFormat="1" ht="15.95" customHeight="1" x14ac:dyDescent="0.2">
      <c r="A12" s="189"/>
      <c r="B12" s="192">
        <v>11</v>
      </c>
      <c r="C12" s="192" t="s">
        <v>53</v>
      </c>
      <c r="D12" s="268">
        <f>SUM(D14:D14)</f>
        <v>2426000</v>
      </c>
      <c r="E12" s="187"/>
      <c r="F12" s="191"/>
      <c r="G12" s="191"/>
      <c r="H12" s="194">
        <v>24</v>
      </c>
      <c r="I12" s="194" t="s">
        <v>3</v>
      </c>
      <c r="J12" s="258">
        <f>+J14+J15+J16</f>
        <v>953966248</v>
      </c>
      <c r="K12" s="32"/>
      <c r="L12" s="31"/>
      <c r="M12" s="33"/>
    </row>
    <row r="13" spans="1:13" s="34" customFormat="1" ht="6" customHeight="1" x14ac:dyDescent="0.2">
      <c r="A13" s="189"/>
      <c r="B13" s="192"/>
      <c r="C13" s="192"/>
      <c r="D13" s="276"/>
      <c r="E13" s="187"/>
      <c r="F13" s="191"/>
      <c r="G13" s="191"/>
      <c r="H13" s="197"/>
      <c r="I13" s="197"/>
      <c r="J13" s="259"/>
      <c r="K13" s="32"/>
      <c r="L13" s="31"/>
      <c r="M13" s="33"/>
    </row>
    <row r="14" spans="1:13" s="28" customFormat="1" ht="12.75" customHeight="1" x14ac:dyDescent="0.2">
      <c r="A14" s="189"/>
      <c r="B14" s="29">
        <v>1105</v>
      </c>
      <c r="C14" s="29" t="s">
        <v>4</v>
      </c>
      <c r="D14" s="277">
        <f>+REPORTE!F5</f>
        <v>2426000</v>
      </c>
      <c r="E14" s="187"/>
      <c r="F14" s="188"/>
      <c r="G14" s="191"/>
      <c r="H14" s="29">
        <v>2401</v>
      </c>
      <c r="I14" s="29" t="s">
        <v>5</v>
      </c>
      <c r="J14" s="260">
        <f>+REPORTE!G88</f>
        <v>851397820</v>
      </c>
      <c r="K14" s="23"/>
      <c r="L14" s="26"/>
      <c r="M14" s="27"/>
    </row>
    <row r="15" spans="1:13" s="28" customFormat="1" ht="12.75" customHeight="1" x14ac:dyDescent="0.2">
      <c r="A15" s="189"/>
      <c r="B15" s="29"/>
      <c r="C15" s="29"/>
      <c r="D15" s="277"/>
      <c r="E15" s="187"/>
      <c r="F15" s="188"/>
      <c r="G15" s="191"/>
      <c r="H15" s="29">
        <v>2436</v>
      </c>
      <c r="I15" s="29" t="s">
        <v>378</v>
      </c>
      <c r="J15" s="260">
        <f>+REPORTE!G99</f>
        <v>21427000</v>
      </c>
      <c r="K15" s="23"/>
      <c r="L15" s="26"/>
      <c r="M15" s="27"/>
    </row>
    <row r="16" spans="1:13" s="16" customFormat="1" ht="12.75" customHeight="1" x14ac:dyDescent="0.2">
      <c r="A16" s="199"/>
      <c r="B16" s="192">
        <v>13</v>
      </c>
      <c r="C16" s="192" t="s">
        <v>54</v>
      </c>
      <c r="D16" s="268">
        <f>SUM(D18:D20)</f>
        <v>23972641107</v>
      </c>
      <c r="E16" s="187">
        <f>((D16-F16)/F16)</f>
        <v>215.27706161348749</v>
      </c>
      <c r="F16" s="195">
        <v>110842273</v>
      </c>
      <c r="G16" s="200"/>
      <c r="H16" s="29">
        <v>2490</v>
      </c>
      <c r="I16" s="29" t="s">
        <v>379</v>
      </c>
      <c r="J16" s="260">
        <f>+REPORTE!H108</f>
        <v>81141428</v>
      </c>
      <c r="K16" s="32">
        <f>((J12-L16)/L16)</f>
        <v>154.19840279900623</v>
      </c>
      <c r="L16" s="35">
        <v>6146753</v>
      </c>
      <c r="M16" s="24"/>
    </row>
    <row r="17" spans="1:13" s="16" customFormat="1" ht="12.75" customHeight="1" x14ac:dyDescent="0.2">
      <c r="A17" s="199"/>
      <c r="B17" s="192"/>
      <c r="C17" s="192"/>
      <c r="D17" s="276"/>
      <c r="E17" s="187"/>
      <c r="F17" s="200"/>
      <c r="G17" s="200"/>
      <c r="H17" s="29"/>
      <c r="I17" s="29"/>
      <c r="J17" s="260"/>
      <c r="K17" s="23"/>
      <c r="M17" s="24"/>
    </row>
    <row r="18" spans="1:13" s="16" customFormat="1" ht="14.25" customHeight="1" x14ac:dyDescent="0.2">
      <c r="A18" s="199"/>
      <c r="B18" s="29">
        <v>1311</v>
      </c>
      <c r="C18" s="29" t="s">
        <v>6</v>
      </c>
      <c r="D18" s="277">
        <f>+REPORTE!F8</f>
        <v>37410358271</v>
      </c>
      <c r="E18" s="201">
        <f t="shared" ref="E18:E19" si="0">((D18-F18)/F18)</f>
        <v>2051.6445485223844</v>
      </c>
      <c r="F18" s="198">
        <v>18225444</v>
      </c>
      <c r="G18" s="200"/>
      <c r="H18" s="202">
        <v>2460</v>
      </c>
      <c r="I18" s="202" t="s">
        <v>7</v>
      </c>
      <c r="J18" s="261">
        <f>+'[2]CGN001-2005'!H1012</f>
        <v>0</v>
      </c>
      <c r="K18" s="32">
        <f>((J14-L18)/L18)</f>
        <v>233.66593644599541</v>
      </c>
      <c r="L18" s="37">
        <v>3628127</v>
      </c>
      <c r="M18" s="24"/>
    </row>
    <row r="19" spans="1:13" s="16" customFormat="1" ht="14.25" customHeight="1" x14ac:dyDescent="0.2">
      <c r="A19" s="186"/>
      <c r="B19" s="29">
        <v>1384</v>
      </c>
      <c r="C19" s="29" t="s">
        <v>420</v>
      </c>
      <c r="D19" s="277">
        <f>+REPORTE!F11</f>
        <v>184100</v>
      </c>
      <c r="E19" s="187">
        <f t="shared" si="0"/>
        <v>-0.99801224030246161</v>
      </c>
      <c r="F19" s="203">
        <v>92616829</v>
      </c>
      <c r="G19" s="188"/>
      <c r="H19" s="192">
        <v>25</v>
      </c>
      <c r="I19" s="192" t="s">
        <v>8</v>
      </c>
      <c r="J19" s="258">
        <f>+J20+J21</f>
        <v>1394759977</v>
      </c>
      <c r="K19" s="40">
        <f>((J15-L19)/L19)</f>
        <v>94.248467498521947</v>
      </c>
      <c r="L19" s="37">
        <v>224959</v>
      </c>
      <c r="M19" s="24"/>
    </row>
    <row r="20" spans="1:13" s="16" customFormat="1" ht="15" customHeight="1" x14ac:dyDescent="0.2">
      <c r="A20" s="199"/>
      <c r="B20" s="204">
        <v>1386</v>
      </c>
      <c r="C20" s="197" t="s">
        <v>55</v>
      </c>
      <c r="D20" s="277">
        <f>+REPORTE!F14</f>
        <v>-13437901264</v>
      </c>
      <c r="E20" s="187"/>
      <c r="F20" s="205"/>
      <c r="G20" s="200"/>
      <c r="H20" s="204">
        <v>2511</v>
      </c>
      <c r="I20" s="197" t="s">
        <v>380</v>
      </c>
      <c r="J20" s="259">
        <f>+REPORTE!G125</f>
        <v>1127721953</v>
      </c>
      <c r="K20" s="40">
        <f>((J16-L20)/L20)</f>
        <v>36.521249490184253</v>
      </c>
      <c r="L20" s="37">
        <v>2162546</v>
      </c>
      <c r="M20" s="24"/>
    </row>
    <row r="21" spans="1:13" s="16" customFormat="1" ht="15" customHeight="1" x14ac:dyDescent="0.2">
      <c r="A21" s="199"/>
      <c r="B21" s="204"/>
      <c r="C21" s="197"/>
      <c r="D21" s="278"/>
      <c r="E21" s="187"/>
      <c r="F21" s="205"/>
      <c r="G21" s="200"/>
      <c r="H21" s="204">
        <v>2512</v>
      </c>
      <c r="I21" s="197" t="s">
        <v>381</v>
      </c>
      <c r="J21" s="259">
        <f>+REPORTE!F139</f>
        <v>267038024</v>
      </c>
      <c r="K21" s="40"/>
      <c r="L21" s="37"/>
      <c r="M21" s="24"/>
    </row>
    <row r="22" spans="1:13" s="16" customFormat="1" ht="10.5" customHeight="1" x14ac:dyDescent="0.2">
      <c r="A22" s="199"/>
      <c r="B22" s="192">
        <v>16</v>
      </c>
      <c r="C22" s="192" t="s">
        <v>370</v>
      </c>
      <c r="D22" s="258">
        <f>+D24+D25+D27+D28+D29+D30+D31</f>
        <v>2102548998</v>
      </c>
      <c r="E22" s="187">
        <f>((D22-F22)/F22)</f>
        <v>262.89306536563618</v>
      </c>
      <c r="F22" s="195">
        <v>7967428</v>
      </c>
      <c r="G22" s="200"/>
      <c r="H22" s="29"/>
      <c r="I22" s="29"/>
      <c r="J22" s="260"/>
      <c r="K22" s="32">
        <f>((J17-L22)/L22)</f>
        <v>-1</v>
      </c>
      <c r="L22" s="37">
        <v>131121</v>
      </c>
      <c r="M22" s="24"/>
    </row>
    <row r="23" spans="1:13" s="16" customFormat="1" ht="15" customHeight="1" x14ac:dyDescent="0.2">
      <c r="A23" s="199"/>
      <c r="B23" s="192"/>
      <c r="C23" s="192"/>
      <c r="D23" s="262"/>
      <c r="E23" s="187"/>
      <c r="F23" s="200"/>
      <c r="G23" s="200"/>
      <c r="H23" s="197"/>
      <c r="I23" s="197"/>
      <c r="J23" s="259"/>
      <c r="K23" s="41"/>
      <c r="L23" s="38">
        <v>0</v>
      </c>
      <c r="M23" s="42"/>
    </row>
    <row r="24" spans="1:13" s="16" customFormat="1" ht="15.95" customHeight="1" x14ac:dyDescent="0.2">
      <c r="A24" s="199"/>
      <c r="B24" s="204">
        <v>1650</v>
      </c>
      <c r="C24" s="197" t="s">
        <v>371</v>
      </c>
      <c r="D24" s="278">
        <f>+REPORTE!F29</f>
        <v>976132814</v>
      </c>
      <c r="E24" s="201">
        <f>((D24-F24)/F24)</f>
        <v>121.51542329594946</v>
      </c>
      <c r="F24" s="205">
        <v>7967428</v>
      </c>
      <c r="G24" s="200"/>
      <c r="H24" s="192">
        <v>27</v>
      </c>
      <c r="I24" s="192" t="s">
        <v>9</v>
      </c>
      <c r="J24" s="258">
        <f>SUM(J26:J27)</f>
        <v>64827046802</v>
      </c>
      <c r="M24" s="24"/>
    </row>
    <row r="25" spans="1:13" s="16" customFormat="1" ht="10.5" customHeight="1" x14ac:dyDescent="0.2">
      <c r="A25" s="199"/>
      <c r="B25" s="29">
        <v>1655</v>
      </c>
      <c r="C25" s="29" t="s">
        <v>13</v>
      </c>
      <c r="D25" s="279">
        <f>+REPORTE!F31</f>
        <v>198013177</v>
      </c>
      <c r="E25" s="187"/>
      <c r="F25" s="205"/>
      <c r="G25" s="203"/>
      <c r="H25" s="192"/>
      <c r="I25" s="192"/>
      <c r="J25" s="262"/>
      <c r="K25" s="32">
        <f>((J19-L25)/L25)</f>
        <v>1134.9145783687902</v>
      </c>
      <c r="L25" s="35">
        <v>1227874</v>
      </c>
      <c r="M25" s="24"/>
    </row>
    <row r="26" spans="1:13" s="16" customFormat="1" ht="10.5" customHeight="1" x14ac:dyDescent="0.2">
      <c r="A26" s="199"/>
      <c r="B26" s="29">
        <v>1660</v>
      </c>
      <c r="C26" s="29" t="s">
        <v>15</v>
      </c>
      <c r="D26" s="279">
        <f>+REPORTE!F37</f>
        <v>0</v>
      </c>
      <c r="E26" s="187"/>
      <c r="F26" s="205"/>
      <c r="G26" s="203"/>
      <c r="H26" s="29">
        <v>2701</v>
      </c>
      <c r="I26" s="29" t="s">
        <v>382</v>
      </c>
      <c r="J26" s="260">
        <f>+REPORTE!H143</f>
        <v>64827046802</v>
      </c>
      <c r="K26" s="32"/>
      <c r="L26" s="36"/>
      <c r="M26" s="24"/>
    </row>
    <row r="27" spans="1:13" s="16" customFormat="1" ht="10.5" customHeight="1" x14ac:dyDescent="0.2">
      <c r="A27" s="199"/>
      <c r="B27" s="29">
        <v>1665</v>
      </c>
      <c r="C27" s="29" t="s">
        <v>17</v>
      </c>
      <c r="D27" s="279">
        <f>+REPORTE!F40</f>
        <v>325534127</v>
      </c>
      <c r="E27" s="187"/>
      <c r="F27" s="205"/>
      <c r="G27" s="203"/>
      <c r="H27" s="206">
        <v>2715</v>
      </c>
      <c r="I27" s="206" t="s">
        <v>10</v>
      </c>
      <c r="J27" s="263">
        <f>ROUND(('[2]CGN001-2005'!H1056),-3)/1000</f>
        <v>0</v>
      </c>
      <c r="K27" s="32"/>
      <c r="L27" s="36"/>
      <c r="M27" s="24"/>
    </row>
    <row r="28" spans="1:13" s="16" customFormat="1" ht="10.5" customHeight="1" x14ac:dyDescent="0.2">
      <c r="A28" s="199"/>
      <c r="B28" s="29">
        <v>1670</v>
      </c>
      <c r="C28" s="29" t="s">
        <v>18</v>
      </c>
      <c r="D28" s="279">
        <f>+REPORTE!F44</f>
        <v>1449021361</v>
      </c>
      <c r="E28" s="187"/>
      <c r="F28" s="205"/>
      <c r="G28" s="203"/>
      <c r="H28" s="208"/>
      <c r="I28" s="208"/>
      <c r="J28" s="264"/>
      <c r="K28" s="32"/>
      <c r="L28" s="36"/>
      <c r="M28" s="24"/>
    </row>
    <row r="29" spans="1:13" s="16" customFormat="1" ht="13.5" customHeight="1" x14ac:dyDescent="0.2">
      <c r="A29" s="199"/>
      <c r="B29" s="29">
        <v>1675</v>
      </c>
      <c r="C29" s="29" t="s">
        <v>19</v>
      </c>
      <c r="D29" s="279">
        <f>+REPORTE!F47</f>
        <v>258247290</v>
      </c>
      <c r="E29" s="187"/>
      <c r="F29" s="205"/>
      <c r="G29" s="203"/>
      <c r="H29" s="192"/>
      <c r="I29" s="192"/>
      <c r="J29" s="262"/>
      <c r="K29" s="32"/>
      <c r="L29" s="36"/>
      <c r="M29" s="24"/>
    </row>
    <row r="30" spans="1:13" s="16" customFormat="1" ht="15.95" customHeight="1" x14ac:dyDescent="0.2">
      <c r="A30" s="199"/>
      <c r="B30" s="29">
        <v>1680</v>
      </c>
      <c r="C30" s="29" t="s">
        <v>20</v>
      </c>
      <c r="D30" s="279">
        <f>+REPORTE!F49</f>
        <v>0</v>
      </c>
      <c r="E30" s="187" t="e">
        <f>((#REF!-F30)/F30)</f>
        <v>#REF!</v>
      </c>
      <c r="F30" s="190">
        <v>212797910</v>
      </c>
      <c r="G30" s="203"/>
      <c r="H30" s="197"/>
      <c r="I30" s="197"/>
      <c r="J30" s="259"/>
      <c r="K30" s="23"/>
      <c r="M30" s="45"/>
    </row>
    <row r="31" spans="1:13" s="44" customFormat="1" ht="14.25" customHeight="1" x14ac:dyDescent="0.2">
      <c r="A31" s="199"/>
      <c r="B31" s="29">
        <v>1685</v>
      </c>
      <c r="C31" s="29" t="s">
        <v>21</v>
      </c>
      <c r="D31" s="279">
        <f>+REPORTE!F51</f>
        <v>-1104399771</v>
      </c>
      <c r="E31" s="187"/>
      <c r="F31" s="203"/>
      <c r="G31" s="203"/>
      <c r="H31" s="29"/>
      <c r="I31" s="29"/>
      <c r="J31" s="260"/>
      <c r="K31" s="32">
        <f>((J22-L31)/L31)</f>
        <v>-1</v>
      </c>
      <c r="L31" s="37">
        <v>1227874</v>
      </c>
      <c r="M31" s="45"/>
    </row>
    <row r="32" spans="1:13" s="44" customFormat="1" ht="13.5" customHeight="1" x14ac:dyDescent="0.2">
      <c r="A32" s="199"/>
      <c r="B32" s="208"/>
      <c r="C32" s="208"/>
      <c r="D32" s="264"/>
      <c r="E32" s="187" t="e">
        <f>((#REF!-F32)/F32)</f>
        <v>#REF!</v>
      </c>
      <c r="F32" s="195">
        <v>210664031</v>
      </c>
      <c r="G32" s="203"/>
      <c r="H32" s="208"/>
      <c r="I32" s="208"/>
      <c r="J32" s="264"/>
      <c r="K32" s="23"/>
      <c r="M32" s="24"/>
    </row>
    <row r="33" spans="1:16" s="16" customFormat="1" ht="13.5" customHeight="1" thickBot="1" x14ac:dyDescent="0.25">
      <c r="A33" s="199"/>
      <c r="B33" s="192">
        <v>19</v>
      </c>
      <c r="C33" s="192" t="s">
        <v>23</v>
      </c>
      <c r="D33" s="258">
        <f>+D35+D36+D37+D38+D40+D41+D42</f>
        <v>267783401009</v>
      </c>
      <c r="E33" s="187"/>
      <c r="F33" s="200"/>
      <c r="G33" s="203"/>
      <c r="H33" s="197"/>
      <c r="I33" s="209" t="s">
        <v>11</v>
      </c>
      <c r="J33" s="265">
        <f>+J8</f>
        <v>67175773027</v>
      </c>
      <c r="K33" s="32">
        <f>((J24-L33)/L33)</f>
        <v>941.37634271487514</v>
      </c>
      <c r="L33" s="35">
        <v>68791038</v>
      </c>
      <c r="M33" s="24"/>
    </row>
    <row r="34" spans="1:16" s="16" customFormat="1" ht="13.5" customHeight="1" thickTop="1" x14ac:dyDescent="0.2">
      <c r="A34" s="199"/>
      <c r="B34" s="192"/>
      <c r="C34" s="192"/>
      <c r="D34" s="262"/>
      <c r="E34" s="187" t="e">
        <f>((#REF!-F34)/F34)</f>
        <v>#REF!</v>
      </c>
      <c r="F34" s="203">
        <v>210664031</v>
      </c>
      <c r="G34" s="203"/>
      <c r="H34" s="207"/>
      <c r="I34" s="207"/>
      <c r="J34" s="263"/>
      <c r="K34" s="23"/>
      <c r="L34" s="36"/>
      <c r="M34" s="24"/>
    </row>
    <row r="35" spans="1:16" s="16" customFormat="1" ht="12" customHeight="1" x14ac:dyDescent="0.2">
      <c r="A35" s="199"/>
      <c r="B35" s="210">
        <v>1902</v>
      </c>
      <c r="C35" s="210" t="s">
        <v>421</v>
      </c>
      <c r="D35" s="280">
        <f>+REPORTE!F61</f>
        <v>40834574</v>
      </c>
      <c r="E35" s="187"/>
      <c r="F35" s="203"/>
      <c r="G35" s="203"/>
      <c r="H35" s="25">
        <v>3</v>
      </c>
      <c r="I35" s="25" t="s">
        <v>12</v>
      </c>
      <c r="J35" s="266">
        <f>+J36+J37+J38+J39+J44</f>
        <v>226685244087</v>
      </c>
      <c r="K35" s="32">
        <f>((J26-L35)/L35)</f>
        <v>941.37634271487514</v>
      </c>
      <c r="L35" s="37">
        <v>68791038</v>
      </c>
      <c r="M35" s="24"/>
    </row>
    <row r="36" spans="1:16" s="16" customFormat="1" ht="12" customHeight="1" x14ac:dyDescent="0.2">
      <c r="A36" s="199"/>
      <c r="B36" s="210">
        <v>1905</v>
      </c>
      <c r="C36" s="210" t="s">
        <v>372</v>
      </c>
      <c r="D36" s="280">
        <f>+REPORTE!F63</f>
        <v>52496905</v>
      </c>
      <c r="E36" s="187" t="e">
        <f>((#REF!-F36)/F36)</f>
        <v>#REF!</v>
      </c>
      <c r="F36" s="195">
        <v>880203</v>
      </c>
      <c r="G36" s="203"/>
      <c r="H36" s="29">
        <v>3105</v>
      </c>
      <c r="I36" s="29" t="s">
        <v>14</v>
      </c>
      <c r="J36" s="267" t="str">
        <f>+REPORTE!F153</f>
        <v>285386502525</v>
      </c>
      <c r="K36" s="41"/>
      <c r="L36" s="47"/>
      <c r="M36" s="42"/>
    </row>
    <row r="37" spans="1:16" s="16" customFormat="1" ht="13.5" customHeight="1" x14ac:dyDescent="0.2">
      <c r="A37" s="199"/>
      <c r="B37" s="210">
        <v>1906</v>
      </c>
      <c r="C37" s="210" t="s">
        <v>373</v>
      </c>
      <c r="D37" s="280">
        <f>+REPORTE!F65</f>
        <v>1813992712</v>
      </c>
      <c r="E37" s="187"/>
      <c r="F37" s="200"/>
      <c r="G37" s="203"/>
      <c r="H37" s="212">
        <v>3110</v>
      </c>
      <c r="I37" s="212" t="s">
        <v>16</v>
      </c>
      <c r="J37" s="267" t="str">
        <f>+REPORTE!F156</f>
        <v>-170074611526</v>
      </c>
      <c r="K37" s="23"/>
      <c r="M37" s="24"/>
    </row>
    <row r="38" spans="1:16" s="16" customFormat="1" ht="13.5" customHeight="1" x14ac:dyDescent="0.2">
      <c r="A38" s="199"/>
      <c r="B38" s="210">
        <v>1908</v>
      </c>
      <c r="C38" s="210" t="s">
        <v>374</v>
      </c>
      <c r="D38" s="267">
        <v>221565676588</v>
      </c>
      <c r="E38" s="187" t="e">
        <f>((#REF!-F38)/F38)</f>
        <v>#REF!</v>
      </c>
      <c r="F38" s="203">
        <v>106477</v>
      </c>
      <c r="G38" s="203"/>
      <c r="H38" s="29">
        <v>3145</v>
      </c>
      <c r="I38" s="29" t="s">
        <v>387</v>
      </c>
      <c r="J38" s="267" t="str">
        <f>+REPORTE!H168</f>
        <v>104431157901</v>
      </c>
      <c r="K38" s="32">
        <f>((J29-L38)/L38)</f>
        <v>-1</v>
      </c>
      <c r="L38" s="35">
        <v>46155</v>
      </c>
      <c r="M38" s="24"/>
    </row>
    <row r="39" spans="1:16" s="16" customFormat="1" ht="13.5" hidden="1" customHeight="1" thickTop="1" x14ac:dyDescent="0.2">
      <c r="A39" s="199"/>
      <c r="B39" s="210">
        <v>1975</v>
      </c>
      <c r="C39" s="210" t="s">
        <v>24</v>
      </c>
      <c r="D39" s="280">
        <f>ROUND(('[2]CGN001-2005'!H753),-3)/1000</f>
        <v>-2326307</v>
      </c>
      <c r="E39" s="201" t="e">
        <f>((#REF!-F39)/F39)</f>
        <v>#REF!</v>
      </c>
      <c r="F39" s="203">
        <v>259954</v>
      </c>
      <c r="G39" s="203"/>
      <c r="H39" s="29"/>
      <c r="I39" s="29" t="s">
        <v>403</v>
      </c>
      <c r="J39" s="260">
        <f>+ECP!E58</f>
        <v>6942195187</v>
      </c>
      <c r="K39" s="23"/>
      <c r="M39" s="24"/>
    </row>
    <row r="40" spans="1:16" s="16" customFormat="1" ht="13.5" customHeight="1" x14ac:dyDescent="0.2">
      <c r="A40" s="199"/>
      <c r="B40" s="210">
        <v>1926</v>
      </c>
      <c r="C40" s="29" t="s">
        <v>375</v>
      </c>
      <c r="D40" s="280">
        <f>+REPORTE!F73</f>
        <v>42081559190</v>
      </c>
      <c r="E40" s="187">
        <f t="shared" ref="E40:E46" si="1">((D25-F40)/F40)</f>
        <v>6555.0764493593351</v>
      </c>
      <c r="F40" s="203">
        <v>30203</v>
      </c>
      <c r="G40" s="200"/>
      <c r="H40" s="197"/>
      <c r="I40" s="197"/>
      <c r="J40" s="259"/>
      <c r="K40" s="40">
        <f>((J31-L40)/L40)</f>
        <v>-1</v>
      </c>
      <c r="L40" s="37">
        <v>46155</v>
      </c>
      <c r="M40" s="24"/>
    </row>
    <row r="41" spans="1:16" s="16" customFormat="1" ht="13.5" customHeight="1" x14ac:dyDescent="0.2">
      <c r="A41" s="199"/>
      <c r="B41" s="210">
        <v>1970</v>
      </c>
      <c r="C41" s="29" t="s">
        <v>376</v>
      </c>
      <c r="D41" s="280">
        <f>+REPORTE!F75</f>
        <v>2981118630</v>
      </c>
      <c r="E41" s="187">
        <f t="shared" si="1"/>
        <v>-1</v>
      </c>
      <c r="F41" s="203">
        <v>5087</v>
      </c>
      <c r="G41" s="200"/>
      <c r="H41" s="197"/>
      <c r="I41" s="197"/>
      <c r="J41" s="259"/>
      <c r="M41" s="24"/>
    </row>
    <row r="42" spans="1:16" s="16" customFormat="1" ht="13.5" customHeight="1" thickBot="1" x14ac:dyDescent="0.25">
      <c r="A42" s="199"/>
      <c r="B42" s="204">
        <v>1975</v>
      </c>
      <c r="C42" s="197" t="s">
        <v>377</v>
      </c>
      <c r="D42" s="281">
        <f>+REPORTE!F78</f>
        <v>-752277590</v>
      </c>
      <c r="E42" s="187">
        <f t="shared" si="1"/>
        <v>291.06311041968343</v>
      </c>
      <c r="F42" s="203">
        <v>1114602</v>
      </c>
      <c r="G42" s="203"/>
      <c r="H42" s="197"/>
      <c r="I42" s="197"/>
      <c r="J42" s="259"/>
      <c r="K42" s="32" t="e">
        <f>((#REF!-L42)/L42)</f>
        <v>#REF!</v>
      </c>
      <c r="L42" s="46">
        <v>76211820</v>
      </c>
      <c r="M42" s="24"/>
    </row>
    <row r="43" spans="1:16" s="16" customFormat="1" ht="13.5" customHeight="1" thickTop="1" x14ac:dyDescent="0.2">
      <c r="A43" s="199"/>
      <c r="B43" s="197"/>
      <c r="C43" s="197"/>
      <c r="D43" s="259"/>
      <c r="E43" s="187">
        <f t="shared" si="1"/>
        <v>683.33281650988795</v>
      </c>
      <c r="F43" s="203">
        <v>2117422</v>
      </c>
      <c r="G43" s="203"/>
      <c r="H43" s="197"/>
      <c r="I43" s="197"/>
      <c r="J43" s="259"/>
      <c r="K43" s="23"/>
      <c r="M43" s="24"/>
    </row>
    <row r="44" spans="1:16" s="16" customFormat="1" ht="12" customHeight="1" x14ac:dyDescent="0.2">
      <c r="A44" s="199"/>
      <c r="B44" s="197"/>
      <c r="C44" s="197"/>
      <c r="D44" s="259"/>
      <c r="E44" s="187">
        <f t="shared" si="1"/>
        <v>781.66241362589403</v>
      </c>
      <c r="F44" s="203">
        <v>329960</v>
      </c>
      <c r="G44" s="203"/>
      <c r="H44" s="29"/>
      <c r="I44" s="29"/>
      <c r="J44" s="260"/>
      <c r="K44" s="23"/>
      <c r="L44" s="37"/>
      <c r="M44" s="24"/>
    </row>
    <row r="45" spans="1:16" s="16" customFormat="1" ht="12" customHeight="1" x14ac:dyDescent="0.2">
      <c r="A45" s="199"/>
      <c r="B45" s="197"/>
      <c r="C45" s="197"/>
      <c r="D45" s="282"/>
      <c r="E45" s="187">
        <f t="shared" si="1"/>
        <v>-1</v>
      </c>
      <c r="F45" s="203">
        <v>12951</v>
      </c>
      <c r="G45" s="203"/>
      <c r="H45" s="197"/>
      <c r="I45" s="197"/>
      <c r="J45" s="259"/>
      <c r="M45" s="24"/>
    </row>
    <row r="46" spans="1:16" s="16" customFormat="1" ht="12" customHeight="1" thickBot="1" x14ac:dyDescent="0.25">
      <c r="A46" s="199"/>
      <c r="B46" s="209" t="s">
        <v>388</v>
      </c>
      <c r="C46" s="209"/>
      <c r="D46" s="282">
        <f>+D8</f>
        <v>293861017114</v>
      </c>
      <c r="E46" s="187">
        <f t="shared" si="1"/>
        <v>359.27364720381723</v>
      </c>
      <c r="F46" s="203">
        <v>-3065447</v>
      </c>
      <c r="G46" s="203"/>
      <c r="H46" s="197"/>
      <c r="I46" s="209" t="s">
        <v>22</v>
      </c>
      <c r="J46" s="265">
        <f>+J35</f>
        <v>226685244087</v>
      </c>
      <c r="K46" s="32" t="e">
        <f>((#REF!-L46)/L46)</f>
        <v>#REF!</v>
      </c>
      <c r="L46" s="35">
        <v>255395791</v>
      </c>
      <c r="M46" s="24"/>
    </row>
    <row r="47" spans="1:16" s="16" customFormat="1" ht="12" customHeight="1" thickTop="1" x14ac:dyDescent="0.2">
      <c r="A47" s="199"/>
      <c r="B47" s="213"/>
      <c r="C47" s="213"/>
      <c r="D47" s="283"/>
      <c r="E47" s="187"/>
      <c r="F47" s="213"/>
      <c r="G47" s="203"/>
      <c r="H47" s="197"/>
      <c r="I47" s="197"/>
      <c r="J47" s="259"/>
      <c r="K47" s="40">
        <f>((J37-L47)/L47)</f>
        <v>1979.7334900376709</v>
      </c>
      <c r="L47" s="48">
        <v>-85864460</v>
      </c>
      <c r="M47" s="24"/>
      <c r="P47" s="43"/>
    </row>
    <row r="48" spans="1:16" s="16" customFormat="1" ht="12" customHeight="1" x14ac:dyDescent="0.2">
      <c r="A48" s="199"/>
      <c r="B48" s="197"/>
      <c r="C48" s="197"/>
      <c r="D48" s="259"/>
      <c r="E48" s="187"/>
      <c r="F48" s="200"/>
      <c r="G48" s="203"/>
      <c r="H48" s="197"/>
      <c r="I48" s="197"/>
      <c r="J48" s="259"/>
      <c r="K48" s="32"/>
      <c r="L48" s="37"/>
      <c r="M48" s="24"/>
    </row>
    <row r="49" spans="1:17" s="16" customFormat="1" ht="12.75" customHeight="1" thickBot="1" x14ac:dyDescent="0.25">
      <c r="A49" s="199"/>
      <c r="B49" s="197"/>
      <c r="C49" s="197"/>
      <c r="D49" s="259"/>
      <c r="E49" s="201">
        <v>1</v>
      </c>
      <c r="F49" s="197">
        <v>0</v>
      </c>
      <c r="G49" s="203"/>
      <c r="H49" s="197"/>
      <c r="I49" s="209" t="s">
        <v>25</v>
      </c>
      <c r="J49" s="265">
        <f>+J46+J33</f>
        <v>293861017114</v>
      </c>
      <c r="K49" s="32">
        <f>((J44-L49)/L49)</f>
        <v>-1</v>
      </c>
      <c r="L49" s="37">
        <v>-671591</v>
      </c>
      <c r="M49" s="24"/>
    </row>
    <row r="50" spans="1:17" s="16" customFormat="1" ht="12.75" customHeight="1" thickTop="1" thickBot="1" x14ac:dyDescent="0.25">
      <c r="A50" s="199"/>
      <c r="B50" s="197"/>
      <c r="C50" s="197"/>
      <c r="D50" s="259"/>
      <c r="E50" s="187">
        <f>((D39-F50)/F50)</f>
        <v>0.25363862896115852</v>
      </c>
      <c r="F50" s="211">
        <v>-1855644</v>
      </c>
      <c r="G50" s="203"/>
      <c r="H50" s="197"/>
      <c r="I50" s="208"/>
      <c r="J50" s="264"/>
      <c r="K50" s="32">
        <f>((J46-L50)/L50)</f>
        <v>886.58410308727446</v>
      </c>
      <c r="L50" s="46">
        <v>255395791</v>
      </c>
      <c r="M50" s="24"/>
    </row>
    <row r="51" spans="1:17" s="16" customFormat="1" ht="12.75" customHeight="1" thickTop="1" x14ac:dyDescent="0.2">
      <c r="A51" s="199"/>
      <c r="B51" s="197"/>
      <c r="C51" s="197"/>
      <c r="D51" s="259"/>
      <c r="E51" s="187">
        <f>((D40-F51)/F51)</f>
        <v>80456.718607261195</v>
      </c>
      <c r="F51" s="211">
        <v>523027</v>
      </c>
      <c r="G51" s="205"/>
      <c r="H51" s="214"/>
      <c r="I51" s="208"/>
      <c r="J51" s="264"/>
      <c r="K51" s="23"/>
      <c r="M51" s="24"/>
    </row>
    <row r="52" spans="1:17" s="16" customFormat="1" ht="12.75" customHeight="1" x14ac:dyDescent="0.2">
      <c r="A52" s="215"/>
      <c r="B52" s="216">
        <v>8</v>
      </c>
      <c r="C52" s="216" t="s">
        <v>26</v>
      </c>
      <c r="D52" s="268">
        <f>+D53+D54</f>
        <v>15290013348</v>
      </c>
      <c r="E52" s="217" t="e">
        <f>((D52-F52)/F52)</f>
        <v>#DIV/0!</v>
      </c>
      <c r="F52" s="193">
        <v>0</v>
      </c>
      <c r="G52" s="196"/>
      <c r="H52" s="216">
        <v>9</v>
      </c>
      <c r="I52" s="216" t="s">
        <v>27</v>
      </c>
      <c r="J52" s="268">
        <f>+J53+J57</f>
        <v>0</v>
      </c>
      <c r="K52" s="23"/>
      <c r="M52" s="24"/>
    </row>
    <row r="53" spans="1:17" s="16" customFormat="1" ht="15.95" customHeight="1" thickBot="1" x14ac:dyDescent="0.25">
      <c r="A53" s="215"/>
      <c r="B53" s="218">
        <v>81</v>
      </c>
      <c r="C53" s="218" t="s">
        <v>28</v>
      </c>
      <c r="D53" s="284">
        <f>+REPORTE!F176</f>
        <v>14723716329</v>
      </c>
      <c r="E53" s="220">
        <f>((D53-F53)/F53)</f>
        <v>1244.2443022040504</v>
      </c>
      <c r="F53" s="219">
        <v>11823958</v>
      </c>
      <c r="G53" s="198"/>
      <c r="H53" s="218">
        <v>91</v>
      </c>
      <c r="I53" s="218" t="s">
        <v>408</v>
      </c>
      <c r="J53" s="269">
        <f>+J54+J55</f>
        <v>112214216800</v>
      </c>
      <c r="K53" s="49">
        <f>((J49-L53)/L53)</f>
        <v>885.1709061134909</v>
      </c>
      <c r="L53" s="46">
        <v>331607611</v>
      </c>
      <c r="M53" s="24"/>
    </row>
    <row r="54" spans="1:17" s="16" customFormat="1" ht="15.95" customHeight="1" thickTop="1" x14ac:dyDescent="0.2">
      <c r="A54" s="215"/>
      <c r="B54" s="218">
        <v>83</v>
      </c>
      <c r="C54" s="218" t="s">
        <v>29</v>
      </c>
      <c r="D54" s="284">
        <f>+REPORTE!F179</f>
        <v>566297019</v>
      </c>
      <c r="E54" s="217">
        <f>((D54-F54)/F54)</f>
        <v>6.4453389080103358</v>
      </c>
      <c r="F54" s="219">
        <v>76060610</v>
      </c>
      <c r="G54" s="198"/>
      <c r="H54" s="221">
        <v>9120</v>
      </c>
      <c r="I54" s="222" t="s">
        <v>409</v>
      </c>
      <c r="J54" s="270">
        <f>+REPORTE!H192</f>
        <v>70626681069</v>
      </c>
      <c r="K54" s="32" t="e">
        <f>((#REF!-L54)/L54)</f>
        <v>#REF!</v>
      </c>
      <c r="L54" s="50">
        <v>0</v>
      </c>
      <c r="M54" s="24"/>
      <c r="Q54" s="43"/>
    </row>
    <row r="55" spans="1:17" s="16" customFormat="1" ht="13.5" customHeight="1" x14ac:dyDescent="0.2">
      <c r="A55" s="215"/>
      <c r="B55" s="222"/>
      <c r="C55" s="222"/>
      <c r="D55" s="270"/>
      <c r="E55" s="217">
        <f>((D56-F55)/F55)</f>
        <v>172.97836384654016</v>
      </c>
      <c r="F55" s="223">
        <v>-87884568</v>
      </c>
      <c r="G55" s="196"/>
      <c r="H55" s="221">
        <v>9190</v>
      </c>
      <c r="I55" s="222" t="s">
        <v>410</v>
      </c>
      <c r="J55" s="270">
        <f>+REPORTE!H197</f>
        <v>41587535731</v>
      </c>
      <c r="K55" s="32" t="e">
        <f>((J52-L55)/L55)</f>
        <v>#DIV/0!</v>
      </c>
      <c r="L55" s="35">
        <v>0</v>
      </c>
      <c r="M55" s="24"/>
      <c r="P55" s="43"/>
    </row>
    <row r="56" spans="1:17" s="16" customFormat="1" ht="13.5" customHeight="1" x14ac:dyDescent="0.2">
      <c r="A56" s="215"/>
      <c r="B56" s="224">
        <v>89</v>
      </c>
      <c r="C56" s="224" t="s">
        <v>31</v>
      </c>
      <c r="D56" s="285">
        <f>+D57+D58</f>
        <v>-15290013348</v>
      </c>
      <c r="E56" s="222"/>
      <c r="F56" s="222"/>
      <c r="G56" s="222"/>
      <c r="H56" s="222"/>
      <c r="I56" s="222"/>
      <c r="J56" s="270"/>
      <c r="K56" s="32">
        <f>((J53-L56)/L56)</f>
        <v>527.11899624602495</v>
      </c>
      <c r="L56" s="50">
        <v>212479039</v>
      </c>
      <c r="M56" s="24"/>
    </row>
    <row r="57" spans="1:17" s="16" customFormat="1" ht="13.5" customHeight="1" x14ac:dyDescent="0.2">
      <c r="A57" s="215"/>
      <c r="B57" s="221">
        <v>8905</v>
      </c>
      <c r="C57" s="222" t="s">
        <v>406</v>
      </c>
      <c r="D57" s="270">
        <f>+REPORTE!F185</f>
        <v>-14723716329</v>
      </c>
      <c r="E57" s="222"/>
      <c r="F57" s="222"/>
      <c r="G57" s="222"/>
      <c r="H57" s="218">
        <v>99</v>
      </c>
      <c r="I57" s="218" t="s">
        <v>30</v>
      </c>
      <c r="J57" s="271" t="str">
        <f>+J58</f>
        <v>-112214216800</v>
      </c>
      <c r="K57" s="32">
        <f>((J57-L57)/L57)</f>
        <v>-210.33292751768582</v>
      </c>
      <c r="L57" s="50">
        <v>536056215</v>
      </c>
      <c r="M57" s="24"/>
    </row>
    <row r="58" spans="1:17" s="16" customFormat="1" ht="13.5" customHeight="1" x14ac:dyDescent="0.2">
      <c r="A58" s="215"/>
      <c r="B58" s="221">
        <v>8915</v>
      </c>
      <c r="C58" s="222" t="s">
        <v>407</v>
      </c>
      <c r="D58" s="270">
        <f>+REPORTE!F187</f>
        <v>-566297019</v>
      </c>
      <c r="E58" s="222"/>
      <c r="F58" s="222"/>
      <c r="G58" s="222"/>
      <c r="H58" s="221">
        <v>9905</v>
      </c>
      <c r="I58" s="222" t="s">
        <v>32</v>
      </c>
      <c r="J58" s="272" t="str">
        <f>+REPORTE!H203</f>
        <v>-112214216800</v>
      </c>
      <c r="K58" s="32">
        <f>((J58-L58)/L58)</f>
        <v>148.91173254746931</v>
      </c>
      <c r="L58" s="51">
        <v>-748535254</v>
      </c>
      <c r="M58" s="24"/>
    </row>
    <row r="59" spans="1:17" ht="9.75" customHeight="1" thickBot="1" x14ac:dyDescent="0.25">
      <c r="A59" s="52"/>
      <c r="B59" s="53"/>
      <c r="C59" s="54"/>
      <c r="D59" s="54"/>
      <c r="E59" s="55"/>
      <c r="F59" s="39"/>
      <c r="G59" s="56"/>
      <c r="H59" s="57"/>
      <c r="I59" s="57"/>
      <c r="J59" s="23"/>
      <c r="K59" s="58"/>
      <c r="L59" s="16"/>
      <c r="M59" s="24"/>
    </row>
    <row r="60" spans="1:17" s="68" customFormat="1" ht="27.75" customHeight="1" x14ac:dyDescent="0.25">
      <c r="A60" s="60"/>
      <c r="B60" s="61"/>
      <c r="C60" s="62"/>
      <c r="D60" s="63"/>
      <c r="E60" s="64"/>
      <c r="F60" s="62"/>
      <c r="G60" s="65"/>
      <c r="H60" s="66"/>
      <c r="I60" s="66"/>
      <c r="J60" s="65"/>
      <c r="K60" s="65"/>
      <c r="L60" s="65"/>
      <c r="M60" s="67"/>
    </row>
    <row r="61" spans="1:17" s="76" customFormat="1" ht="27.75" customHeight="1" x14ac:dyDescent="0.2">
      <c r="A61" s="163"/>
      <c r="B61" s="70"/>
      <c r="C61" s="71"/>
      <c r="D61" s="71"/>
      <c r="E61" s="72"/>
      <c r="F61" s="73">
        <f>+D54-F54</f>
        <v>490236409</v>
      </c>
      <c r="G61" s="74"/>
      <c r="H61" s="74"/>
      <c r="I61" s="74"/>
      <c r="J61" s="74"/>
      <c r="K61" s="74"/>
      <c r="L61" s="74"/>
      <c r="M61" s="75"/>
    </row>
    <row r="62" spans="1:17" s="76" customFormat="1" ht="20.100000000000001" customHeight="1" x14ac:dyDescent="0.2">
      <c r="A62" s="238" t="s">
        <v>33</v>
      </c>
      <c r="B62" s="239"/>
      <c r="C62" s="239"/>
      <c r="D62" s="239"/>
      <c r="E62" s="72"/>
      <c r="F62" s="73">
        <f>+D56-F55</f>
        <v>-15202128780</v>
      </c>
      <c r="G62" s="74"/>
      <c r="H62" s="74"/>
      <c r="I62" s="239" t="s">
        <v>51</v>
      </c>
      <c r="J62" s="239"/>
      <c r="K62" s="74"/>
      <c r="L62" s="74"/>
      <c r="M62" s="75"/>
    </row>
    <row r="63" spans="1:17" s="76" customFormat="1" ht="12.75" customHeight="1" x14ac:dyDescent="0.2">
      <c r="A63" s="226" t="s">
        <v>34</v>
      </c>
      <c r="B63" s="227"/>
      <c r="C63" s="227"/>
      <c r="D63" s="227"/>
      <c r="E63" s="77"/>
      <c r="F63" s="165"/>
      <c r="G63" s="74"/>
      <c r="H63" s="74"/>
      <c r="I63" s="228" t="s">
        <v>52</v>
      </c>
      <c r="J63" s="228"/>
      <c r="K63" s="74"/>
      <c r="L63" s="74"/>
      <c r="M63" s="75"/>
    </row>
    <row r="64" spans="1:17" s="76" customFormat="1" ht="12.75" customHeight="1" x14ac:dyDescent="0.2">
      <c r="A64" s="226"/>
      <c r="B64" s="227"/>
      <c r="C64" s="227"/>
      <c r="D64" s="227"/>
      <c r="E64" s="78"/>
      <c r="F64" s="164"/>
      <c r="G64" s="74"/>
      <c r="H64" s="74"/>
      <c r="I64" s="228" t="s">
        <v>418</v>
      </c>
      <c r="J64" s="228"/>
      <c r="K64" s="74"/>
      <c r="L64" s="74"/>
      <c r="M64" s="75"/>
    </row>
    <row r="65" spans="1:13" s="68" customFormat="1" ht="15" customHeight="1" x14ac:dyDescent="0.2">
      <c r="A65" s="79"/>
      <c r="B65" s="80"/>
      <c r="C65" s="73"/>
      <c r="D65" s="81"/>
      <c r="E65" s="82"/>
      <c r="F65" s="73"/>
      <c r="G65" s="81"/>
      <c r="H65" s="81"/>
      <c r="I65" s="228"/>
      <c r="J65" s="228"/>
      <c r="K65" s="81"/>
      <c r="L65" s="81"/>
      <c r="M65" s="83"/>
    </row>
    <row r="66" spans="1:13" s="76" customFormat="1" ht="8.25" customHeight="1" thickBot="1" x14ac:dyDescent="0.25">
      <c r="A66" s="84"/>
      <c r="B66" s="85"/>
      <c r="C66" s="85"/>
      <c r="D66" s="86"/>
      <c r="E66" s="87"/>
      <c r="F66" s="88"/>
      <c r="G66" s="86"/>
      <c r="H66" s="86"/>
      <c r="I66" s="86"/>
      <c r="J66" s="86"/>
      <c r="K66" s="86"/>
      <c r="L66" s="86"/>
      <c r="M66" s="89"/>
    </row>
  </sheetData>
  <mergeCells count="11">
    <mergeCell ref="A1:M1"/>
    <mergeCell ref="A2:M2"/>
    <mergeCell ref="A3:M3"/>
    <mergeCell ref="A4:M4"/>
    <mergeCell ref="A62:D62"/>
    <mergeCell ref="I62:J62"/>
    <mergeCell ref="A63:D63"/>
    <mergeCell ref="I63:J63"/>
    <mergeCell ref="A64:D64"/>
    <mergeCell ref="I64:J64"/>
    <mergeCell ref="I65:J65"/>
  </mergeCells>
  <printOptions horizontalCentered="1" verticalCentered="1"/>
  <pageMargins left="0.39370078740157483" right="0.39370078740157483" top="0.39370078740157483" bottom="0.39370078740157483" header="0" footer="0"/>
  <pageSetup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9"/>
  <sheetViews>
    <sheetView zoomScale="115" zoomScaleNormal="115" workbookViewId="0">
      <selection activeCell="E9" sqref="E9"/>
    </sheetView>
  </sheetViews>
  <sheetFormatPr baseColWidth="10" defaultRowHeight="12.75" x14ac:dyDescent="0.2"/>
  <cols>
    <col min="1" max="1" width="3.42578125" style="59" customWidth="1"/>
    <col min="2" max="2" width="7.7109375" style="90" customWidth="1"/>
    <col min="3" max="3" width="47.5703125" style="91" customWidth="1"/>
    <col min="4" max="4" width="13" style="91" customWidth="1"/>
    <col min="5" max="5" width="19.7109375" style="59" customWidth="1"/>
    <col min="6" max="6" width="15.7109375" style="59" hidden="1" customWidth="1"/>
    <col min="7" max="7" width="10.28515625" style="59" hidden="1" customWidth="1"/>
    <col min="8" max="8" width="6.7109375" style="59" hidden="1" customWidth="1"/>
    <col min="9" max="9" width="6.7109375" style="59" customWidth="1"/>
    <col min="10" max="10" width="18.42578125" style="59" hidden="1" customWidth="1"/>
    <col min="11" max="11" width="3.85546875" style="59" customWidth="1"/>
    <col min="12" max="12" width="11.42578125" style="59"/>
    <col min="13" max="13" width="14.7109375" style="59" bestFit="1" customWidth="1"/>
    <col min="14" max="251" width="11.42578125" style="59"/>
    <col min="252" max="253" width="6.5703125" style="59" customWidth="1"/>
    <col min="254" max="254" width="55.5703125" style="59" customWidth="1"/>
    <col min="255" max="255" width="3.5703125" style="59" customWidth="1"/>
    <col min="256" max="256" width="18.5703125" style="59" customWidth="1"/>
    <col min="257" max="259" width="0" style="59" hidden="1" customWidth="1"/>
    <col min="260" max="260" width="6.7109375" style="59" customWidth="1"/>
    <col min="261" max="261" width="18.5703125" style="59" customWidth="1"/>
    <col min="262" max="262" width="6.7109375" style="59" customWidth="1"/>
    <col min="263" max="507" width="11.42578125" style="59"/>
    <col min="508" max="509" width="6.5703125" style="59" customWidth="1"/>
    <col min="510" max="510" width="55.5703125" style="59" customWidth="1"/>
    <col min="511" max="511" width="3.5703125" style="59" customWidth="1"/>
    <col min="512" max="512" width="18.5703125" style="59" customWidth="1"/>
    <col min="513" max="515" width="0" style="59" hidden="1" customWidth="1"/>
    <col min="516" max="516" width="6.7109375" style="59" customWidth="1"/>
    <col min="517" max="517" width="18.5703125" style="59" customWidth="1"/>
    <col min="518" max="518" width="6.7109375" style="59" customWidth="1"/>
    <col min="519" max="763" width="11.42578125" style="59"/>
    <col min="764" max="765" width="6.5703125" style="59" customWidth="1"/>
    <col min="766" max="766" width="55.5703125" style="59" customWidth="1"/>
    <col min="767" max="767" width="3.5703125" style="59" customWidth="1"/>
    <col min="768" max="768" width="18.5703125" style="59" customWidth="1"/>
    <col min="769" max="771" width="0" style="59" hidden="1" customWidth="1"/>
    <col min="772" max="772" width="6.7109375" style="59" customWidth="1"/>
    <col min="773" max="773" width="18.5703125" style="59" customWidth="1"/>
    <col min="774" max="774" width="6.7109375" style="59" customWidth="1"/>
    <col min="775" max="1019" width="11.42578125" style="59"/>
    <col min="1020" max="1021" width="6.5703125" style="59" customWidth="1"/>
    <col min="1022" max="1022" width="55.5703125" style="59" customWidth="1"/>
    <col min="1023" max="1023" width="3.5703125" style="59" customWidth="1"/>
    <col min="1024" max="1024" width="18.5703125" style="59" customWidth="1"/>
    <col min="1025" max="1027" width="0" style="59" hidden="1" customWidth="1"/>
    <col min="1028" max="1028" width="6.7109375" style="59" customWidth="1"/>
    <col min="1029" max="1029" width="18.5703125" style="59" customWidth="1"/>
    <col min="1030" max="1030" width="6.7109375" style="59" customWidth="1"/>
    <col min="1031" max="1275" width="11.42578125" style="59"/>
    <col min="1276" max="1277" width="6.5703125" style="59" customWidth="1"/>
    <col min="1278" max="1278" width="55.5703125" style="59" customWidth="1"/>
    <col min="1279" max="1279" width="3.5703125" style="59" customWidth="1"/>
    <col min="1280" max="1280" width="18.5703125" style="59" customWidth="1"/>
    <col min="1281" max="1283" width="0" style="59" hidden="1" customWidth="1"/>
    <col min="1284" max="1284" width="6.7109375" style="59" customWidth="1"/>
    <col min="1285" max="1285" width="18.5703125" style="59" customWidth="1"/>
    <col min="1286" max="1286" width="6.7109375" style="59" customWidth="1"/>
    <col min="1287" max="1531" width="11.42578125" style="59"/>
    <col min="1532" max="1533" width="6.5703125" style="59" customWidth="1"/>
    <col min="1534" max="1534" width="55.5703125" style="59" customWidth="1"/>
    <col min="1535" max="1535" width="3.5703125" style="59" customWidth="1"/>
    <col min="1536" max="1536" width="18.5703125" style="59" customWidth="1"/>
    <col min="1537" max="1539" width="0" style="59" hidden="1" customWidth="1"/>
    <col min="1540" max="1540" width="6.7109375" style="59" customWidth="1"/>
    <col min="1541" max="1541" width="18.5703125" style="59" customWidth="1"/>
    <col min="1542" max="1542" width="6.7109375" style="59" customWidth="1"/>
    <col min="1543" max="1787" width="11.42578125" style="59"/>
    <col min="1788" max="1789" width="6.5703125" style="59" customWidth="1"/>
    <col min="1790" max="1790" width="55.5703125" style="59" customWidth="1"/>
    <col min="1791" max="1791" width="3.5703125" style="59" customWidth="1"/>
    <col min="1792" max="1792" width="18.5703125" style="59" customWidth="1"/>
    <col min="1793" max="1795" width="0" style="59" hidden="1" customWidth="1"/>
    <col min="1796" max="1796" width="6.7109375" style="59" customWidth="1"/>
    <col min="1797" max="1797" width="18.5703125" style="59" customWidth="1"/>
    <col min="1798" max="1798" width="6.7109375" style="59" customWidth="1"/>
    <col min="1799" max="2043" width="11.42578125" style="59"/>
    <col min="2044" max="2045" width="6.5703125" style="59" customWidth="1"/>
    <col min="2046" max="2046" width="55.5703125" style="59" customWidth="1"/>
    <col min="2047" max="2047" width="3.5703125" style="59" customWidth="1"/>
    <col min="2048" max="2048" width="18.5703125" style="59" customWidth="1"/>
    <col min="2049" max="2051" width="0" style="59" hidden="1" customWidth="1"/>
    <col min="2052" max="2052" width="6.7109375" style="59" customWidth="1"/>
    <col min="2053" max="2053" width="18.5703125" style="59" customWidth="1"/>
    <col min="2054" max="2054" width="6.7109375" style="59" customWidth="1"/>
    <col min="2055" max="2299" width="11.42578125" style="59"/>
    <col min="2300" max="2301" width="6.5703125" style="59" customWidth="1"/>
    <col min="2302" max="2302" width="55.5703125" style="59" customWidth="1"/>
    <col min="2303" max="2303" width="3.5703125" style="59" customWidth="1"/>
    <col min="2304" max="2304" width="18.5703125" style="59" customWidth="1"/>
    <col min="2305" max="2307" width="0" style="59" hidden="1" customWidth="1"/>
    <col min="2308" max="2308" width="6.7109375" style="59" customWidth="1"/>
    <col min="2309" max="2309" width="18.5703125" style="59" customWidth="1"/>
    <col min="2310" max="2310" width="6.7109375" style="59" customWidth="1"/>
    <col min="2311" max="2555" width="11.42578125" style="59"/>
    <col min="2556" max="2557" width="6.5703125" style="59" customWidth="1"/>
    <col min="2558" max="2558" width="55.5703125" style="59" customWidth="1"/>
    <col min="2559" max="2559" width="3.5703125" style="59" customWidth="1"/>
    <col min="2560" max="2560" width="18.5703125" style="59" customWidth="1"/>
    <col min="2561" max="2563" width="0" style="59" hidden="1" customWidth="1"/>
    <col min="2564" max="2564" width="6.7109375" style="59" customWidth="1"/>
    <col min="2565" max="2565" width="18.5703125" style="59" customWidth="1"/>
    <col min="2566" max="2566" width="6.7109375" style="59" customWidth="1"/>
    <col min="2567" max="2811" width="11.42578125" style="59"/>
    <col min="2812" max="2813" width="6.5703125" style="59" customWidth="1"/>
    <col min="2814" max="2814" width="55.5703125" style="59" customWidth="1"/>
    <col min="2815" max="2815" width="3.5703125" style="59" customWidth="1"/>
    <col min="2816" max="2816" width="18.5703125" style="59" customWidth="1"/>
    <col min="2817" max="2819" width="0" style="59" hidden="1" customWidth="1"/>
    <col min="2820" max="2820" width="6.7109375" style="59" customWidth="1"/>
    <col min="2821" max="2821" width="18.5703125" style="59" customWidth="1"/>
    <col min="2822" max="2822" width="6.7109375" style="59" customWidth="1"/>
    <col min="2823" max="3067" width="11.42578125" style="59"/>
    <col min="3068" max="3069" width="6.5703125" style="59" customWidth="1"/>
    <col min="3070" max="3070" width="55.5703125" style="59" customWidth="1"/>
    <col min="3071" max="3071" width="3.5703125" style="59" customWidth="1"/>
    <col min="3072" max="3072" width="18.5703125" style="59" customWidth="1"/>
    <col min="3073" max="3075" width="0" style="59" hidden="1" customWidth="1"/>
    <col min="3076" max="3076" width="6.7109375" style="59" customWidth="1"/>
    <col min="3077" max="3077" width="18.5703125" style="59" customWidth="1"/>
    <col min="3078" max="3078" width="6.7109375" style="59" customWidth="1"/>
    <col min="3079" max="3323" width="11.42578125" style="59"/>
    <col min="3324" max="3325" width="6.5703125" style="59" customWidth="1"/>
    <col min="3326" max="3326" width="55.5703125" style="59" customWidth="1"/>
    <col min="3327" max="3327" width="3.5703125" style="59" customWidth="1"/>
    <col min="3328" max="3328" width="18.5703125" style="59" customWidth="1"/>
    <col min="3329" max="3331" width="0" style="59" hidden="1" customWidth="1"/>
    <col min="3332" max="3332" width="6.7109375" style="59" customWidth="1"/>
    <col min="3333" max="3333" width="18.5703125" style="59" customWidth="1"/>
    <col min="3334" max="3334" width="6.7109375" style="59" customWidth="1"/>
    <col min="3335" max="3579" width="11.42578125" style="59"/>
    <col min="3580" max="3581" width="6.5703125" style="59" customWidth="1"/>
    <col min="3582" max="3582" width="55.5703125" style="59" customWidth="1"/>
    <col min="3583" max="3583" width="3.5703125" style="59" customWidth="1"/>
    <col min="3584" max="3584" width="18.5703125" style="59" customWidth="1"/>
    <col min="3585" max="3587" width="0" style="59" hidden="1" customWidth="1"/>
    <col min="3588" max="3588" width="6.7109375" style="59" customWidth="1"/>
    <col min="3589" max="3589" width="18.5703125" style="59" customWidth="1"/>
    <col min="3590" max="3590" width="6.7109375" style="59" customWidth="1"/>
    <col min="3591" max="3835" width="11.42578125" style="59"/>
    <col min="3836" max="3837" width="6.5703125" style="59" customWidth="1"/>
    <col min="3838" max="3838" width="55.5703125" style="59" customWidth="1"/>
    <col min="3839" max="3839" width="3.5703125" style="59" customWidth="1"/>
    <col min="3840" max="3840" width="18.5703125" style="59" customWidth="1"/>
    <col min="3841" max="3843" width="0" style="59" hidden="1" customWidth="1"/>
    <col min="3844" max="3844" width="6.7109375" style="59" customWidth="1"/>
    <col min="3845" max="3845" width="18.5703125" style="59" customWidth="1"/>
    <col min="3846" max="3846" width="6.7109375" style="59" customWidth="1"/>
    <col min="3847" max="4091" width="11.42578125" style="59"/>
    <col min="4092" max="4093" width="6.5703125" style="59" customWidth="1"/>
    <col min="4094" max="4094" width="55.5703125" style="59" customWidth="1"/>
    <col min="4095" max="4095" width="3.5703125" style="59" customWidth="1"/>
    <col min="4096" max="4096" width="18.5703125" style="59" customWidth="1"/>
    <col min="4097" max="4099" width="0" style="59" hidden="1" customWidth="1"/>
    <col min="4100" max="4100" width="6.7109375" style="59" customWidth="1"/>
    <col min="4101" max="4101" width="18.5703125" style="59" customWidth="1"/>
    <col min="4102" max="4102" width="6.7109375" style="59" customWidth="1"/>
    <col min="4103" max="4347" width="11.42578125" style="59"/>
    <col min="4348" max="4349" width="6.5703125" style="59" customWidth="1"/>
    <col min="4350" max="4350" width="55.5703125" style="59" customWidth="1"/>
    <col min="4351" max="4351" width="3.5703125" style="59" customWidth="1"/>
    <col min="4352" max="4352" width="18.5703125" style="59" customWidth="1"/>
    <col min="4353" max="4355" width="0" style="59" hidden="1" customWidth="1"/>
    <col min="4356" max="4356" width="6.7109375" style="59" customWidth="1"/>
    <col min="4357" max="4357" width="18.5703125" style="59" customWidth="1"/>
    <col min="4358" max="4358" width="6.7109375" style="59" customWidth="1"/>
    <col min="4359" max="4603" width="11.42578125" style="59"/>
    <col min="4604" max="4605" width="6.5703125" style="59" customWidth="1"/>
    <col min="4606" max="4606" width="55.5703125" style="59" customWidth="1"/>
    <col min="4607" max="4607" width="3.5703125" style="59" customWidth="1"/>
    <col min="4608" max="4608" width="18.5703125" style="59" customWidth="1"/>
    <col min="4609" max="4611" width="0" style="59" hidden="1" customWidth="1"/>
    <col min="4612" max="4612" width="6.7109375" style="59" customWidth="1"/>
    <col min="4613" max="4613" width="18.5703125" style="59" customWidth="1"/>
    <col min="4614" max="4614" width="6.7109375" style="59" customWidth="1"/>
    <col min="4615" max="4859" width="11.42578125" style="59"/>
    <col min="4860" max="4861" width="6.5703125" style="59" customWidth="1"/>
    <col min="4862" max="4862" width="55.5703125" style="59" customWidth="1"/>
    <col min="4863" max="4863" width="3.5703125" style="59" customWidth="1"/>
    <col min="4864" max="4864" width="18.5703125" style="59" customWidth="1"/>
    <col min="4865" max="4867" width="0" style="59" hidden="1" customWidth="1"/>
    <col min="4868" max="4868" width="6.7109375" style="59" customWidth="1"/>
    <col min="4869" max="4869" width="18.5703125" style="59" customWidth="1"/>
    <col min="4870" max="4870" width="6.7109375" style="59" customWidth="1"/>
    <col min="4871" max="5115" width="11.42578125" style="59"/>
    <col min="5116" max="5117" width="6.5703125" style="59" customWidth="1"/>
    <col min="5118" max="5118" width="55.5703125" style="59" customWidth="1"/>
    <col min="5119" max="5119" width="3.5703125" style="59" customWidth="1"/>
    <col min="5120" max="5120" width="18.5703125" style="59" customWidth="1"/>
    <col min="5121" max="5123" width="0" style="59" hidden="1" customWidth="1"/>
    <col min="5124" max="5124" width="6.7109375" style="59" customWidth="1"/>
    <col min="5125" max="5125" width="18.5703125" style="59" customWidth="1"/>
    <col min="5126" max="5126" width="6.7109375" style="59" customWidth="1"/>
    <col min="5127" max="5371" width="11.42578125" style="59"/>
    <col min="5372" max="5373" width="6.5703125" style="59" customWidth="1"/>
    <col min="5374" max="5374" width="55.5703125" style="59" customWidth="1"/>
    <col min="5375" max="5375" width="3.5703125" style="59" customWidth="1"/>
    <col min="5376" max="5376" width="18.5703125" style="59" customWidth="1"/>
    <col min="5377" max="5379" width="0" style="59" hidden="1" customWidth="1"/>
    <col min="5380" max="5380" width="6.7109375" style="59" customWidth="1"/>
    <col min="5381" max="5381" width="18.5703125" style="59" customWidth="1"/>
    <col min="5382" max="5382" width="6.7109375" style="59" customWidth="1"/>
    <col min="5383" max="5627" width="11.42578125" style="59"/>
    <col min="5628" max="5629" width="6.5703125" style="59" customWidth="1"/>
    <col min="5630" max="5630" width="55.5703125" style="59" customWidth="1"/>
    <col min="5631" max="5631" width="3.5703125" style="59" customWidth="1"/>
    <col min="5632" max="5632" width="18.5703125" style="59" customWidth="1"/>
    <col min="5633" max="5635" width="0" style="59" hidden="1" customWidth="1"/>
    <col min="5636" max="5636" width="6.7109375" style="59" customWidth="1"/>
    <col min="5637" max="5637" width="18.5703125" style="59" customWidth="1"/>
    <col min="5638" max="5638" width="6.7109375" style="59" customWidth="1"/>
    <col min="5639" max="5883" width="11.42578125" style="59"/>
    <col min="5884" max="5885" width="6.5703125" style="59" customWidth="1"/>
    <col min="5886" max="5886" width="55.5703125" style="59" customWidth="1"/>
    <col min="5887" max="5887" width="3.5703125" style="59" customWidth="1"/>
    <col min="5888" max="5888" width="18.5703125" style="59" customWidth="1"/>
    <col min="5889" max="5891" width="0" style="59" hidden="1" customWidth="1"/>
    <col min="5892" max="5892" width="6.7109375" style="59" customWidth="1"/>
    <col min="5893" max="5893" width="18.5703125" style="59" customWidth="1"/>
    <col min="5894" max="5894" width="6.7109375" style="59" customWidth="1"/>
    <col min="5895" max="6139" width="11.42578125" style="59"/>
    <col min="6140" max="6141" width="6.5703125" style="59" customWidth="1"/>
    <col min="6142" max="6142" width="55.5703125" style="59" customWidth="1"/>
    <col min="6143" max="6143" width="3.5703125" style="59" customWidth="1"/>
    <col min="6144" max="6144" width="18.5703125" style="59" customWidth="1"/>
    <col min="6145" max="6147" width="0" style="59" hidden="1" customWidth="1"/>
    <col min="6148" max="6148" width="6.7109375" style="59" customWidth="1"/>
    <col min="6149" max="6149" width="18.5703125" style="59" customWidth="1"/>
    <col min="6150" max="6150" width="6.7109375" style="59" customWidth="1"/>
    <col min="6151" max="6395" width="11.42578125" style="59"/>
    <col min="6396" max="6397" width="6.5703125" style="59" customWidth="1"/>
    <col min="6398" max="6398" width="55.5703125" style="59" customWidth="1"/>
    <col min="6399" max="6399" width="3.5703125" style="59" customWidth="1"/>
    <col min="6400" max="6400" width="18.5703125" style="59" customWidth="1"/>
    <col min="6401" max="6403" width="0" style="59" hidden="1" customWidth="1"/>
    <col min="6404" max="6404" width="6.7109375" style="59" customWidth="1"/>
    <col min="6405" max="6405" width="18.5703125" style="59" customWidth="1"/>
    <col min="6406" max="6406" width="6.7109375" style="59" customWidth="1"/>
    <col min="6407" max="6651" width="11.42578125" style="59"/>
    <col min="6652" max="6653" width="6.5703125" style="59" customWidth="1"/>
    <col min="6654" max="6654" width="55.5703125" style="59" customWidth="1"/>
    <col min="6655" max="6655" width="3.5703125" style="59" customWidth="1"/>
    <col min="6656" max="6656" width="18.5703125" style="59" customWidth="1"/>
    <col min="6657" max="6659" width="0" style="59" hidden="1" customWidth="1"/>
    <col min="6660" max="6660" width="6.7109375" style="59" customWidth="1"/>
    <col min="6661" max="6661" width="18.5703125" style="59" customWidth="1"/>
    <col min="6662" max="6662" width="6.7109375" style="59" customWidth="1"/>
    <col min="6663" max="6907" width="11.42578125" style="59"/>
    <col min="6908" max="6909" width="6.5703125" style="59" customWidth="1"/>
    <col min="6910" max="6910" width="55.5703125" style="59" customWidth="1"/>
    <col min="6911" max="6911" width="3.5703125" style="59" customWidth="1"/>
    <col min="6912" max="6912" width="18.5703125" style="59" customWidth="1"/>
    <col min="6913" max="6915" width="0" style="59" hidden="1" customWidth="1"/>
    <col min="6916" max="6916" width="6.7109375" style="59" customWidth="1"/>
    <col min="6917" max="6917" width="18.5703125" style="59" customWidth="1"/>
    <col min="6918" max="6918" width="6.7109375" style="59" customWidth="1"/>
    <col min="6919" max="7163" width="11.42578125" style="59"/>
    <col min="7164" max="7165" width="6.5703125" style="59" customWidth="1"/>
    <col min="7166" max="7166" width="55.5703125" style="59" customWidth="1"/>
    <col min="7167" max="7167" width="3.5703125" style="59" customWidth="1"/>
    <col min="7168" max="7168" width="18.5703125" style="59" customWidth="1"/>
    <col min="7169" max="7171" width="0" style="59" hidden="1" customWidth="1"/>
    <col min="7172" max="7172" width="6.7109375" style="59" customWidth="1"/>
    <col min="7173" max="7173" width="18.5703125" style="59" customWidth="1"/>
    <col min="7174" max="7174" width="6.7109375" style="59" customWidth="1"/>
    <col min="7175" max="7419" width="11.42578125" style="59"/>
    <col min="7420" max="7421" width="6.5703125" style="59" customWidth="1"/>
    <col min="7422" max="7422" width="55.5703125" style="59" customWidth="1"/>
    <col min="7423" max="7423" width="3.5703125" style="59" customWidth="1"/>
    <col min="7424" max="7424" width="18.5703125" style="59" customWidth="1"/>
    <col min="7425" max="7427" width="0" style="59" hidden="1" customWidth="1"/>
    <col min="7428" max="7428" width="6.7109375" style="59" customWidth="1"/>
    <col min="7429" max="7429" width="18.5703125" style="59" customWidth="1"/>
    <col min="7430" max="7430" width="6.7109375" style="59" customWidth="1"/>
    <col min="7431" max="7675" width="11.42578125" style="59"/>
    <col min="7676" max="7677" width="6.5703125" style="59" customWidth="1"/>
    <col min="7678" max="7678" width="55.5703125" style="59" customWidth="1"/>
    <col min="7679" max="7679" width="3.5703125" style="59" customWidth="1"/>
    <col min="7680" max="7680" width="18.5703125" style="59" customWidth="1"/>
    <col min="7681" max="7683" width="0" style="59" hidden="1" customWidth="1"/>
    <col min="7684" max="7684" width="6.7109375" style="59" customWidth="1"/>
    <col min="7685" max="7685" width="18.5703125" style="59" customWidth="1"/>
    <col min="7686" max="7686" width="6.7109375" style="59" customWidth="1"/>
    <col min="7687" max="7931" width="11.42578125" style="59"/>
    <col min="7932" max="7933" width="6.5703125" style="59" customWidth="1"/>
    <col min="7934" max="7934" width="55.5703125" style="59" customWidth="1"/>
    <col min="7935" max="7935" width="3.5703125" style="59" customWidth="1"/>
    <col min="7936" max="7936" width="18.5703125" style="59" customWidth="1"/>
    <col min="7937" max="7939" width="0" style="59" hidden="1" customWidth="1"/>
    <col min="7940" max="7940" width="6.7109375" style="59" customWidth="1"/>
    <col min="7941" max="7941" width="18.5703125" style="59" customWidth="1"/>
    <col min="7942" max="7942" width="6.7109375" style="59" customWidth="1"/>
    <col min="7943" max="8187" width="11.42578125" style="59"/>
    <col min="8188" max="8189" width="6.5703125" style="59" customWidth="1"/>
    <col min="8190" max="8190" width="55.5703125" style="59" customWidth="1"/>
    <col min="8191" max="8191" width="3.5703125" style="59" customWidth="1"/>
    <col min="8192" max="8192" width="18.5703125" style="59" customWidth="1"/>
    <col min="8193" max="8195" width="0" style="59" hidden="1" customWidth="1"/>
    <col min="8196" max="8196" width="6.7109375" style="59" customWidth="1"/>
    <col min="8197" max="8197" width="18.5703125" style="59" customWidth="1"/>
    <col min="8198" max="8198" width="6.7109375" style="59" customWidth="1"/>
    <col min="8199" max="8443" width="11.42578125" style="59"/>
    <col min="8444" max="8445" width="6.5703125" style="59" customWidth="1"/>
    <col min="8446" max="8446" width="55.5703125" style="59" customWidth="1"/>
    <col min="8447" max="8447" width="3.5703125" style="59" customWidth="1"/>
    <col min="8448" max="8448" width="18.5703125" style="59" customWidth="1"/>
    <col min="8449" max="8451" width="0" style="59" hidden="1" customWidth="1"/>
    <col min="8452" max="8452" width="6.7109375" style="59" customWidth="1"/>
    <col min="8453" max="8453" width="18.5703125" style="59" customWidth="1"/>
    <col min="8454" max="8454" width="6.7109375" style="59" customWidth="1"/>
    <col min="8455" max="8699" width="11.42578125" style="59"/>
    <col min="8700" max="8701" width="6.5703125" style="59" customWidth="1"/>
    <col min="8702" max="8702" width="55.5703125" style="59" customWidth="1"/>
    <col min="8703" max="8703" width="3.5703125" style="59" customWidth="1"/>
    <col min="8704" max="8704" width="18.5703125" style="59" customWidth="1"/>
    <col min="8705" max="8707" width="0" style="59" hidden="1" customWidth="1"/>
    <col min="8708" max="8708" width="6.7109375" style="59" customWidth="1"/>
    <col min="8709" max="8709" width="18.5703125" style="59" customWidth="1"/>
    <col min="8710" max="8710" width="6.7109375" style="59" customWidth="1"/>
    <col min="8711" max="8955" width="11.42578125" style="59"/>
    <col min="8956" max="8957" width="6.5703125" style="59" customWidth="1"/>
    <col min="8958" max="8958" width="55.5703125" style="59" customWidth="1"/>
    <col min="8959" max="8959" width="3.5703125" style="59" customWidth="1"/>
    <col min="8960" max="8960" width="18.5703125" style="59" customWidth="1"/>
    <col min="8961" max="8963" width="0" style="59" hidden="1" customWidth="1"/>
    <col min="8964" max="8964" width="6.7109375" style="59" customWidth="1"/>
    <col min="8965" max="8965" width="18.5703125" style="59" customWidth="1"/>
    <col min="8966" max="8966" width="6.7109375" style="59" customWidth="1"/>
    <col min="8967" max="9211" width="11.42578125" style="59"/>
    <col min="9212" max="9213" width="6.5703125" style="59" customWidth="1"/>
    <col min="9214" max="9214" width="55.5703125" style="59" customWidth="1"/>
    <col min="9215" max="9215" width="3.5703125" style="59" customWidth="1"/>
    <col min="9216" max="9216" width="18.5703125" style="59" customWidth="1"/>
    <col min="9217" max="9219" width="0" style="59" hidden="1" customWidth="1"/>
    <col min="9220" max="9220" width="6.7109375" style="59" customWidth="1"/>
    <col min="9221" max="9221" width="18.5703125" style="59" customWidth="1"/>
    <col min="9222" max="9222" width="6.7109375" style="59" customWidth="1"/>
    <col min="9223" max="9467" width="11.42578125" style="59"/>
    <col min="9468" max="9469" width="6.5703125" style="59" customWidth="1"/>
    <col min="9470" max="9470" width="55.5703125" style="59" customWidth="1"/>
    <col min="9471" max="9471" width="3.5703125" style="59" customWidth="1"/>
    <col min="9472" max="9472" width="18.5703125" style="59" customWidth="1"/>
    <col min="9473" max="9475" width="0" style="59" hidden="1" customWidth="1"/>
    <col min="9476" max="9476" width="6.7109375" style="59" customWidth="1"/>
    <col min="9477" max="9477" width="18.5703125" style="59" customWidth="1"/>
    <col min="9478" max="9478" width="6.7109375" style="59" customWidth="1"/>
    <col min="9479" max="9723" width="11.42578125" style="59"/>
    <col min="9724" max="9725" width="6.5703125" style="59" customWidth="1"/>
    <col min="9726" max="9726" width="55.5703125" style="59" customWidth="1"/>
    <col min="9727" max="9727" width="3.5703125" style="59" customWidth="1"/>
    <col min="9728" max="9728" width="18.5703125" style="59" customWidth="1"/>
    <col min="9729" max="9731" width="0" style="59" hidden="1" customWidth="1"/>
    <col min="9732" max="9732" width="6.7109375" style="59" customWidth="1"/>
    <col min="9733" max="9733" width="18.5703125" style="59" customWidth="1"/>
    <col min="9734" max="9734" width="6.7109375" style="59" customWidth="1"/>
    <col min="9735" max="9979" width="11.42578125" style="59"/>
    <col min="9980" max="9981" width="6.5703125" style="59" customWidth="1"/>
    <col min="9982" max="9982" width="55.5703125" style="59" customWidth="1"/>
    <col min="9983" max="9983" width="3.5703125" style="59" customWidth="1"/>
    <col min="9984" max="9984" width="18.5703125" style="59" customWidth="1"/>
    <col min="9985" max="9987" width="0" style="59" hidden="1" customWidth="1"/>
    <col min="9988" max="9988" width="6.7109375" style="59" customWidth="1"/>
    <col min="9989" max="9989" width="18.5703125" style="59" customWidth="1"/>
    <col min="9990" max="9990" width="6.7109375" style="59" customWidth="1"/>
    <col min="9991" max="10235" width="11.42578125" style="59"/>
    <col min="10236" max="10237" width="6.5703125" style="59" customWidth="1"/>
    <col min="10238" max="10238" width="55.5703125" style="59" customWidth="1"/>
    <col min="10239" max="10239" width="3.5703125" style="59" customWidth="1"/>
    <col min="10240" max="10240" width="18.5703125" style="59" customWidth="1"/>
    <col min="10241" max="10243" width="0" style="59" hidden="1" customWidth="1"/>
    <col min="10244" max="10244" width="6.7109375" style="59" customWidth="1"/>
    <col min="10245" max="10245" width="18.5703125" style="59" customWidth="1"/>
    <col min="10246" max="10246" width="6.7109375" style="59" customWidth="1"/>
    <col min="10247" max="10491" width="11.42578125" style="59"/>
    <col min="10492" max="10493" width="6.5703125" style="59" customWidth="1"/>
    <col min="10494" max="10494" width="55.5703125" style="59" customWidth="1"/>
    <col min="10495" max="10495" width="3.5703125" style="59" customWidth="1"/>
    <col min="10496" max="10496" width="18.5703125" style="59" customWidth="1"/>
    <col min="10497" max="10499" width="0" style="59" hidden="1" customWidth="1"/>
    <col min="10500" max="10500" width="6.7109375" style="59" customWidth="1"/>
    <col min="10501" max="10501" width="18.5703125" style="59" customWidth="1"/>
    <col min="10502" max="10502" width="6.7109375" style="59" customWidth="1"/>
    <col min="10503" max="10747" width="11.42578125" style="59"/>
    <col min="10748" max="10749" width="6.5703125" style="59" customWidth="1"/>
    <col min="10750" max="10750" width="55.5703125" style="59" customWidth="1"/>
    <col min="10751" max="10751" width="3.5703125" style="59" customWidth="1"/>
    <col min="10752" max="10752" width="18.5703125" style="59" customWidth="1"/>
    <col min="10753" max="10755" width="0" style="59" hidden="1" customWidth="1"/>
    <col min="10756" max="10756" width="6.7109375" style="59" customWidth="1"/>
    <col min="10757" max="10757" width="18.5703125" style="59" customWidth="1"/>
    <col min="10758" max="10758" width="6.7109375" style="59" customWidth="1"/>
    <col min="10759" max="11003" width="11.42578125" style="59"/>
    <col min="11004" max="11005" width="6.5703125" style="59" customWidth="1"/>
    <col min="11006" max="11006" width="55.5703125" style="59" customWidth="1"/>
    <col min="11007" max="11007" width="3.5703125" style="59" customWidth="1"/>
    <col min="11008" max="11008" width="18.5703125" style="59" customWidth="1"/>
    <col min="11009" max="11011" width="0" style="59" hidden="1" customWidth="1"/>
    <col min="11012" max="11012" width="6.7109375" style="59" customWidth="1"/>
    <col min="11013" max="11013" width="18.5703125" style="59" customWidth="1"/>
    <col min="11014" max="11014" width="6.7109375" style="59" customWidth="1"/>
    <col min="11015" max="11259" width="11.42578125" style="59"/>
    <col min="11260" max="11261" width="6.5703125" style="59" customWidth="1"/>
    <col min="11262" max="11262" width="55.5703125" style="59" customWidth="1"/>
    <col min="11263" max="11263" width="3.5703125" style="59" customWidth="1"/>
    <col min="11264" max="11264" width="18.5703125" style="59" customWidth="1"/>
    <col min="11265" max="11267" width="0" style="59" hidden="1" customWidth="1"/>
    <col min="11268" max="11268" width="6.7109375" style="59" customWidth="1"/>
    <col min="11269" max="11269" width="18.5703125" style="59" customWidth="1"/>
    <col min="11270" max="11270" width="6.7109375" style="59" customWidth="1"/>
    <col min="11271" max="11515" width="11.42578125" style="59"/>
    <col min="11516" max="11517" width="6.5703125" style="59" customWidth="1"/>
    <col min="11518" max="11518" width="55.5703125" style="59" customWidth="1"/>
    <col min="11519" max="11519" width="3.5703125" style="59" customWidth="1"/>
    <col min="11520" max="11520" width="18.5703125" style="59" customWidth="1"/>
    <col min="11521" max="11523" width="0" style="59" hidden="1" customWidth="1"/>
    <col min="11524" max="11524" width="6.7109375" style="59" customWidth="1"/>
    <col min="11525" max="11525" width="18.5703125" style="59" customWidth="1"/>
    <col min="11526" max="11526" width="6.7109375" style="59" customWidth="1"/>
    <col min="11527" max="11771" width="11.42578125" style="59"/>
    <col min="11772" max="11773" width="6.5703125" style="59" customWidth="1"/>
    <col min="11774" max="11774" width="55.5703125" style="59" customWidth="1"/>
    <col min="11775" max="11775" width="3.5703125" style="59" customWidth="1"/>
    <col min="11776" max="11776" width="18.5703125" style="59" customWidth="1"/>
    <col min="11777" max="11779" width="0" style="59" hidden="1" customWidth="1"/>
    <col min="11780" max="11780" width="6.7109375" style="59" customWidth="1"/>
    <col min="11781" max="11781" width="18.5703125" style="59" customWidth="1"/>
    <col min="11782" max="11782" width="6.7109375" style="59" customWidth="1"/>
    <col min="11783" max="12027" width="11.42578125" style="59"/>
    <col min="12028" max="12029" width="6.5703125" style="59" customWidth="1"/>
    <col min="12030" max="12030" width="55.5703125" style="59" customWidth="1"/>
    <col min="12031" max="12031" width="3.5703125" style="59" customWidth="1"/>
    <col min="12032" max="12032" width="18.5703125" style="59" customWidth="1"/>
    <col min="12033" max="12035" width="0" style="59" hidden="1" customWidth="1"/>
    <col min="12036" max="12036" width="6.7109375" style="59" customWidth="1"/>
    <col min="12037" max="12037" width="18.5703125" style="59" customWidth="1"/>
    <col min="12038" max="12038" width="6.7109375" style="59" customWidth="1"/>
    <col min="12039" max="12283" width="11.42578125" style="59"/>
    <col min="12284" max="12285" width="6.5703125" style="59" customWidth="1"/>
    <col min="12286" max="12286" width="55.5703125" style="59" customWidth="1"/>
    <col min="12287" max="12287" width="3.5703125" style="59" customWidth="1"/>
    <col min="12288" max="12288" width="18.5703125" style="59" customWidth="1"/>
    <col min="12289" max="12291" width="0" style="59" hidden="1" customWidth="1"/>
    <col min="12292" max="12292" width="6.7109375" style="59" customWidth="1"/>
    <col min="12293" max="12293" width="18.5703125" style="59" customWidth="1"/>
    <col min="12294" max="12294" width="6.7109375" style="59" customWidth="1"/>
    <col min="12295" max="12539" width="11.42578125" style="59"/>
    <col min="12540" max="12541" width="6.5703125" style="59" customWidth="1"/>
    <col min="12542" max="12542" width="55.5703125" style="59" customWidth="1"/>
    <col min="12543" max="12543" width="3.5703125" style="59" customWidth="1"/>
    <col min="12544" max="12544" width="18.5703125" style="59" customWidth="1"/>
    <col min="12545" max="12547" width="0" style="59" hidden="1" customWidth="1"/>
    <col min="12548" max="12548" width="6.7109375" style="59" customWidth="1"/>
    <col min="12549" max="12549" width="18.5703125" style="59" customWidth="1"/>
    <col min="12550" max="12550" width="6.7109375" style="59" customWidth="1"/>
    <col min="12551" max="12795" width="11.42578125" style="59"/>
    <col min="12796" max="12797" width="6.5703125" style="59" customWidth="1"/>
    <col min="12798" max="12798" width="55.5703125" style="59" customWidth="1"/>
    <col min="12799" max="12799" width="3.5703125" style="59" customWidth="1"/>
    <col min="12800" max="12800" width="18.5703125" style="59" customWidth="1"/>
    <col min="12801" max="12803" width="0" style="59" hidden="1" customWidth="1"/>
    <col min="12804" max="12804" width="6.7109375" style="59" customWidth="1"/>
    <col min="12805" max="12805" width="18.5703125" style="59" customWidth="1"/>
    <col min="12806" max="12806" width="6.7109375" style="59" customWidth="1"/>
    <col min="12807" max="13051" width="11.42578125" style="59"/>
    <col min="13052" max="13053" width="6.5703125" style="59" customWidth="1"/>
    <col min="13054" max="13054" width="55.5703125" style="59" customWidth="1"/>
    <col min="13055" max="13055" width="3.5703125" style="59" customWidth="1"/>
    <col min="13056" max="13056" width="18.5703125" style="59" customWidth="1"/>
    <col min="13057" max="13059" width="0" style="59" hidden="1" customWidth="1"/>
    <col min="13060" max="13060" width="6.7109375" style="59" customWidth="1"/>
    <col min="13061" max="13061" width="18.5703125" style="59" customWidth="1"/>
    <col min="13062" max="13062" width="6.7109375" style="59" customWidth="1"/>
    <col min="13063" max="13307" width="11.42578125" style="59"/>
    <col min="13308" max="13309" width="6.5703125" style="59" customWidth="1"/>
    <col min="13310" max="13310" width="55.5703125" style="59" customWidth="1"/>
    <col min="13311" max="13311" width="3.5703125" style="59" customWidth="1"/>
    <col min="13312" max="13312" width="18.5703125" style="59" customWidth="1"/>
    <col min="13313" max="13315" width="0" style="59" hidden="1" customWidth="1"/>
    <col min="13316" max="13316" width="6.7109375" style="59" customWidth="1"/>
    <col min="13317" max="13317" width="18.5703125" style="59" customWidth="1"/>
    <col min="13318" max="13318" width="6.7109375" style="59" customWidth="1"/>
    <col min="13319" max="13563" width="11.42578125" style="59"/>
    <col min="13564" max="13565" width="6.5703125" style="59" customWidth="1"/>
    <col min="13566" max="13566" width="55.5703125" style="59" customWidth="1"/>
    <col min="13567" max="13567" width="3.5703125" style="59" customWidth="1"/>
    <col min="13568" max="13568" width="18.5703125" style="59" customWidth="1"/>
    <col min="13569" max="13571" width="0" style="59" hidden="1" customWidth="1"/>
    <col min="13572" max="13572" width="6.7109375" style="59" customWidth="1"/>
    <col min="13573" max="13573" width="18.5703125" style="59" customWidth="1"/>
    <col min="13574" max="13574" width="6.7109375" style="59" customWidth="1"/>
    <col min="13575" max="13819" width="11.42578125" style="59"/>
    <col min="13820" max="13821" width="6.5703125" style="59" customWidth="1"/>
    <col min="13822" max="13822" width="55.5703125" style="59" customWidth="1"/>
    <col min="13823" max="13823" width="3.5703125" style="59" customWidth="1"/>
    <col min="13824" max="13824" width="18.5703125" style="59" customWidth="1"/>
    <col min="13825" max="13827" width="0" style="59" hidden="1" customWidth="1"/>
    <col min="13828" max="13828" width="6.7109375" style="59" customWidth="1"/>
    <col min="13829" max="13829" width="18.5703125" style="59" customWidth="1"/>
    <col min="13830" max="13830" width="6.7109375" style="59" customWidth="1"/>
    <col min="13831" max="14075" width="11.42578125" style="59"/>
    <col min="14076" max="14077" width="6.5703125" style="59" customWidth="1"/>
    <col min="14078" max="14078" width="55.5703125" style="59" customWidth="1"/>
    <col min="14079" max="14079" width="3.5703125" style="59" customWidth="1"/>
    <col min="14080" max="14080" width="18.5703125" style="59" customWidth="1"/>
    <col min="14081" max="14083" width="0" style="59" hidden="1" customWidth="1"/>
    <col min="14084" max="14084" width="6.7109375" style="59" customWidth="1"/>
    <col min="14085" max="14085" width="18.5703125" style="59" customWidth="1"/>
    <col min="14086" max="14086" width="6.7109375" style="59" customWidth="1"/>
    <col min="14087" max="14331" width="11.42578125" style="59"/>
    <col min="14332" max="14333" width="6.5703125" style="59" customWidth="1"/>
    <col min="14334" max="14334" width="55.5703125" style="59" customWidth="1"/>
    <col min="14335" max="14335" width="3.5703125" style="59" customWidth="1"/>
    <col min="14336" max="14336" width="18.5703125" style="59" customWidth="1"/>
    <col min="14337" max="14339" width="0" style="59" hidden="1" customWidth="1"/>
    <col min="14340" max="14340" width="6.7109375" style="59" customWidth="1"/>
    <col min="14341" max="14341" width="18.5703125" style="59" customWidth="1"/>
    <col min="14342" max="14342" width="6.7109375" style="59" customWidth="1"/>
    <col min="14343" max="14587" width="11.42578125" style="59"/>
    <col min="14588" max="14589" width="6.5703125" style="59" customWidth="1"/>
    <col min="14590" max="14590" width="55.5703125" style="59" customWidth="1"/>
    <col min="14591" max="14591" width="3.5703125" style="59" customWidth="1"/>
    <col min="14592" max="14592" width="18.5703125" style="59" customWidth="1"/>
    <col min="14593" max="14595" width="0" style="59" hidden="1" customWidth="1"/>
    <col min="14596" max="14596" width="6.7109375" style="59" customWidth="1"/>
    <col min="14597" max="14597" width="18.5703125" style="59" customWidth="1"/>
    <col min="14598" max="14598" width="6.7109375" style="59" customWidth="1"/>
    <col min="14599" max="14843" width="11.42578125" style="59"/>
    <col min="14844" max="14845" width="6.5703125" style="59" customWidth="1"/>
    <col min="14846" max="14846" width="55.5703125" style="59" customWidth="1"/>
    <col min="14847" max="14847" width="3.5703125" style="59" customWidth="1"/>
    <col min="14848" max="14848" width="18.5703125" style="59" customWidth="1"/>
    <col min="14849" max="14851" width="0" style="59" hidden="1" customWidth="1"/>
    <col min="14852" max="14852" width="6.7109375" style="59" customWidth="1"/>
    <col min="14853" max="14853" width="18.5703125" style="59" customWidth="1"/>
    <col min="14854" max="14854" width="6.7109375" style="59" customWidth="1"/>
    <col min="14855" max="15099" width="11.42578125" style="59"/>
    <col min="15100" max="15101" width="6.5703125" style="59" customWidth="1"/>
    <col min="15102" max="15102" width="55.5703125" style="59" customWidth="1"/>
    <col min="15103" max="15103" width="3.5703125" style="59" customWidth="1"/>
    <col min="15104" max="15104" width="18.5703125" style="59" customWidth="1"/>
    <col min="15105" max="15107" width="0" style="59" hidden="1" customWidth="1"/>
    <col min="15108" max="15108" width="6.7109375" style="59" customWidth="1"/>
    <col min="15109" max="15109" width="18.5703125" style="59" customWidth="1"/>
    <col min="15110" max="15110" width="6.7109375" style="59" customWidth="1"/>
    <col min="15111" max="15355" width="11.42578125" style="59"/>
    <col min="15356" max="15357" width="6.5703125" style="59" customWidth="1"/>
    <col min="15358" max="15358" width="55.5703125" style="59" customWidth="1"/>
    <col min="15359" max="15359" width="3.5703125" style="59" customWidth="1"/>
    <col min="15360" max="15360" width="18.5703125" style="59" customWidth="1"/>
    <col min="15361" max="15363" width="0" style="59" hidden="1" customWidth="1"/>
    <col min="15364" max="15364" width="6.7109375" style="59" customWidth="1"/>
    <col min="15365" max="15365" width="18.5703125" style="59" customWidth="1"/>
    <col min="15366" max="15366" width="6.7109375" style="59" customWidth="1"/>
    <col min="15367" max="15611" width="11.42578125" style="59"/>
    <col min="15612" max="15613" width="6.5703125" style="59" customWidth="1"/>
    <col min="15614" max="15614" width="55.5703125" style="59" customWidth="1"/>
    <col min="15615" max="15615" width="3.5703125" style="59" customWidth="1"/>
    <col min="15616" max="15616" width="18.5703125" style="59" customWidth="1"/>
    <col min="15617" max="15619" width="0" style="59" hidden="1" customWidth="1"/>
    <col min="15620" max="15620" width="6.7109375" style="59" customWidth="1"/>
    <col min="15621" max="15621" width="18.5703125" style="59" customWidth="1"/>
    <col min="15622" max="15622" width="6.7109375" style="59" customWidth="1"/>
    <col min="15623" max="15867" width="11.42578125" style="59"/>
    <col min="15868" max="15869" width="6.5703125" style="59" customWidth="1"/>
    <col min="15870" max="15870" width="55.5703125" style="59" customWidth="1"/>
    <col min="15871" max="15871" width="3.5703125" style="59" customWidth="1"/>
    <col min="15872" max="15872" width="18.5703125" style="59" customWidth="1"/>
    <col min="15873" max="15875" width="0" style="59" hidden="1" customWidth="1"/>
    <col min="15876" max="15876" width="6.7109375" style="59" customWidth="1"/>
    <col min="15877" max="15877" width="18.5703125" style="59" customWidth="1"/>
    <col min="15878" max="15878" width="6.7109375" style="59" customWidth="1"/>
    <col min="15879" max="16123" width="11.42578125" style="59"/>
    <col min="16124" max="16125" width="6.5703125" style="59" customWidth="1"/>
    <col min="16126" max="16126" width="55.5703125" style="59" customWidth="1"/>
    <col min="16127" max="16127" width="3.5703125" style="59" customWidth="1"/>
    <col min="16128" max="16128" width="18.5703125" style="59" customWidth="1"/>
    <col min="16129" max="16131" width="0" style="59" hidden="1" customWidth="1"/>
    <col min="16132" max="16132" width="6.7109375" style="59" customWidth="1"/>
    <col min="16133" max="16133" width="18.5703125" style="59" customWidth="1"/>
    <col min="16134" max="16134" width="6.7109375" style="59" customWidth="1"/>
    <col min="16135" max="16384" width="11.42578125" style="59"/>
  </cols>
  <sheetData>
    <row r="1" spans="1:11" s="1" customFormat="1" ht="6.75" customHeight="1" x14ac:dyDescent="0.3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50"/>
    </row>
    <row r="2" spans="1:11" s="1" customFormat="1" ht="18" customHeight="1" x14ac:dyDescent="0.3">
      <c r="A2" s="251" t="str">
        <f>+'[1]CGN-2005-001'!B3</f>
        <v>SECRETARÍA DISTRITAL DEL HÁBITAT</v>
      </c>
      <c r="B2" s="252"/>
      <c r="C2" s="252"/>
      <c r="D2" s="252"/>
      <c r="E2" s="252"/>
      <c r="F2" s="252"/>
      <c r="G2" s="252"/>
      <c r="H2" s="252"/>
      <c r="I2" s="252"/>
      <c r="J2" s="252"/>
      <c r="K2" s="253"/>
    </row>
    <row r="3" spans="1:11" s="1" customFormat="1" ht="17.25" customHeight="1" x14ac:dyDescent="0.3">
      <c r="A3" s="251" t="s">
        <v>405</v>
      </c>
      <c r="B3" s="252"/>
      <c r="C3" s="252"/>
      <c r="D3" s="252"/>
      <c r="E3" s="252"/>
      <c r="F3" s="252"/>
      <c r="G3" s="252"/>
      <c r="H3" s="252"/>
      <c r="I3" s="252"/>
      <c r="J3" s="252"/>
      <c r="K3" s="253"/>
    </row>
    <row r="4" spans="1:11" s="1" customFormat="1" ht="15.75" customHeight="1" x14ac:dyDescent="0.3">
      <c r="A4" s="235" t="s">
        <v>35</v>
      </c>
      <c r="B4" s="236"/>
      <c r="C4" s="236"/>
      <c r="D4" s="236"/>
      <c r="E4" s="236"/>
      <c r="F4" s="236"/>
      <c r="G4" s="236"/>
      <c r="H4" s="236"/>
      <c r="I4" s="236"/>
      <c r="J4" s="236"/>
      <c r="K4" s="237"/>
    </row>
    <row r="5" spans="1:11" s="1" customFormat="1" ht="15.75" customHeight="1" x14ac:dyDescent="0.3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3"/>
    </row>
    <row r="6" spans="1:11" s="1" customFormat="1" ht="6.75" customHeight="1" thickBot="1" x14ac:dyDescent="0.35">
      <c r="A6" s="245"/>
      <c r="B6" s="246"/>
      <c r="C6" s="246"/>
      <c r="D6" s="246"/>
      <c r="E6" s="246"/>
      <c r="F6" s="246"/>
      <c r="G6" s="246"/>
      <c r="H6" s="246"/>
      <c r="I6" s="246"/>
      <c r="J6" s="246"/>
      <c r="K6" s="247"/>
    </row>
    <row r="7" spans="1:11" s="100" customFormat="1" ht="7.5" customHeight="1" x14ac:dyDescent="0.25">
      <c r="A7" s="94"/>
      <c r="B7" s="95"/>
      <c r="C7" s="96"/>
      <c r="D7" s="96"/>
      <c r="E7" s="97"/>
      <c r="F7" s="98"/>
      <c r="G7" s="98"/>
      <c r="H7" s="97"/>
      <c r="I7" s="97"/>
      <c r="J7" s="97"/>
      <c r="K7" s="99"/>
    </row>
    <row r="8" spans="1:11" s="105" customFormat="1" ht="14.25" customHeight="1" x14ac:dyDescent="0.25">
      <c r="A8" s="101"/>
      <c r="B8" s="102"/>
      <c r="C8" s="103"/>
      <c r="D8" s="103"/>
      <c r="E8" s="104"/>
      <c r="H8" s="106"/>
      <c r="I8" s="107"/>
      <c r="J8" s="104" t="s">
        <v>0</v>
      </c>
      <c r="K8" s="108"/>
    </row>
    <row r="9" spans="1:11" s="105" customFormat="1" ht="14.25" customHeight="1" x14ac:dyDescent="0.25">
      <c r="A9" s="101"/>
      <c r="B9" s="102"/>
      <c r="C9" s="103"/>
      <c r="D9" s="103"/>
      <c r="E9" s="109"/>
      <c r="H9" s="106"/>
      <c r="I9" s="107"/>
      <c r="J9" s="109"/>
      <c r="K9" s="108"/>
    </row>
    <row r="10" spans="1:11" s="115" customFormat="1" ht="14.25" customHeight="1" thickBot="1" x14ac:dyDescent="0.3">
      <c r="A10" s="110"/>
      <c r="B10" s="103">
        <v>4</v>
      </c>
      <c r="C10" s="103" t="s">
        <v>36</v>
      </c>
      <c r="D10" s="103"/>
      <c r="E10" s="295">
        <f>+E12+E16+E19</f>
        <v>19940387655</v>
      </c>
      <c r="F10" s="112"/>
      <c r="G10" s="112">
        <f>SUM(E10:E10)</f>
        <v>19940387655</v>
      </c>
      <c r="H10" s="113" t="e">
        <f>H13+#REF!+#REF!+#REF!+#REF!+#REF!-#REF!</f>
        <v>#REF!</v>
      </c>
      <c r="I10" s="107"/>
      <c r="J10" s="111">
        <v>11366061</v>
      </c>
      <c r="K10" s="114"/>
    </row>
    <row r="11" spans="1:11" s="115" customFormat="1" ht="14.25" customHeight="1" thickTop="1" x14ac:dyDescent="0.25">
      <c r="A11" s="110"/>
      <c r="B11" s="103"/>
      <c r="C11" s="103"/>
      <c r="D11" s="103"/>
      <c r="E11" s="287"/>
      <c r="F11" s="112"/>
      <c r="G11" s="112"/>
      <c r="H11" s="116"/>
      <c r="I11" s="107"/>
      <c r="J11" s="109"/>
      <c r="K11" s="114"/>
    </row>
    <row r="12" spans="1:11" s="105" customFormat="1" ht="14.25" customHeight="1" x14ac:dyDescent="0.25">
      <c r="A12" s="101"/>
      <c r="B12" s="117">
        <v>41</v>
      </c>
      <c r="C12" s="117" t="s">
        <v>37</v>
      </c>
      <c r="D12" s="118"/>
      <c r="E12" s="288">
        <f>+E14</f>
        <v>1230526375</v>
      </c>
      <c r="F12" s="112"/>
      <c r="G12" s="112"/>
      <c r="H12" s="120"/>
      <c r="I12" s="107"/>
      <c r="J12" s="119">
        <v>11366061</v>
      </c>
      <c r="K12" s="108"/>
    </row>
    <row r="13" spans="1:11" s="115" customFormat="1" ht="14.25" customHeight="1" x14ac:dyDescent="0.25">
      <c r="A13" s="110"/>
      <c r="B13" s="117"/>
      <c r="C13" s="117"/>
      <c r="D13" s="117"/>
      <c r="E13" s="289"/>
      <c r="F13" s="112"/>
      <c r="G13" s="112">
        <f>SUM(E13:E13)</f>
        <v>0</v>
      </c>
      <c r="H13" s="122" t="e">
        <f>+#REF!+H14+#REF!+#REF!-H17</f>
        <v>#REF!</v>
      </c>
      <c r="I13" s="107"/>
      <c r="J13" s="121"/>
      <c r="K13" s="114"/>
    </row>
    <row r="14" spans="1:11" s="105" customFormat="1" ht="14.25" customHeight="1" x14ac:dyDescent="0.25">
      <c r="A14" s="101"/>
      <c r="B14" s="123">
        <v>4110</v>
      </c>
      <c r="C14" s="123" t="s">
        <v>38</v>
      </c>
      <c r="D14" s="123"/>
      <c r="E14" s="290">
        <f>+REPORTE!F209</f>
        <v>1230526375</v>
      </c>
      <c r="F14" s="112"/>
      <c r="G14" s="112">
        <f>SUM(E14:E14)</f>
        <v>1230526375</v>
      </c>
      <c r="H14" s="124" t="e">
        <f>+E14-#REF!</f>
        <v>#REF!</v>
      </c>
      <c r="I14" s="124"/>
      <c r="J14" s="124">
        <v>11367761</v>
      </c>
      <c r="K14" s="108"/>
    </row>
    <row r="15" spans="1:11" s="105" customFormat="1" ht="14.25" customHeight="1" x14ac:dyDescent="0.25">
      <c r="A15" s="101"/>
      <c r="B15" s="123"/>
      <c r="C15" s="123"/>
      <c r="D15" s="123"/>
      <c r="E15" s="291"/>
      <c r="F15" s="112"/>
      <c r="G15" s="112"/>
      <c r="H15" s="124"/>
      <c r="I15" s="124"/>
      <c r="J15" s="124"/>
      <c r="K15" s="108"/>
    </row>
    <row r="16" spans="1:11" s="105" customFormat="1" ht="14.25" customHeight="1" x14ac:dyDescent="0.25">
      <c r="A16" s="101"/>
      <c r="B16" s="117">
        <v>47</v>
      </c>
      <c r="C16" s="117" t="s">
        <v>393</v>
      </c>
      <c r="D16" s="123"/>
      <c r="E16" s="288">
        <f>+E17</f>
        <v>18069200125</v>
      </c>
      <c r="F16" s="112"/>
      <c r="G16" s="112"/>
      <c r="H16" s="124"/>
      <c r="I16" s="124"/>
      <c r="J16" s="124"/>
      <c r="K16" s="108"/>
    </row>
    <row r="17" spans="1:11" s="105" customFormat="1" ht="14.25" customHeight="1" x14ac:dyDescent="0.25">
      <c r="A17" s="101"/>
      <c r="B17" s="123">
        <v>4705</v>
      </c>
      <c r="C17" s="123" t="s">
        <v>389</v>
      </c>
      <c r="D17" s="123"/>
      <c r="E17" s="290">
        <f>+REPORTE!F213</f>
        <v>18069200125</v>
      </c>
      <c r="F17" s="112"/>
      <c r="G17" s="112">
        <f>SUM(E17:E17)</f>
        <v>18069200125</v>
      </c>
      <c r="H17" s="124" t="e">
        <f>+E17-#REF!</f>
        <v>#REF!</v>
      </c>
      <c r="I17" s="124"/>
      <c r="J17" s="124">
        <v>-1700</v>
      </c>
      <c r="K17" s="108"/>
    </row>
    <row r="18" spans="1:11" s="105" customFormat="1" ht="14.25" customHeight="1" x14ac:dyDescent="0.25">
      <c r="A18" s="101"/>
      <c r="B18" s="123"/>
      <c r="C18" s="123"/>
      <c r="D18" s="123"/>
      <c r="E18" s="290"/>
      <c r="F18" s="112"/>
      <c r="G18" s="112"/>
      <c r="H18" s="124"/>
      <c r="I18" s="124"/>
      <c r="J18" s="124"/>
      <c r="K18" s="108"/>
    </row>
    <row r="19" spans="1:11" s="105" customFormat="1" ht="14.25" customHeight="1" x14ac:dyDescent="0.25">
      <c r="A19" s="101"/>
      <c r="B19" s="117">
        <v>48</v>
      </c>
      <c r="C19" s="117" t="s">
        <v>390</v>
      </c>
      <c r="D19" s="123"/>
      <c r="E19" s="288">
        <f>+E20+E21</f>
        <v>640661155</v>
      </c>
      <c r="F19" s="112"/>
      <c r="G19" s="112"/>
      <c r="H19" s="124"/>
      <c r="I19" s="124"/>
      <c r="J19" s="124"/>
      <c r="K19" s="108"/>
    </row>
    <row r="20" spans="1:11" s="105" customFormat="1" ht="14.25" customHeight="1" x14ac:dyDescent="0.25">
      <c r="A20" s="101"/>
      <c r="B20" s="123">
        <v>4808</v>
      </c>
      <c r="C20" s="123" t="s">
        <v>391</v>
      </c>
      <c r="D20" s="123"/>
      <c r="E20" s="290">
        <f>+REPORTE!F218</f>
        <v>32231801</v>
      </c>
      <c r="F20" s="112"/>
      <c r="G20" s="112"/>
      <c r="H20" s="124"/>
      <c r="I20" s="124"/>
      <c r="J20" s="124"/>
      <c r="K20" s="108"/>
    </row>
    <row r="21" spans="1:11" s="105" customFormat="1" ht="15" x14ac:dyDescent="0.25">
      <c r="A21" s="101"/>
      <c r="B21" s="123">
        <v>4830</v>
      </c>
      <c r="C21" s="138" t="s">
        <v>392</v>
      </c>
      <c r="D21" s="125"/>
      <c r="E21" s="290">
        <f>+REPORTE!F220</f>
        <v>608429354</v>
      </c>
      <c r="F21" s="112"/>
      <c r="G21" s="112">
        <v>1</v>
      </c>
      <c r="H21" s="120"/>
      <c r="I21" s="120"/>
      <c r="J21" s="126"/>
      <c r="K21" s="108"/>
    </row>
    <row r="22" spans="1:11" s="105" customFormat="1" ht="15" x14ac:dyDescent="0.25">
      <c r="A22" s="101"/>
      <c r="B22" s="123"/>
      <c r="C22" s="138"/>
      <c r="D22" s="125"/>
      <c r="E22" s="292"/>
      <c r="F22" s="112"/>
      <c r="G22" s="112"/>
      <c r="H22" s="120"/>
      <c r="I22" s="120"/>
      <c r="J22" s="126"/>
      <c r="K22" s="108"/>
    </row>
    <row r="23" spans="1:11" s="115" customFormat="1" ht="14.25" customHeight="1" thickBot="1" x14ac:dyDescent="0.3">
      <c r="A23" s="110"/>
      <c r="B23" s="103">
        <v>5</v>
      </c>
      <c r="C23" s="103" t="s">
        <v>39</v>
      </c>
      <c r="D23" s="103"/>
      <c r="E23" s="286">
        <f>+E25+E36+E41+E45+E51</f>
        <v>12998192468</v>
      </c>
      <c r="F23" s="112"/>
      <c r="G23" s="112"/>
      <c r="H23" s="124"/>
      <c r="I23" s="124"/>
      <c r="J23" s="111">
        <v>117299874</v>
      </c>
      <c r="K23" s="114"/>
    </row>
    <row r="24" spans="1:11" s="115" customFormat="1" ht="14.25" customHeight="1" thickTop="1" x14ac:dyDescent="0.25">
      <c r="A24" s="110"/>
      <c r="B24" s="102"/>
      <c r="C24" s="102"/>
      <c r="D24" s="102"/>
      <c r="E24" s="292"/>
      <c r="F24" s="112"/>
      <c r="G24" s="112"/>
      <c r="H24" s="124"/>
      <c r="I24" s="124"/>
      <c r="J24" s="126"/>
      <c r="K24" s="114"/>
    </row>
    <row r="25" spans="1:11" s="115" customFormat="1" ht="14.25" customHeight="1" x14ac:dyDescent="0.25">
      <c r="A25" s="110"/>
      <c r="B25" s="117">
        <v>51</v>
      </c>
      <c r="C25" s="117" t="s">
        <v>419</v>
      </c>
      <c r="D25" s="118"/>
      <c r="E25" s="288">
        <f>+E27+E28+E29+E30+E31+E32+E33+E34</f>
        <v>3056786942</v>
      </c>
      <c r="F25" s="112"/>
      <c r="G25" s="112"/>
      <c r="H25" s="124"/>
      <c r="I25" s="124"/>
      <c r="J25" s="119">
        <v>13403739</v>
      </c>
      <c r="K25" s="114"/>
    </row>
    <row r="26" spans="1:11" s="115" customFormat="1" ht="14.25" customHeight="1" x14ac:dyDescent="0.25">
      <c r="A26" s="110"/>
      <c r="B26" s="117"/>
      <c r="C26" s="117"/>
      <c r="D26" s="117"/>
      <c r="E26" s="291"/>
      <c r="F26" s="112"/>
      <c r="G26" s="112"/>
      <c r="H26" s="124"/>
      <c r="I26" s="124"/>
      <c r="J26" s="127"/>
      <c r="K26" s="114"/>
    </row>
    <row r="27" spans="1:11" s="105" customFormat="1" ht="14.25" customHeight="1" x14ac:dyDescent="0.25">
      <c r="A27" s="101"/>
      <c r="B27" s="123">
        <v>5101</v>
      </c>
      <c r="C27" s="123" t="s">
        <v>40</v>
      </c>
      <c r="D27" s="123"/>
      <c r="E27" s="290">
        <f>+REPORTE!H224</f>
        <v>1107246275</v>
      </c>
      <c r="F27" s="112"/>
      <c r="G27" s="112">
        <v>1</v>
      </c>
      <c r="H27" s="128"/>
      <c r="I27" s="128"/>
      <c r="J27" s="124">
        <v>8154777</v>
      </c>
      <c r="K27" s="108"/>
    </row>
    <row r="28" spans="1:11" s="105" customFormat="1" ht="14.25" customHeight="1" x14ac:dyDescent="0.25">
      <c r="A28" s="101"/>
      <c r="B28" s="123">
        <v>5102</v>
      </c>
      <c r="C28" s="123" t="s">
        <v>394</v>
      </c>
      <c r="D28" s="123"/>
      <c r="E28" s="290">
        <f>+REPORTE!F232</f>
        <v>8638923</v>
      </c>
      <c r="F28" s="112"/>
      <c r="G28" s="112"/>
      <c r="H28" s="128"/>
      <c r="I28" s="128"/>
      <c r="J28" s="124"/>
      <c r="K28" s="108"/>
    </row>
    <row r="29" spans="1:11" s="105" customFormat="1" ht="14.25" customHeight="1" x14ac:dyDescent="0.25">
      <c r="A29" s="101"/>
      <c r="B29" s="123">
        <v>5103</v>
      </c>
      <c r="C29" s="123" t="s">
        <v>41</v>
      </c>
      <c r="D29" s="123"/>
      <c r="E29" s="290">
        <f>+REPORTE!H234</f>
        <v>284528600</v>
      </c>
      <c r="F29" s="112"/>
      <c r="G29" s="112" t="e">
        <f>SUM(#REF!)</f>
        <v>#REF!</v>
      </c>
      <c r="H29" s="124" t="e">
        <f>+#REF!-#REF!</f>
        <v>#REF!</v>
      </c>
      <c r="I29" s="124"/>
      <c r="J29" s="124">
        <v>1427706</v>
      </c>
      <c r="K29" s="108"/>
    </row>
    <row r="30" spans="1:11" s="105" customFormat="1" ht="14.25" customHeight="1" x14ac:dyDescent="0.25">
      <c r="A30" s="101"/>
      <c r="B30" s="123">
        <v>5104</v>
      </c>
      <c r="C30" s="123" t="s">
        <v>42</v>
      </c>
      <c r="D30" s="123"/>
      <c r="E30" s="290">
        <f>+REPORTE!H239</f>
        <v>57064300</v>
      </c>
      <c r="F30" s="112"/>
      <c r="G30" s="112"/>
      <c r="H30" s="124"/>
      <c r="I30" s="124"/>
      <c r="J30" s="124">
        <v>284090</v>
      </c>
      <c r="K30" s="108"/>
    </row>
    <row r="31" spans="1:11" s="105" customFormat="1" ht="14.25" customHeight="1" x14ac:dyDescent="0.25">
      <c r="A31" s="101"/>
      <c r="B31" s="123">
        <v>5107</v>
      </c>
      <c r="C31" s="123" t="s">
        <v>395</v>
      </c>
      <c r="D31" s="123"/>
      <c r="E31" s="290">
        <f>+REPORTE!F244</f>
        <v>603298059</v>
      </c>
      <c r="F31" s="112"/>
      <c r="G31" s="112"/>
      <c r="H31" s="124"/>
      <c r="I31" s="124"/>
      <c r="J31" s="124"/>
      <c r="K31" s="108"/>
    </row>
    <row r="32" spans="1:11" s="105" customFormat="1" ht="14.25" customHeight="1" x14ac:dyDescent="0.25">
      <c r="A32" s="101"/>
      <c r="B32" s="123">
        <v>5108</v>
      </c>
      <c r="C32" s="123" t="s">
        <v>396</v>
      </c>
      <c r="D32" s="123"/>
      <c r="E32" s="290">
        <f>+REPORTE!F253</f>
        <v>44429273</v>
      </c>
      <c r="F32" s="112"/>
      <c r="G32" s="112"/>
      <c r="H32" s="124"/>
      <c r="I32" s="124"/>
      <c r="J32" s="124"/>
      <c r="K32" s="108"/>
    </row>
    <row r="33" spans="1:13" s="100" customFormat="1" ht="14.25" customHeight="1" x14ac:dyDescent="0.25">
      <c r="A33" s="129"/>
      <c r="B33" s="123">
        <v>5111</v>
      </c>
      <c r="C33" s="123" t="s">
        <v>43</v>
      </c>
      <c r="D33" s="123"/>
      <c r="E33" s="290">
        <f>+REPORTE!F255</f>
        <v>951283648</v>
      </c>
      <c r="F33" s="112"/>
      <c r="G33" s="112" t="e">
        <f>SUM(#REF!)</f>
        <v>#REF!</v>
      </c>
      <c r="H33" s="124" t="e">
        <f>+#REF!-#REF!</f>
        <v>#REF!</v>
      </c>
      <c r="I33" s="124"/>
      <c r="J33" s="124">
        <v>3536416</v>
      </c>
      <c r="K33" s="130"/>
    </row>
    <row r="34" spans="1:13" s="100" customFormat="1" ht="14.25" customHeight="1" x14ac:dyDescent="0.25">
      <c r="A34" s="129"/>
      <c r="B34" s="123">
        <v>5120</v>
      </c>
      <c r="C34" s="123" t="s">
        <v>44</v>
      </c>
      <c r="D34" s="123"/>
      <c r="E34" s="290">
        <f>+REPORTE!F264</f>
        <v>297864</v>
      </c>
      <c r="F34" s="112"/>
      <c r="G34" s="112"/>
      <c r="H34" s="124"/>
      <c r="I34" s="124"/>
      <c r="J34" s="124">
        <v>750</v>
      </c>
      <c r="K34" s="130"/>
    </row>
    <row r="35" spans="1:13" s="115" customFormat="1" ht="14.25" customHeight="1" x14ac:dyDescent="0.25">
      <c r="A35" s="110"/>
      <c r="B35" s="131"/>
      <c r="C35" s="131"/>
      <c r="D35" s="131"/>
      <c r="E35" s="292"/>
      <c r="F35" s="112"/>
      <c r="G35" s="112">
        <f>SUM(E41:E41)</f>
        <v>6681304901</v>
      </c>
      <c r="H35" s="124" t="e">
        <f>+#REF!-#REF!</f>
        <v>#REF!</v>
      </c>
      <c r="I35" s="124"/>
      <c r="J35" s="126"/>
      <c r="K35" s="114"/>
    </row>
    <row r="36" spans="1:13" s="105" customFormat="1" ht="14.25" customHeight="1" x14ac:dyDescent="0.25">
      <c r="A36" s="101"/>
      <c r="B36" s="117">
        <v>53</v>
      </c>
      <c r="C36" s="117" t="s">
        <v>397</v>
      </c>
      <c r="D36" s="118"/>
      <c r="E36" s="288">
        <f>+E37+E38+E39</f>
        <v>1693540222</v>
      </c>
      <c r="F36" s="112"/>
      <c r="G36" s="112"/>
      <c r="H36" s="116"/>
      <c r="I36" s="116"/>
      <c r="J36" s="119">
        <v>41405585</v>
      </c>
      <c r="K36" s="108"/>
    </row>
    <row r="37" spans="1:13" s="105" customFormat="1" ht="14.25" customHeight="1" x14ac:dyDescent="0.25">
      <c r="A37" s="101"/>
      <c r="B37" s="123">
        <v>5347</v>
      </c>
      <c r="C37" s="123" t="s">
        <v>398</v>
      </c>
      <c r="D37" s="117"/>
      <c r="E37" s="290">
        <f>+REPORTE!H267</f>
        <v>1204940349</v>
      </c>
      <c r="F37" s="112"/>
      <c r="G37" s="112"/>
      <c r="H37" s="116"/>
      <c r="I37" s="116"/>
      <c r="J37" s="127"/>
      <c r="K37" s="108"/>
      <c r="M37" s="120"/>
    </row>
    <row r="38" spans="1:13" s="105" customFormat="1" ht="14.25" customHeight="1" x14ac:dyDescent="0.25">
      <c r="A38" s="101"/>
      <c r="B38" s="123">
        <v>5360</v>
      </c>
      <c r="C38" s="123" t="s">
        <v>399</v>
      </c>
      <c r="D38" s="123"/>
      <c r="E38" s="290">
        <f>+REPORTE!F269</f>
        <v>240173321</v>
      </c>
      <c r="F38" s="112"/>
      <c r="G38" s="112"/>
      <c r="H38" s="107"/>
      <c r="I38" s="107"/>
      <c r="J38" s="124">
        <v>41405585</v>
      </c>
      <c r="K38" s="108"/>
      <c r="M38" s="132"/>
    </row>
    <row r="39" spans="1:13" s="105" customFormat="1" ht="14.25" customHeight="1" x14ac:dyDescent="0.25">
      <c r="A39" s="101"/>
      <c r="B39" s="123">
        <v>5366</v>
      </c>
      <c r="C39" s="123" t="s">
        <v>400</v>
      </c>
      <c r="D39" s="123"/>
      <c r="E39" s="289">
        <f>+REPORTE!H275</f>
        <v>248426552</v>
      </c>
      <c r="F39" s="112"/>
      <c r="G39" s="112" t="e">
        <f>SUM(#REF!)</f>
        <v>#REF!</v>
      </c>
      <c r="H39" s="124" t="e">
        <f>+#REF!-#REF!</f>
        <v>#REF!</v>
      </c>
      <c r="I39" s="124"/>
      <c r="J39" s="121"/>
      <c r="K39" s="108"/>
    </row>
    <row r="40" spans="1:13" s="105" customFormat="1" ht="14.25" customHeight="1" thickBot="1" x14ac:dyDescent="0.3">
      <c r="A40" s="166"/>
      <c r="B40" s="167"/>
      <c r="C40" s="167"/>
      <c r="D40" s="167"/>
      <c r="E40" s="293"/>
      <c r="F40" s="169"/>
      <c r="G40" s="169"/>
      <c r="H40" s="170"/>
      <c r="I40" s="170"/>
      <c r="J40" s="168"/>
      <c r="K40" s="171"/>
    </row>
    <row r="41" spans="1:13" s="136" customFormat="1" ht="14.25" customHeight="1" x14ac:dyDescent="0.25">
      <c r="A41" s="133"/>
      <c r="B41" s="117">
        <v>55</v>
      </c>
      <c r="C41" s="117" t="s">
        <v>45</v>
      </c>
      <c r="D41" s="118"/>
      <c r="E41" s="288">
        <f>SUM(E43:E43)</f>
        <v>6681304901</v>
      </c>
      <c r="F41" s="134"/>
      <c r="G41" s="112"/>
      <c r="H41" s="120"/>
      <c r="I41" s="120"/>
      <c r="J41" s="119">
        <v>53593609</v>
      </c>
      <c r="K41" s="135"/>
    </row>
    <row r="42" spans="1:13" s="136" customFormat="1" ht="14.25" customHeight="1" x14ac:dyDescent="0.25">
      <c r="A42" s="133"/>
      <c r="B42" s="117"/>
      <c r="C42" s="117"/>
      <c r="D42" s="117"/>
      <c r="E42" s="291"/>
      <c r="F42" s="134"/>
      <c r="G42" s="112"/>
      <c r="H42" s="120"/>
      <c r="I42" s="120"/>
      <c r="J42" s="127"/>
      <c r="K42" s="135"/>
    </row>
    <row r="43" spans="1:13" s="100" customFormat="1" ht="14.25" customHeight="1" x14ac:dyDescent="0.25">
      <c r="A43" s="129"/>
      <c r="B43" s="123">
        <v>5504</v>
      </c>
      <c r="C43" s="123" t="s">
        <v>46</v>
      </c>
      <c r="D43" s="123"/>
      <c r="E43" s="290">
        <f>+REPORTE!H278</f>
        <v>6681304901</v>
      </c>
      <c r="F43" s="134"/>
      <c r="G43" s="112"/>
      <c r="H43" s="120"/>
      <c r="I43" s="120"/>
      <c r="J43" s="124">
        <v>53593609</v>
      </c>
      <c r="K43" s="130"/>
    </row>
    <row r="44" spans="1:13" s="100" customFormat="1" ht="14.25" customHeight="1" x14ac:dyDescent="0.25">
      <c r="A44" s="129"/>
      <c r="B44" s="123"/>
      <c r="C44" s="123"/>
      <c r="D44" s="123"/>
      <c r="E44" s="290"/>
      <c r="F44" s="134"/>
      <c r="G44" s="112"/>
      <c r="H44" s="120"/>
      <c r="I44" s="120"/>
      <c r="K44" s="130"/>
    </row>
    <row r="45" spans="1:13" s="105" customFormat="1" ht="14.25" customHeight="1" x14ac:dyDescent="0.25">
      <c r="A45" s="101"/>
      <c r="B45" s="117">
        <v>57</v>
      </c>
      <c r="C45" s="117" t="s">
        <v>393</v>
      </c>
      <c r="D45" s="118"/>
      <c r="E45" s="288">
        <f>+E48</f>
        <v>1191918457</v>
      </c>
      <c r="F45" s="112"/>
      <c r="G45" s="112"/>
      <c r="H45" s="120"/>
      <c r="I45" s="107"/>
      <c r="J45" s="119">
        <f>SUM(J47:J49)</f>
        <v>20069353</v>
      </c>
      <c r="K45" s="108"/>
    </row>
    <row r="46" spans="1:13" s="115" customFormat="1" ht="6" customHeight="1" x14ac:dyDescent="0.25">
      <c r="A46" s="110"/>
      <c r="B46" s="117"/>
      <c r="C46" s="117"/>
      <c r="D46" s="117"/>
      <c r="E46" s="289"/>
      <c r="F46" s="112"/>
      <c r="G46" s="112">
        <f>SUM(E46:E46)</f>
        <v>0</v>
      </c>
      <c r="H46" s="107" t="e">
        <f>+#REF!+H48+#REF!+#REF!-#REF!</f>
        <v>#REF!</v>
      </c>
      <c r="I46" s="107"/>
      <c r="J46" s="121"/>
      <c r="K46" s="114"/>
      <c r="M46" s="112"/>
    </row>
    <row r="47" spans="1:13" s="105" customFormat="1" ht="14.25" hidden="1" customHeight="1" x14ac:dyDescent="0.25">
      <c r="A47" s="101"/>
      <c r="B47" s="123"/>
      <c r="C47" s="137"/>
      <c r="D47" s="123"/>
      <c r="E47" s="290"/>
      <c r="F47" s="112"/>
      <c r="G47" s="112">
        <f>SUM(E47:E47)</f>
        <v>0</v>
      </c>
      <c r="H47" s="124" t="e">
        <f>+E47-#REF!</f>
        <v>#REF!</v>
      </c>
      <c r="I47" s="124"/>
      <c r="J47" s="124">
        <v>0</v>
      </c>
      <c r="K47" s="108"/>
    </row>
    <row r="48" spans="1:13" s="105" customFormat="1" ht="14.25" customHeight="1" x14ac:dyDescent="0.25">
      <c r="A48" s="101"/>
      <c r="B48" s="123">
        <v>5720</v>
      </c>
      <c r="C48" s="123" t="s">
        <v>401</v>
      </c>
      <c r="D48" s="123"/>
      <c r="E48" s="290">
        <f>+REPORTE!H282</f>
        <v>1191918457</v>
      </c>
      <c r="F48" s="112"/>
      <c r="G48" s="112">
        <f>SUM(E48:E48)</f>
        <v>1191918457</v>
      </c>
      <c r="H48" s="124" t="e">
        <f>+E48-#REF!</f>
        <v>#REF!</v>
      </c>
      <c r="I48" s="124"/>
      <c r="J48" s="124">
        <v>20069353</v>
      </c>
      <c r="K48" s="108"/>
    </row>
    <row r="49" spans="1:11" s="105" customFormat="1" ht="14.25" customHeight="1" x14ac:dyDescent="0.25">
      <c r="A49" s="101"/>
      <c r="B49" s="123"/>
      <c r="C49" s="137"/>
      <c r="D49" s="123"/>
      <c r="E49" s="290"/>
      <c r="F49" s="112"/>
      <c r="G49" s="112">
        <f>SUM(E49:E49)</f>
        <v>0</v>
      </c>
      <c r="H49" s="124" t="e">
        <f>+E49-#REF!</f>
        <v>#REF!</v>
      </c>
      <c r="I49" s="124"/>
      <c r="J49" s="124">
        <v>0</v>
      </c>
      <c r="K49" s="108"/>
    </row>
    <row r="50" spans="1:11" s="140" customFormat="1" ht="14.25" customHeight="1" x14ac:dyDescent="0.25">
      <c r="A50" s="129"/>
      <c r="B50" s="138"/>
      <c r="C50" s="100"/>
      <c r="D50" s="100"/>
      <c r="E50" s="294"/>
      <c r="F50" s="100"/>
      <c r="G50" s="100"/>
      <c r="H50" s="139"/>
      <c r="I50" s="139"/>
      <c r="J50" s="100"/>
      <c r="K50" s="130"/>
    </row>
    <row r="51" spans="1:11" s="140" customFormat="1" ht="14.25" customHeight="1" x14ac:dyDescent="0.25">
      <c r="A51" s="129"/>
      <c r="B51" s="117">
        <v>58</v>
      </c>
      <c r="C51" s="117" t="s">
        <v>47</v>
      </c>
      <c r="D51" s="118"/>
      <c r="E51" s="288">
        <f>+E53+E54</f>
        <v>374641946</v>
      </c>
      <c r="F51" s="100"/>
      <c r="G51" s="100"/>
      <c r="H51" s="106"/>
      <c r="I51" s="106"/>
      <c r="J51" s="119">
        <f>SUM(J53:J56)</f>
        <v>17793491</v>
      </c>
      <c r="K51" s="130"/>
    </row>
    <row r="52" spans="1:11" s="140" customFormat="1" ht="10.5" customHeight="1" x14ac:dyDescent="0.25">
      <c r="A52" s="129"/>
      <c r="B52" s="117"/>
      <c r="C52" s="117"/>
      <c r="D52" s="117"/>
      <c r="E52" s="291"/>
      <c r="F52" s="100"/>
      <c r="G52" s="100"/>
      <c r="H52" s="106"/>
      <c r="I52" s="106"/>
      <c r="J52" s="127"/>
      <c r="K52" s="130"/>
    </row>
    <row r="53" spans="1:11" s="140" customFormat="1" ht="14.25" customHeight="1" x14ac:dyDescent="0.25">
      <c r="A53" s="129"/>
      <c r="B53" s="123">
        <v>5802</v>
      </c>
      <c r="C53" s="123" t="s">
        <v>48</v>
      </c>
      <c r="D53" s="123"/>
      <c r="E53" s="290">
        <f>+REPORTE!F285</f>
        <v>102539</v>
      </c>
      <c r="F53" s="100"/>
      <c r="G53" s="100"/>
      <c r="H53" s="100"/>
      <c r="I53" s="100"/>
      <c r="J53" s="124">
        <v>391</v>
      </c>
      <c r="K53" s="130"/>
    </row>
    <row r="54" spans="1:11" s="140" customFormat="1" ht="14.25" customHeight="1" x14ac:dyDescent="0.25">
      <c r="A54" s="129"/>
      <c r="B54" s="123">
        <v>5804</v>
      </c>
      <c r="C54" s="137" t="s">
        <v>402</v>
      </c>
      <c r="D54" s="123"/>
      <c r="E54" s="290">
        <f>+REPORTE!F287</f>
        <v>374539407</v>
      </c>
      <c r="F54" s="100"/>
      <c r="G54" s="100"/>
      <c r="H54" s="100"/>
      <c r="I54" s="100"/>
      <c r="J54" s="124"/>
      <c r="K54" s="130"/>
    </row>
    <row r="55" spans="1:11" s="140" customFormat="1" ht="14.25" customHeight="1" x14ac:dyDescent="0.25">
      <c r="A55" s="129"/>
      <c r="B55" s="123"/>
      <c r="C55" s="123"/>
      <c r="D55" s="123"/>
      <c r="E55" s="290"/>
      <c r="F55" s="100"/>
      <c r="G55" s="100"/>
      <c r="H55" s="100"/>
      <c r="I55" s="100"/>
      <c r="J55" s="124">
        <v>8896550</v>
      </c>
      <c r="K55" s="130"/>
    </row>
    <row r="56" spans="1:11" s="140" customFormat="1" ht="14.25" customHeight="1" x14ac:dyDescent="0.25">
      <c r="A56" s="129"/>
      <c r="B56" s="123"/>
      <c r="C56" s="123"/>
      <c r="D56" s="123"/>
      <c r="E56" s="290"/>
      <c r="F56" s="100"/>
      <c r="G56" s="100"/>
      <c r="H56" s="100"/>
      <c r="I56" s="100"/>
      <c r="J56" s="124">
        <v>8896550</v>
      </c>
      <c r="K56" s="130"/>
    </row>
    <row r="57" spans="1:11" s="140" customFormat="1" ht="14.25" customHeight="1" x14ac:dyDescent="0.25">
      <c r="A57" s="129"/>
      <c r="B57" s="138"/>
      <c r="C57" s="100"/>
      <c r="D57" s="100"/>
      <c r="E57" s="294"/>
      <c r="F57" s="100"/>
      <c r="G57" s="100"/>
      <c r="H57" s="100"/>
      <c r="I57" s="100"/>
      <c r="J57" s="100"/>
      <c r="K57" s="130"/>
    </row>
    <row r="58" spans="1:11" s="140" customFormat="1" ht="14.25" customHeight="1" thickBot="1" x14ac:dyDescent="0.3">
      <c r="A58" s="129"/>
      <c r="B58" s="141"/>
      <c r="C58" s="142" t="s">
        <v>49</v>
      </c>
      <c r="D58" s="143"/>
      <c r="E58" s="286">
        <f>+E10-E25-E36-E41-E45-E51</f>
        <v>6942195187</v>
      </c>
      <c r="F58" s="100"/>
      <c r="G58" s="100"/>
      <c r="H58" s="100"/>
      <c r="I58" s="100"/>
      <c r="J58" s="111">
        <f>J10+J45-J23</f>
        <v>-85864460</v>
      </c>
      <c r="K58" s="130"/>
    </row>
    <row r="59" spans="1:11" s="140" customFormat="1" ht="14.25" customHeight="1" thickTop="1" x14ac:dyDescent="0.25">
      <c r="A59" s="129"/>
      <c r="B59" s="105"/>
      <c r="C59" s="141"/>
      <c r="D59" s="141"/>
      <c r="E59" s="144"/>
      <c r="F59" s="100"/>
      <c r="G59" s="100"/>
      <c r="H59" s="100"/>
      <c r="I59" s="100"/>
      <c r="J59" s="144"/>
      <c r="K59" s="130"/>
    </row>
    <row r="60" spans="1:11" s="140" customFormat="1" ht="14.25" customHeight="1" thickBot="1" x14ac:dyDescent="0.3">
      <c r="A60" s="129"/>
      <c r="B60" s="125"/>
      <c r="C60" s="142"/>
      <c r="D60" s="145"/>
      <c r="E60" s="225"/>
      <c r="F60" s="100"/>
      <c r="G60" s="100"/>
      <c r="H60" s="100"/>
      <c r="I60" s="100"/>
      <c r="J60" s="111">
        <v>0</v>
      </c>
      <c r="K60" s="130"/>
    </row>
    <row r="61" spans="1:11" s="148" customFormat="1" ht="6" customHeight="1" thickTop="1" thickBot="1" x14ac:dyDescent="0.3">
      <c r="A61" s="146"/>
      <c r="B61" s="150"/>
      <c r="C61" s="150"/>
      <c r="D61" s="150"/>
      <c r="E61" s="151"/>
      <c r="F61" s="149"/>
      <c r="G61" s="149"/>
      <c r="H61" s="149"/>
      <c r="I61" s="149"/>
      <c r="J61" s="151"/>
      <c r="K61" s="147"/>
    </row>
    <row r="62" spans="1:11" s="68" customFormat="1" ht="30" customHeight="1" x14ac:dyDescent="0.25">
      <c r="A62" s="60"/>
      <c r="B62" s="61"/>
      <c r="C62" s="62"/>
      <c r="D62" s="63"/>
      <c r="E62" s="63"/>
      <c r="F62" s="62"/>
      <c r="G62" s="65"/>
      <c r="H62" s="66"/>
      <c r="I62" s="66"/>
      <c r="J62" s="65"/>
      <c r="K62" s="67"/>
    </row>
    <row r="63" spans="1:11" s="76" customFormat="1" ht="30" customHeight="1" x14ac:dyDescent="0.2">
      <c r="A63" s="69"/>
      <c r="B63" s="70"/>
      <c r="C63" s="71"/>
      <c r="D63" s="71"/>
      <c r="E63" s="74"/>
      <c r="F63" s="71"/>
      <c r="G63" s="74"/>
      <c r="H63" s="74"/>
      <c r="I63" s="74"/>
      <c r="J63" s="74"/>
      <c r="K63" s="75"/>
    </row>
    <row r="64" spans="1:11" s="152" customFormat="1" ht="12.75" customHeight="1" x14ac:dyDescent="1.1000000000000001">
      <c r="A64" s="241" t="s">
        <v>50</v>
      </c>
      <c r="B64" s="242"/>
      <c r="C64" s="242"/>
      <c r="D64" s="242" t="s">
        <v>50</v>
      </c>
      <c r="E64" s="242"/>
      <c r="F64" s="242"/>
      <c r="G64" s="242"/>
      <c r="H64" s="242"/>
      <c r="I64" s="242"/>
      <c r="J64" s="242"/>
      <c r="K64" s="243"/>
    </row>
    <row r="65" spans="1:11" s="76" customFormat="1" ht="20.100000000000001" customHeight="1" x14ac:dyDescent="0.2">
      <c r="A65" s="238" t="s">
        <v>33</v>
      </c>
      <c r="B65" s="239"/>
      <c r="C65" s="239"/>
      <c r="D65" s="239" t="s">
        <v>51</v>
      </c>
      <c r="E65" s="239"/>
      <c r="F65" s="239"/>
      <c r="G65" s="239"/>
      <c r="H65" s="239"/>
      <c r="I65" s="239"/>
      <c r="J65" s="239"/>
      <c r="K65" s="244"/>
    </row>
    <row r="66" spans="1:11" s="76" customFormat="1" ht="14.25" customHeight="1" x14ac:dyDescent="0.2">
      <c r="A66" s="226" t="s">
        <v>34</v>
      </c>
      <c r="B66" s="227"/>
      <c r="C66" s="227"/>
      <c r="D66" s="228" t="s">
        <v>52</v>
      </c>
      <c r="E66" s="228"/>
      <c r="F66" s="228"/>
      <c r="G66" s="228"/>
      <c r="H66" s="228"/>
      <c r="I66" s="228"/>
      <c r="J66" s="228"/>
      <c r="K66" s="240"/>
    </row>
    <row r="67" spans="1:11" s="76" customFormat="1" ht="14.25" customHeight="1" x14ac:dyDescent="0.2">
      <c r="A67" s="226"/>
      <c r="B67" s="227"/>
      <c r="C67" s="227"/>
      <c r="D67" s="228" t="s">
        <v>418</v>
      </c>
      <c r="E67" s="228"/>
      <c r="F67" s="228"/>
      <c r="G67" s="228"/>
      <c r="H67" s="228"/>
      <c r="I67" s="228"/>
      <c r="J67" s="228"/>
      <c r="K67" s="240"/>
    </row>
    <row r="68" spans="1:11" s="76" customFormat="1" ht="14.25" customHeight="1" x14ac:dyDescent="0.2">
      <c r="A68" s="153"/>
      <c r="B68" s="154"/>
      <c r="C68" s="155"/>
      <c r="D68" s="228"/>
      <c r="E68" s="228"/>
      <c r="F68" s="228"/>
      <c r="G68" s="228"/>
      <c r="H68" s="228"/>
      <c r="I68" s="228"/>
      <c r="J68" s="228"/>
      <c r="K68" s="240"/>
    </row>
    <row r="69" spans="1:11" s="76" customFormat="1" ht="15.75" thickBot="1" x14ac:dyDescent="0.25">
      <c r="A69" s="156"/>
      <c r="B69" s="157"/>
      <c r="C69" s="157"/>
      <c r="D69" s="158"/>
      <c r="E69" s="159"/>
      <c r="F69" s="159"/>
      <c r="G69" s="158"/>
      <c r="H69" s="158"/>
      <c r="I69" s="158"/>
      <c r="J69" s="158"/>
      <c r="K69" s="160"/>
    </row>
  </sheetData>
  <mergeCells count="15">
    <mergeCell ref="A6:K6"/>
    <mergeCell ref="A1:K1"/>
    <mergeCell ref="A2:K2"/>
    <mergeCell ref="A3:K3"/>
    <mergeCell ref="A4:K4"/>
    <mergeCell ref="A5:K5"/>
    <mergeCell ref="A67:C67"/>
    <mergeCell ref="D67:K67"/>
    <mergeCell ref="D68:K68"/>
    <mergeCell ref="A64:C64"/>
    <mergeCell ref="D64:K64"/>
    <mergeCell ref="A65:C65"/>
    <mergeCell ref="D65:K65"/>
    <mergeCell ref="A66:C66"/>
    <mergeCell ref="D66:K66"/>
  </mergeCells>
  <printOptions horizontalCentered="1" verticalCentered="1"/>
  <pageMargins left="0.39370078740157483" right="0.39370078740157483" top="0.39370078740157483" bottom="0.39370078740157483" header="0" footer="0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REPORTE</vt:lpstr>
      <vt:lpstr>ESF</vt:lpstr>
      <vt:lpstr>ECP</vt:lpstr>
      <vt:lpstr>ECP!Área_de_impresión</vt:lpstr>
      <vt:lpstr>ESF!Área_de_impresión</vt:lpstr>
      <vt:lpstr>ECP!Títulos_a_imprimir</vt:lpstr>
      <vt:lpstr>ESF!Títulos_a_imprimir</vt:lpstr>
      <vt:lpstr>REPORTE!Títulos_a_imprimir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Daniel Cristiano Cardenas</dc:creator>
  <cp:lastModifiedBy>Brayan Daniel Cristiano Cardenas</cp:lastModifiedBy>
  <cp:lastPrinted>2018-05-11T17:26:25Z</cp:lastPrinted>
  <dcterms:created xsi:type="dcterms:W3CDTF">2018-05-07T22:51:54Z</dcterms:created>
  <dcterms:modified xsi:type="dcterms:W3CDTF">2018-05-11T17:30:39Z</dcterms:modified>
</cp:coreProperties>
</file>