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E:\2020\informes de seguimiento\riesgos\segundo seguimiento\"/>
    </mc:Choice>
  </mc:AlternateContent>
  <xr:revisionPtr revIDLastSave="0" documentId="13_ncr:1_{312578FC-4040-4938-9FE8-04990C2EEA16}" xr6:coauthVersionLast="45" xr6:coauthVersionMax="45" xr10:uidLastSave="{00000000-0000-0000-0000-000000000000}"/>
  <bookViews>
    <workbookView xWindow="-120" yWindow="-120" windowWidth="29040" windowHeight="15840" xr2:uid="{00000000-000D-0000-FFFF-FFFF00000000}"/>
  </bookViews>
  <sheets>
    <sheet name="Consolidado Segu RiesCorrupci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'Consolidado Segu RiesCorrupcion'!$A$5:$KGF$7</definedName>
    <definedName name="_xlnm.Print_Area" localSheetId="0">'Consolidado Segu RiesCorrupcion'!$A$1:$AN$40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56" i="1" l="1"/>
  <c r="AN55" i="1"/>
  <c r="AH56" i="1"/>
  <c r="AJ56" i="1" s="1"/>
  <c r="AI56" i="1"/>
  <c r="AF56" i="1"/>
  <c r="AH55" i="1"/>
  <c r="AJ55" i="1" s="1"/>
  <c r="AI55" i="1"/>
  <c r="AF55" i="1"/>
  <c r="AN52" i="1"/>
  <c r="AF54" i="1"/>
  <c r="AF53" i="1"/>
  <c r="AH52" i="1"/>
  <c r="AJ52" i="1" s="1"/>
  <c r="AF52" i="1"/>
  <c r="AH51" i="1"/>
  <c r="AJ51" i="1" s="1"/>
  <c r="AF51" i="1"/>
  <c r="AH50" i="1"/>
  <c r="AJ50" i="1" s="1"/>
  <c r="AF50" i="1"/>
  <c r="AH49" i="1"/>
  <c r="AJ49" i="1"/>
  <c r="AF49" i="1"/>
  <c r="AN48" i="1"/>
  <c r="AH48" i="1"/>
  <c r="AJ48" i="1"/>
  <c r="AF48" i="1"/>
  <c r="AI49" i="1"/>
  <c r="AI51" i="1"/>
  <c r="AI48" i="1"/>
  <c r="AN35" i="1"/>
  <c r="AH35" i="1"/>
  <c r="AJ35" i="1"/>
  <c r="AF35" i="1"/>
  <c r="AI35" i="1"/>
  <c r="AN28" i="1"/>
  <c r="AN26" i="1"/>
  <c r="AN24" i="1"/>
  <c r="AH28" i="1"/>
  <c r="AJ28" i="1" s="1"/>
  <c r="AF28" i="1"/>
  <c r="AJ27" i="1"/>
  <c r="AI27" i="1"/>
  <c r="AF27" i="1"/>
  <c r="AH26" i="1"/>
  <c r="AI26" i="1" s="1"/>
  <c r="AJ26" i="1"/>
  <c r="AF26" i="1"/>
  <c r="AH25" i="1"/>
  <c r="AJ25" i="1" s="1"/>
  <c r="AF25" i="1"/>
  <c r="AH24" i="1"/>
  <c r="AI24" i="1" s="1"/>
  <c r="AJ24" i="1"/>
  <c r="AF24" i="1"/>
  <c r="AB26" i="1"/>
  <c r="T26" i="1"/>
  <c r="T25" i="1"/>
  <c r="AY23" i="1"/>
  <c r="AY22" i="1"/>
  <c r="AN22" i="1"/>
  <c r="AH23" i="1"/>
  <c r="AJ23" i="1"/>
  <c r="AI23" i="1"/>
  <c r="AF23" i="1"/>
  <c r="AH22" i="1"/>
  <c r="AJ22" i="1"/>
  <c r="AI22" i="1"/>
  <c r="AF22" i="1"/>
  <c r="AN21" i="1"/>
  <c r="AH21" i="1"/>
  <c r="AI21" i="1" s="1"/>
  <c r="AN16" i="1"/>
  <c r="AH20" i="1"/>
  <c r="AI20" i="1"/>
  <c r="AJ20" i="1"/>
  <c r="AH19" i="1"/>
  <c r="AJ19" i="1" s="1"/>
  <c r="AH18" i="1"/>
  <c r="AJ18" i="1"/>
  <c r="AI18" i="1"/>
  <c r="AH17" i="1"/>
  <c r="AI17" i="1" s="1"/>
  <c r="AJ17" i="1"/>
  <c r="AH16" i="1"/>
  <c r="AJ16" i="1" s="1"/>
  <c r="AN11" i="1"/>
  <c r="AH11" i="1"/>
  <c r="AI11" i="1" s="1"/>
  <c r="AJ11" i="1"/>
  <c r="AF11" i="1"/>
  <c r="AN10" i="1"/>
  <c r="AH10" i="1"/>
  <c r="AJ10" i="1" s="1"/>
  <c r="AF10" i="1"/>
  <c r="AI10" i="1"/>
  <c r="AH9" i="1"/>
  <c r="AJ9" i="1" s="1"/>
  <c r="AI9" i="1"/>
  <c r="AF9" i="1"/>
  <c r="AN8" i="1"/>
  <c r="AH8" i="1"/>
  <c r="AI8" i="1" s="1"/>
  <c r="AF8" i="1"/>
  <c r="AJ8" i="1"/>
  <c r="AI50" i="1" l="1"/>
  <c r="AI52" i="1"/>
  <c r="AI16" i="1"/>
  <c r="AJ21" i="1"/>
  <c r="AI25" i="1"/>
  <c r="AI19" i="1"/>
  <c r="AI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Carmen Montesino</author>
  </authors>
  <commentList>
    <comment ref="AV41" authorId="0" shapeId="0" xr:uid="{00000000-0006-0000-0000-000001000000}">
      <text>
        <r>
          <rPr>
            <b/>
            <sz val="9"/>
            <color indexed="81"/>
            <rFont val="Tahoma"/>
            <family val="2"/>
          </rPr>
          <t>Carmen Montesino:</t>
        </r>
        <r>
          <rPr>
            <sz val="9"/>
            <color indexed="81"/>
            <rFont val="Tahoma"/>
            <family val="2"/>
          </rPr>
          <t xml:space="preserve">
Sugiero que el indicador podrìa ser:
(numero de casos atendidos de incidentes de seguridad / numero total de solicitud de incidentes de seguridad) *100 
</t>
        </r>
      </text>
    </comment>
  </commentList>
</comments>
</file>

<file path=xl/sharedStrings.xml><?xml version="1.0" encoding="utf-8"?>
<sst xmlns="http://schemas.openxmlformats.org/spreadsheetml/2006/main" count="1085" uniqueCount="639">
  <si>
    <t>MAPA DE RIESGOS DE CORRUPCIÓN</t>
  </si>
  <si>
    <t>IDENTIFICACIÓN DEL RIESGO</t>
  </si>
  <si>
    <t xml:space="preserve">VALORACIÓN Y ANÁLISIS DEL RIESGO  </t>
  </si>
  <si>
    <t>MANEJO DEL RIESGO</t>
  </si>
  <si>
    <t>MONITOREO Y REVISIÓN</t>
  </si>
  <si>
    <t>Proceso asociado</t>
  </si>
  <si>
    <t>No.</t>
  </si>
  <si>
    <t xml:space="preserve">Riesgo </t>
  </si>
  <si>
    <t xml:space="preserve">Clasificación </t>
  </si>
  <si>
    <t>Naturaleza del riesgo 
(Marque uno)</t>
  </si>
  <si>
    <t>Factor de riesgo asociado (de acuerdo con la causa)</t>
  </si>
  <si>
    <t xml:space="preserve">Causas </t>
  </si>
  <si>
    <t>Probabilidad  (Del Riesgo)</t>
  </si>
  <si>
    <t>Impacto 
(Del Riesgo- Ver tabla)</t>
  </si>
  <si>
    <t>Zona de riesgo Inherente</t>
  </si>
  <si>
    <t>Relación de controles</t>
  </si>
  <si>
    <t>1. Responsable</t>
  </si>
  <si>
    <t>2. Periodicidad</t>
  </si>
  <si>
    <t xml:space="preserve"> 3. Propósito</t>
  </si>
  <si>
    <t>4. Cómo se realiza la actividad de control</t>
  </si>
  <si>
    <t>5. Qué pasa con las observaciones o desviaciones</t>
  </si>
  <si>
    <t>6. Evidencia de la ejecución del control</t>
  </si>
  <si>
    <t>Escala afectada</t>
  </si>
  <si>
    <t>Número de controles asociados al riesgo</t>
  </si>
  <si>
    <t>Calificación del Control</t>
  </si>
  <si>
    <t>Rango de calificación del control
(Fuerte 96 - 100
Moderado 86 - 95
Débil 0-85)</t>
  </si>
  <si>
    <t>Desplazamiento</t>
  </si>
  <si>
    <t>Zona de riesgo residual</t>
  </si>
  <si>
    <t>Acciones del Riesgo Residual</t>
  </si>
  <si>
    <t>Tiempo de ejecución</t>
  </si>
  <si>
    <t>Indicador</t>
  </si>
  <si>
    <t>2 Seguimiento Responsables de proceso - Líderes SIG  (segunda línea de defensa)</t>
  </si>
  <si>
    <t>2 Seguimiento Oficina de Control Interno (tercera línea de defensa)</t>
  </si>
  <si>
    <t>Proceso</t>
  </si>
  <si>
    <t>Institucional</t>
  </si>
  <si>
    <t>Actividad de control</t>
  </si>
  <si>
    <t>Soporte</t>
  </si>
  <si>
    <t>Tipo de control (Marque uno)</t>
  </si>
  <si>
    <t>¿Existe un responsable asignado a la ejecución del control?
(Asignado 15
No asignado 0)</t>
  </si>
  <si>
    <t xml:space="preserve">Evidencia </t>
  </si>
  <si>
    <t>¿El responsable tiene la autoridad en la ejecución del control?
(Adecuado 15
No adecuado 0)</t>
  </si>
  <si>
    <t>¿La oportunidad en que se ejecuta el control ayuda a prevenir la mitigación del riesgo o a detectar la materialización del riesgo de manera oportuna?
(Oportuna 15
Inoportuna 0)</t>
  </si>
  <si>
    <t>¿Las actividades que se desarrollan en el control realmente buscan por si sola prevenir o detectar las causas que pueden dar origen al riesgo, ejemplo verificar, validar, cotejar, comparar, revisar, etc.?
(Prevenir o detectar 15
Detectar 10
No es un control 0)</t>
  </si>
  <si>
    <t>¿La fuente de información que se utiliza en el desarrollo del control es información confiable que permita mitigar el riesgo?
(Confiable 15
No confiable 0)</t>
  </si>
  <si>
    <t>¿Las observaciones, desviaciones o diferencias identificadas como resultados de la ejecución del control son investigadas y resueltas de manera oportuna?
(Se investigan y resuelven oportunamente 15
No se investigan y resuelven oportunamente 0)</t>
  </si>
  <si>
    <t>¿Se deja evidencia o rastro de la ejecución del control, que permita a cualquier tercero con la evidencia, llegar a la misma conclusión?
(Completa 10
Incompleta 5
no existe 0)</t>
  </si>
  <si>
    <t>Conteo controles</t>
  </si>
  <si>
    <t xml:space="preserve">Probabilidad </t>
  </si>
  <si>
    <t xml:space="preserve">Impacto </t>
  </si>
  <si>
    <t xml:space="preserve">Zona de riesgo residual </t>
  </si>
  <si>
    <t>Opción de manejo</t>
  </si>
  <si>
    <t>Acciones</t>
  </si>
  <si>
    <t xml:space="preserve">Responsables </t>
  </si>
  <si>
    <t>Desde                        (dd/mm/aaaa)</t>
  </si>
  <si>
    <t>Hasta                         (dd/mm/aaaa)</t>
  </si>
  <si>
    <t>Fecha                        (dd/mm/aaaa)</t>
  </si>
  <si>
    <t>Descripción</t>
  </si>
  <si>
    <t>Porcentaje de avance</t>
  </si>
  <si>
    <t>Preventivo</t>
  </si>
  <si>
    <t>Correctivo</t>
  </si>
  <si>
    <t>Meta</t>
  </si>
  <si>
    <t>Nombre</t>
  </si>
  <si>
    <t>Fórmula</t>
  </si>
  <si>
    <t>3. Administración del Sistema Integrado de Gestión -EST-</t>
  </si>
  <si>
    <t>Alteración de los documentos del SIG de manera intencional para favorecer a un tercero</t>
  </si>
  <si>
    <t>Operativo</t>
  </si>
  <si>
    <t>X</t>
  </si>
  <si>
    <t>PROC- Responsables del proceso</t>
  </si>
  <si>
    <t xml:space="preserve">Solicitud de un directivo </t>
  </si>
  <si>
    <t xml:space="preserve">b) Improbable </t>
  </si>
  <si>
    <t>d) Mayor</t>
  </si>
  <si>
    <t>ZONA DE RIESGO MODERADA</t>
  </si>
  <si>
    <t>Aplicar el procedimiento PG03-PR05 Elaboración y control de documentos</t>
  </si>
  <si>
    <t>PG03-FO387 Solicitud creación, anulación o modificación de documentos</t>
  </si>
  <si>
    <t>PG03-PR05 Elaboración y control de documentos</t>
  </si>
  <si>
    <t>PG03-PR05 Elaboración y control de documentos actividades 4, 5 y 6</t>
  </si>
  <si>
    <t>Probabilidad</t>
  </si>
  <si>
    <t>a) Rara vez</t>
  </si>
  <si>
    <t>Iniciar la migración de información a la nueva herramienta tecnológica del Mapa Interactivo</t>
  </si>
  <si>
    <t>Cronograma de migración de información</t>
  </si>
  <si>
    <t>Subdirectora de Programas y Proyectos</t>
  </si>
  <si>
    <t>90%</t>
  </si>
  <si>
    <t>Cumplimiento de cronograma de migración</t>
  </si>
  <si>
    <t>No. de actividades de migración realizadas/N. total de actividades de migración programadas para el periodo*100</t>
  </si>
  <si>
    <t>1-05-2020/  
 31-08-2020</t>
  </si>
  <si>
    <t>INT- Procesos</t>
  </si>
  <si>
    <t>Favorecer a un servidor con el cambio de información</t>
  </si>
  <si>
    <t>Registrar la trazabilidad de las versiones de los documentos en el PG03-FO389 Listado Maestro de Documentos</t>
  </si>
  <si>
    <t>PG03-FO389 Listado Maestro de Documentos</t>
  </si>
  <si>
    <t>PG03-PR05 Elaboración y control de documentos actividad 10</t>
  </si>
  <si>
    <t xml:space="preserve">PG03-PR05 Elaboración y control de documentos </t>
  </si>
  <si>
    <t>Implementación del módulo de documentos de la herramienta mapa interactivo</t>
  </si>
  <si>
    <t>Reportes del Módulo de documentos</t>
  </si>
  <si>
    <t>Porcentaje de implementación del módulo de documentos</t>
  </si>
  <si>
    <t>No de solicitudes tramitadas/NO. De solicitudes recibidas</t>
  </si>
  <si>
    <t>Impacto</t>
  </si>
  <si>
    <t>Catastrófico</t>
  </si>
  <si>
    <t>En el Equipo de Programas y proyectos hay dos personas dedicadas al desarrollo del mapa interactivo los cuales han realizado la verificación e implementación de los diferentes módulos de la herramienta, ha realizado capacitaciones y resuelven de forma diligente todas las preguntas y observaciones que se realizan sobre el tema.</t>
  </si>
  <si>
    <t xml:space="preserve">4. Gestión de servicio al ciudadano -EST- </t>
  </si>
  <si>
    <t xml:space="preserve"> Uso incorrecto de la información suministrada al ciudadano para el favorecimiento de intereses propios o de terceros </t>
  </si>
  <si>
    <t xml:space="preserve">EXT- Interinstitucional </t>
  </si>
  <si>
    <t xml:space="preserve">Fallas en los canales de información dispuestos para el ciudadano </t>
  </si>
  <si>
    <t>c) Posible</t>
  </si>
  <si>
    <t>c) Moderado</t>
  </si>
  <si>
    <t xml:space="preserve">Seguimiento a la aplicación del Manual de servicio al ciudadano.
</t>
  </si>
  <si>
    <t>Informe de seguimiento trimestral</t>
  </si>
  <si>
    <t>Caracterización del proceso-Responsable de Proceso</t>
  </si>
  <si>
    <t>Acta de seguimiento semestral</t>
  </si>
  <si>
    <t>ZONA DE RIESGO BAJA</t>
  </si>
  <si>
    <t xml:space="preserve">Realizar seguimiento al servicio brindado a través del canal presencial y telefónico, con el fin de identificar la calidad de la información suministrada
</t>
  </si>
  <si>
    <t>Subdirección administrativa - Atención al ciudadano</t>
  </si>
  <si>
    <t xml:space="preserve">Un (1) seguimiento al servicio brindado a través  </t>
  </si>
  <si>
    <t>Seguimiento a la aplicación de los protocolos del manual de servicio al ciudadano</t>
  </si>
  <si>
    <t>Informe de seguimiento a la aplicación de los protocolos del manual de servicio al ciudadano elaborado</t>
  </si>
  <si>
    <t xml:space="preserve">El equipo de trabajo de servicio al ciudadano a realizado seguimiento a la aplicación de los protocolos de atención del manual de servicio al ciudadano y verificado la información que se está suministrando a la ciudadanía sobre los trámites y servicios de la Entidad en los canales presencial y telefónico, igualmente, en los casos en que se encuentran fallas o acciones a mejorar se han realizan las observaciones a los asesores para evitar recurrir en error y así mejorar el servicio. 
Evidencias: Seguimiento realizado al canal telefónico línea 195 en los meses de mayo, junio y julio
Seguimiento al canal presencial a través del cliente incognito
</t>
  </si>
  <si>
    <t>Cobro indebido por prestación de servicios o acceso a la información, para favorecimiento propio o a terceros.</t>
  </si>
  <si>
    <t>Imagen o reputacional</t>
  </si>
  <si>
    <t xml:space="preserve">Falta de controles en los canales de atención.
</t>
  </si>
  <si>
    <t>ZONA DE RIESGO ALTA</t>
  </si>
  <si>
    <t xml:space="preserve">Promoción de la gratuidad del servicio, en plataformas web, a través de una campaña anual comunicacional (página web, SUIT y Guía de Trámites y Servicios), carteleras informativas </t>
  </si>
  <si>
    <t>Registro fotográfico y/o pantallazos y/o correos de difusión</t>
  </si>
  <si>
    <t>Definida en el control</t>
  </si>
  <si>
    <t>Campañas difundidas a nivel del distrito y pagina web con difusión masiva</t>
  </si>
  <si>
    <t>Denuncias por cobros indebidos</t>
  </si>
  <si>
    <t>Realizar una campaña divulgando la gratuidad de los trámites y servicios de la Secretaría</t>
  </si>
  <si>
    <t xml:space="preserve">Subsecretaria de Gestión Corporativa y CID </t>
  </si>
  <si>
    <t xml:space="preserve">Una campaña divulgando la gratuidad de los trámites y servicios de la Secretaría </t>
  </si>
  <si>
    <t>Campaña divulgando la gratuidad de los trámites y servicios de la Secretaría</t>
  </si>
  <si>
    <t>Campaña de divulgación sobre la gratuidad de los trámites y servicios</t>
  </si>
  <si>
    <t>La entidad dio a conocer a través de las redes sociales de la SDHT una campaña informando a la ciudadanía sobre la gratuidad de los trámites y servicios que brinda la Entidad. 
Soportes: Pieza publicitaria publicada en redes sociales</t>
  </si>
  <si>
    <t>5. Producción de información sectorial -EST</t>
  </si>
  <si>
    <t>Manipulación de la información del sector hábitat, adulterando las estadísticas, indicadores y boletines de análisis oficiales, para el beneficio propio o de terceros.</t>
  </si>
  <si>
    <t>Corrupción</t>
  </si>
  <si>
    <t>INT- Estratégicos</t>
  </si>
  <si>
    <t>Falta de integridad, disponibilidad y confiabilidad en el manejo de la información del sector</t>
  </si>
  <si>
    <t>ZONA DE RIESGO EXTREMA</t>
  </si>
  <si>
    <t>Promover el buen uso y manejo de la información a través de actas de compromiso, confidencialidad y de buen manejo de la información.</t>
  </si>
  <si>
    <t>Actas de compromiso, confidencialidad y de buen manejo de la información</t>
  </si>
  <si>
    <t>Formato PG04-FO554 Compromiso de confidencialidad y buen uso de la información de la Secretaría Distrital del Hábitat</t>
  </si>
  <si>
    <t>FUERTE</t>
  </si>
  <si>
    <t>Reducir el riesgo</t>
  </si>
  <si>
    <t>Continuar con la generación de actas de confidencialidad y buen manejo de la información para los profesionales que hagan uso de ella y oficializar el formato en el mapa de procesos de la entidad.</t>
  </si>
  <si>
    <t>Subdirección de Información Sectorial</t>
  </si>
  <si>
    <t>100% actas de confidencialidad tramitadas</t>
  </si>
  <si>
    <t>Actas de confidencialidad y buen manejo de la información</t>
  </si>
  <si>
    <t>Número de actas de confidencialidad y buen manejo de la información firmadas en el año/Total de solicitudes de actas de confidencialidad y buen manejo de la información en el año</t>
  </si>
  <si>
    <t>INT- Personal</t>
  </si>
  <si>
    <t>No se realicen una adecuado selección y priorización de usuarios de la información del sector.</t>
  </si>
  <si>
    <t>Definir los perfiles de usuario según la necesidad para la Geodatabase Empresarial de la SDHT.</t>
  </si>
  <si>
    <t>PG04-FO561 de Administración de Usuarios de la BDG de la SDHT.</t>
  </si>
  <si>
    <t>Formato PG04-FO561 de Administración de Usuarios de la BDG de la SDHT.</t>
  </si>
  <si>
    <t>Continuar con la aplicación del formato PG04-FO561 de Administración de Usuarios de la BDG de la SDHT, de la Geodatabase empresarial de la SDHT.</t>
  </si>
  <si>
    <t>PG04-FO561 de Administración de Usuarios de la BDG de la SDHT</t>
  </si>
  <si>
    <t>100% solicitudes tramitadas</t>
  </si>
  <si>
    <t>Perfil de Usuarios</t>
  </si>
  <si>
    <t>Número de solicitudes de Usuarios tramitadas en el año/ Número de solicitudes de usuario recibidas en el año</t>
  </si>
  <si>
    <t>Inexistencia de aplicativos, programas o sistemas que permitan generar reportes oportunos.</t>
  </si>
  <si>
    <t>Identificar la información a publicar como dato abierto de la SDHT.</t>
  </si>
  <si>
    <t>PG04-FO467 identificación de la información a publicar como dato abierto.</t>
  </si>
  <si>
    <t>Aplicar el formato PG04-FO467 identificación de la información a publicar como dato abierto.</t>
  </si>
  <si>
    <t>PG04-FO467 identificación de la información a publicar como dato abierto</t>
  </si>
  <si>
    <t xml:space="preserve">100% datos abiertos publicados </t>
  </si>
  <si>
    <t>Información como dato abierto de la SDHT</t>
  </si>
  <si>
    <t>Total de archivos de información publicados como dato abierto en el año/Total de archivos de información programados como dato abierto a publicar en el año</t>
  </si>
  <si>
    <t xml:space="preserve">Desconocimiento de política para aseguramiento e intercambio de la información </t>
  </si>
  <si>
    <t xml:space="preserve">Entre el 1 de mayo y el 30 de agosto de 2020 se generaron 5 actas en el formato PG04-FO554 Compromiso de confidencialidad y buen uso de la información de la Secretaría Distrital del Hábitat. En lo corrido del año se han realizado 11 actas en el formato PG04-FO554, para los nuevos usuarios en la entidad y, esto de acuerdo a las solicitudes de perfil de usuario atendidas. Las evidencias se encuentran en la ruta I:\\192.168.6.11\Informacion-sectorial\Evidencias Mapa de Riesgos-2020
</t>
  </si>
  <si>
    <t>No se puede determinar</t>
  </si>
  <si>
    <t>Entre el periodo comprendido del el 1 de mayo al 30  de agosto de 2020, se atendido 3 solicitud de usuario. En lo corrido del año con corte agosto de 2020 se han atendido 7 solicitudes de Usuario a través del formato PG04-FO561 de Administración de Usuarios de la BDG de la SDHT, donde se le asigno perfil de usuaria a 32 profesionales, atendiendo todas las solicitudes  recibidas a través del formato. Las evidencias se encuentran en la ruta\\192.168.6.11\Información-sectorial\Evidencias Mapa de Riesgos\2020</t>
  </si>
  <si>
    <t xml:space="preserve">Del 1 de mayo y al 30 de agosto de 2020 se han generado 2 formatos PG04-FO467 de identificación de la información a publicar como dato abierto, se cuenta con el cronograma de publicaciones de datos abiertos para 2020, y se encuentra publicado en la pagina wed de la entidad, en la sesión de datos abiertos.en el siguiente Linkn:https://www.habitatbogota.gov.co/transparencia/informacion-interes/datos-abiertos.
</t>
  </si>
  <si>
    <t>Cobro por realización de tramites y actuaciones administrativas para beneficio propio y/o de un tercero</t>
  </si>
  <si>
    <t>Pérdida o manipulación de expedientes para beneficio de un tercero</t>
  </si>
  <si>
    <t>Falta de claridad al momento de informar los usuarios respecto a  los trámites y/o servicios asociados al proceso</t>
  </si>
  <si>
    <t>Desconocimiento de los funcionarios y/o contratistas de los procedimientos, trámites y/o servicios asociados al proceso para atender las solicitudes de los usuarios.</t>
  </si>
  <si>
    <t>Falta de
comportamientos
de integridad en los servidores públicos que atienden el trámite</t>
  </si>
  <si>
    <t>Custodia inapropiada por parte de los funcionarios y/o contratistas</t>
  </si>
  <si>
    <t>Solicitar la realización de campañas de divulgación a los usuarios externos e internos por diferentes medios comunicación  relacionada con los tramites y servicios de la Subsecretaria</t>
  </si>
  <si>
    <t xml:space="preserve">Sensibilizar a los funcionarios y/o contratistas  sobre los procedimientos que se adelantan en la Subdirección para atender las solicitudes de los usuarios </t>
  </si>
  <si>
    <t xml:space="preserve">Sensibilizar a los funcionarios y/o contratistas  sobre la incidencias legales que puede generar el cobro por la realización de un trámite o servicio </t>
  </si>
  <si>
    <t xml:space="preserve">d) Probable </t>
  </si>
  <si>
    <t>e) Catastrófico</t>
  </si>
  <si>
    <t xml:space="preserve">Aplicar el procedimiento PS03-PR05 Préstamo y consulta de documentos.
Capacitacitar en el  uso de la funcionalidad de préstamo y asignación de expedientes del SIDIVIC </t>
  </si>
  <si>
    <t>Actualización de la base de datos de las investigaciones administrativas y seguimiento</t>
  </si>
  <si>
    <t>Detectivo</t>
  </si>
  <si>
    <t>Subsecretaría de Inspección, Vigilancia y Control de Vivienda</t>
  </si>
  <si>
    <t>Plan estratégico de comunicaciones</t>
  </si>
  <si>
    <t>De acuerdo al tiempo establecido en el plan estratégico de comunicaciones y de acuerdo a la necesidad de la Subsecretaría de IVCV</t>
  </si>
  <si>
    <t>Ofrecer a los usuarios internos y externos del proceso información respecto a la gratuitidad de los trámites y/o servicios de la SIVCV</t>
  </si>
  <si>
    <t>Actividad 1, 3 y 4 del procedimiento PG02-PR17 Comunicación Interna
Lineamiento 4 del procedimiento PG02-PR17 Comunicación Interna</t>
  </si>
  <si>
    <t>Se envía a través de correo las piezas comunicacionales para la aprobación respectiva, en caso se solicitar ajustes se responde y se envía los ajustes solicitados, donde nuevamente se envían para revisión y aprobación final</t>
  </si>
  <si>
    <t>Correos electrónicos, formato PG02-FO44, piezas gráficas, publicaciones en redes sociales o páginas web, envíos de correos a los funciones y/o contratistas del proceso.</t>
  </si>
  <si>
    <t>Supervisor del contrato
Contratista</t>
  </si>
  <si>
    <t>Estudios previsto del contrato
Obligaciones del contratista</t>
  </si>
  <si>
    <t>Darío</t>
  </si>
  <si>
    <t>Orientar a la ciudadanía en los trámites de la Subdirección de Prevención y Seguimiento</t>
  </si>
  <si>
    <t>Solicitud de registro de enajenador: Actividad No. 1 a la 3, 6,7 del procedimiento PM05-PR33 
Radicación de documentos para enajenación Actividad No. 1 a la 8, 13, 14, 15 y 16 del procedimiento PM05-PR33 
Actividad No. 1, 10, 11 del procedimiento PM05 - PR32</t>
  </si>
  <si>
    <t>Solicitud de registro de enajenador: Actividad No. 4 y 5 procedimiento PM05-PR33 
Radicación de documentos: Actividad No. 9 al 11.
Actividad No. 12
Actividad No. 2 a la  7 del procedimiento PM05 - PR32
Actividad No. 8</t>
  </si>
  <si>
    <t>Contrato del profesional definido, reportes de SIDIVIC, informe de actividades de la ejecución del contrato, encuestas de satisfacción</t>
  </si>
  <si>
    <t>Trimestral</t>
  </si>
  <si>
    <t>Recordar a los funcionarios y contratistas las incidencias disciplinarias, sancionatorias o fiscales que tiene el cobro por la prestación de un trámite y/o servicio</t>
  </si>
  <si>
    <t>Se identifican cuales son las incidencias que pueden generar el cobro de los trámites y/o servicios del proceso. Se identifican los valores de integridad que deben tener los servidores públicos y a través de charlas se les comunica a los directamente implicados</t>
  </si>
  <si>
    <t>Se requiere que todos los responsables de atender a los ciudadanos deban asistir a las charlas, en caso de no asistir se deberá reprogramar nuevamente.</t>
  </si>
  <si>
    <t>Listas de asistencia, presentaciones en poner point de las charlas realizadas, correos electrónicos</t>
  </si>
  <si>
    <t>Subdirectora Administrativa
Profesional Especializado Código 222 Grado 24
472</t>
  </si>
  <si>
    <t>Subdirectora Administrativa - Resolución 083 de 2018 - Manual Especifico de Funciones y Competencias Laborales - Pagina 39
 Resolución 083 de 2018 - Manual Especifico de Funciones y Competencias Laborales - Pagina XX
Contrato No. 436 de 2019</t>
  </si>
  <si>
    <t>De acuerdo a las solicitudes realizadas a través de correo electrónico, según el lineamiento 4.6 del procedimiento PS03-PR05 Préstamo y consulta de documentos</t>
  </si>
  <si>
    <t>Acceso a la información mediante el préstamo y la consulta de expedientes custodiados en los Archivos de Gestión y/o en el Archivo Central de la Secretaría Distrital del Hábitat - SDHT.</t>
  </si>
  <si>
    <t>Actividad 1 a la 6: Solicitud de expedientes
y Actividad 7, 8,9,11: Devolución de expedientes del procedimiento PS03-PR05 Préstamo y consulta de documentos</t>
  </si>
  <si>
    <t>Actividad No. 2, 3, 9 y 10 del procedimiento PS03-PR05 Préstamo y consulta de documentos</t>
  </si>
  <si>
    <t>Correos electrónicos de solicitud de expedientes, PS03-FO57 Planilla de control para préstamo y consulta de documentos</t>
  </si>
  <si>
    <t>Profesionales de la Subdirección de Investigaciones y Control de Vivienda
Contratistas de la Subdirección de Investigaciones y Control de Vivienda</t>
  </si>
  <si>
    <t xml:space="preserve"> Resolución 083 de 2018, Manual Específico de Funciones y Competencias laborales
Contratos de la Subdirección de Investigaciones y Control de Vivienda</t>
  </si>
  <si>
    <t>Diario</t>
  </si>
  <si>
    <t>Evitar caducidades y vencimiento de términos de las actuaciones administrativas</t>
  </si>
  <si>
    <t>Actualizando la Base IVC teniendo en cuenta las actuaciones administrativas adelantadas en la Subdirección</t>
  </si>
  <si>
    <t>Si se caduca un expediente se procede a revocar la sanción y remitir en caso necesario a Control Interno Disciplinario para la respectiva investigación</t>
  </si>
  <si>
    <t>Base IVC</t>
  </si>
  <si>
    <t>Realizar informe de manera semestral en donde se relacionen las campañas realizadas a los usuarios internos y/o externos respecto a los trámites y/o servicios de la SIVCV</t>
  </si>
  <si>
    <t>Realizar capacitación a los profesionales definidos para la atención de solicitudes en los procedimientos del proceso</t>
  </si>
  <si>
    <t xml:space="preserve">
Sensibilizar a los servidores públicos (contratistas y/o funcionarios) mediante comunicados, piezas comunicativas y/o cápsulas sobre las incidencias que pueden generar realizar el cobro de un trámite y/o servicio.</t>
  </si>
  <si>
    <t xml:space="preserve">Seguimiento al inventario  mensual de los expedientes activos por parte de los coordinadores de las respectivas áreas
Socialización del manual de del sistema de información distrital de inspección, vigilancia y control de vivienda SIVIDC a los profesionales de la Subsecretaria.
</t>
  </si>
  <si>
    <t xml:space="preserve">
Seguimiento al inventario  mensual de los expedientes activos por parte de los coordinadores de las respectivas áreas</t>
  </si>
  <si>
    <t>Informe</t>
  </si>
  <si>
    <t>Subsecretaría de Inspección, Vigilancia y Control de Vivienda
Subdirector de Investigaciones y Control de Vivienda
Subdirector de Prevención y Seguimiento</t>
  </si>
  <si>
    <t>Informes de campañas</t>
  </si>
  <si>
    <t>No. de informes realizados</t>
  </si>
  <si>
    <t>Listado de asistencia y acta</t>
  </si>
  <si>
    <t>Subdirector de Prevención y Seguimiento
Subdirector de Investigaciones y Control de Vivienda</t>
  </si>
  <si>
    <t>Capacitaciones</t>
  </si>
  <si>
    <t>No. de capacitaciones</t>
  </si>
  <si>
    <t>Charlas</t>
  </si>
  <si>
    <t>No. de charlas realizadas/No. De charlas programadas</t>
  </si>
  <si>
    <t>Base IVC mensual
Listado de Asistencia</t>
  </si>
  <si>
    <t>Subdirección de investigaciones y control de vivienda</t>
  </si>
  <si>
    <t>12
1</t>
  </si>
  <si>
    <t>Bases IVC actualizadas
Capacitación del Manual de SIVIDC</t>
  </si>
  <si>
    <t xml:space="preserve"> Bases actualizadas mensualmente
Capacitación realizada</t>
  </si>
  <si>
    <t xml:space="preserve">
Informe  mensual</t>
  </si>
  <si>
    <t>Subsecretaria de IVCV
Subdirección de investigaciones y control de vivienda
Subdirección de Prevención y Seguimiento</t>
  </si>
  <si>
    <t xml:space="preserve">
12</t>
  </si>
  <si>
    <t xml:space="preserve">
Informes Bases IVC actualizadas</t>
  </si>
  <si>
    <t>.
Base actualizada mensualmente</t>
  </si>
  <si>
    <t>Se realizó el reporte del informe semestral sobre las actividades efectuadas por la Subsecretaria de Inspección, Vigilancia y Control de Vivienda en el marco del Procedimiento de Control de Vivienda y Veeduría a las Curadurías.</t>
  </si>
  <si>
    <t xml:space="preserve">En el mes de  Socialización al grupo de Deficiencias Constructivas en los temas de: 
•	Inducción procedimiento sancionatorio Decreto 572 de 2015; manual de procedimiento e investigaciones administrativas; manejo de los sistemas de información SIDIVIC; FOREST,;BASE DE DATOS DE LA SUBDIRECCIÓN; tiempos en la contestación de derechos de petición; procesos de sustanciación y entrega de expedientes a revisión  promedio:  autos 2 al día , resolución 1  al día );control de expedientes asignados.
En el mes de julio se adelantó con los profesionales de la Subdirección de Investigaciones y Control de Vivienda las capacitaciones en temas de Procedimiento de Investigaciones, Notificaciones en SIDIVIC, capacitación e manejo de forest
El día 14 de agosto de realizó la capacitación/inducción a los funcionarios y contratistas nuevos y antiguos sobre los procedimientos del Proceso de Control de Vivienda 
El indicador alcanza el 100% de cumplimiento correspondiente a las capacitaciones </t>
  </si>
  <si>
    <t>El día 25 de junio en coordinación con la Secretaría Jurídica Distrital y Control Interno Disciplinario ,se gestionó y se realizó vía temas  la capacitación "orientaciones, derechos, deberes  y prohibiciones de los servidores públicos".
El indicador alcanza un cumplimiento del 50%</t>
  </si>
  <si>
    <t xml:space="preserve">La Subdirección de Investigación y Control de Vivienda, realizó el seguimiento y actualización de las bases de datos  correspondiente a los expedientes tramitados en la Subdirección durante los meses de mayo, junio, julio y agosto de 2020. Como se puede evidenciar a través de los informes y los archivos de Excel que contiene las bases de datos
1. Para acción el indicador muestra un cumplimiento del 66%, que corresponde a la actualización de 8 bases de datos entre el periodo comprendido entre enero y  agosto de 2020.
2. Para la segunda acción que corresponde a la socialización del Manual SIDIVIC, este sistema se encuentra realizando pruebas y ajuste por lo cual aun no se ha llevado acabo esta divulgación
</t>
  </si>
  <si>
    <t>1) 66%
2) 0%</t>
  </si>
  <si>
    <t>66%
0%</t>
  </si>
  <si>
    <t>La Subdirección de Investigación y Control de Vivienda, realizó el seguimiento y actualización de las bases de datos  correspondiente a los expedientes tramitados en la Subdirección durante los meses de mayo, junio, julio y agosto de 2020. Como se puede evidenciar a través de los informes y los archivos de Excel que contiene las bases de datos
El indicador muestra un cumplimiento del 66% de la acción, que corresponde a la actualización de 8 bases de datos entre el periodo comprendido entre enero y  agosto de 2020</t>
  </si>
  <si>
    <t>6. Control de Vivienda y Veeduría a las Curadurías</t>
  </si>
  <si>
    <t>7. Instrumentos de financiación para el acceso a la vivienda -MIS-</t>
  </si>
  <si>
    <t>Cobro por la prestación del servicio gratuito para favorecimiento propio o de terceros</t>
  </si>
  <si>
    <t>INT- Relaciones con las partes interesadas</t>
  </si>
  <si>
    <t>Falta de información clara ante el ciudadano frente a la gratuidad de los trámites y/o servicios.</t>
  </si>
  <si>
    <t>En las comunicaciones oficiales se informa acerca de la gratuidad de los trámites y/o servicios frente a los programas para el acceso a la vivienda.</t>
  </si>
  <si>
    <t>El responsable asignado es el Subdirector(a) de Recursos Públicos</t>
  </si>
  <si>
    <t>El  Subdirector(a) de Recursos Públicos tiene la autoridad adecuada para la aprobación de las Comunicaciones Oficiales</t>
  </si>
  <si>
    <t>El Subdirecto(a) de Recursos Públicos da respuesta oportuna a las solicitudes que requieren respuesta a través Comunicaciones Oficiales.</t>
  </si>
  <si>
    <t>El propósito del control es prevenir y detectar posible cobro por los servicios que ofrece los programas de vivienda que ofrece la Entidad a través de las Comunicaciones Oficiales.</t>
  </si>
  <si>
    <t>La fuente de información de la actividad de control es confiable, debido a que se realiza a través del Sistema de Autorización de Procesos y Documentos Forest.</t>
  </si>
  <si>
    <t>En caso de presentarse desviaciones en las Comunicaciones Oficiales se investigan y se resuelven oportunamente.</t>
  </si>
  <si>
    <t>Se deja evidencia completa en las Comunicaciones Oficiales, en las que se indica la gratuidad de los trámites en la SDHT.</t>
  </si>
  <si>
    <t>Solicitar a la Subsecretaría de Planeación y Política una (1) capacitación acerca de lineamientos y/o políticas de transparencia, anticorrupción y código de ética.</t>
  </si>
  <si>
    <t>Formato PS03-FO20 Listado de asistencia y presentación.</t>
  </si>
  <si>
    <t>Subdirección de Recursos Públicos y la Subsecretaría de Planeación y Política.</t>
  </si>
  <si>
    <t>Capacitaciones de transparencia y anticorrupción</t>
  </si>
  <si>
    <r>
      <rPr>
        <u/>
        <sz val="10"/>
        <color theme="1"/>
        <rFont val="Arial Narrow"/>
        <family val="2"/>
      </rPr>
      <t># capacitaciones realizadas</t>
    </r>
    <r>
      <rPr>
        <sz val="10"/>
        <color theme="1"/>
        <rFont val="Arial Narrow"/>
        <family val="2"/>
      </rPr>
      <t xml:space="preserve">      x 100
# capacitaciones programadas</t>
    </r>
  </si>
  <si>
    <t>8. Gestión de soluciones habitacionales -MIS-</t>
  </si>
  <si>
    <t>Omitir los lineamientos establecidos por la entidad en los procedimientos, para la evaluacion de predios en declaratoria de desarrollo y construcción, así como en proyectos asociados, para favorecimiento de terceros.</t>
  </si>
  <si>
    <t>Estratégico</t>
  </si>
  <si>
    <t>Falta de ética del profesional que emite los conceptos técnicos.</t>
  </si>
  <si>
    <t>Inadecuada revisión del concepto técnico emitido, por parte de los profesionales correspondientes.</t>
  </si>
  <si>
    <t>Sensibilización acerca del código de ética aplicado en el momento de la emisión de conceptos técnicos.</t>
  </si>
  <si>
    <t>Acta de asistencia</t>
  </si>
  <si>
    <t>PS03-FO20</t>
  </si>
  <si>
    <t>Revisión en binas de los conceptos técnicos emitidos por los profesionales.</t>
  </si>
  <si>
    <t>Reporte SIDEC - Relación de conceptos técnicos emitidos por la Subdirección de Gestión del Suelo</t>
  </si>
  <si>
    <t>El día 20 de agosto de 2020, se realizó una (1) capacitación virtual a los servidores públicos de la Subsecretaria de Gestión Financiera, Subdirecciones de Recursos Públicos y Recursos Privados, sobre los lineamientos, políticas de transparencia y anticorrupción, coordinada con la Subdirección de Programas y Proyectos, realizada por la Veeduría Distrital.</t>
  </si>
  <si>
    <t>Actividad de sensibilización del código de ética  aplicado en el proceso de emisión, revisión y aprobación de conceptos técnicos realizados por los profesionales de la subdirección.</t>
  </si>
  <si>
    <t>Listado de asistencia y evidencias de la actividad</t>
  </si>
  <si>
    <t>Subdirector (a) Gestión del Suelo</t>
  </si>
  <si>
    <t>2 actividades de sensibilización</t>
  </si>
  <si>
    <t>Actividad de sensibilización código de ética</t>
  </si>
  <si>
    <t>No. Actividades realizadas / No de actividades programadas</t>
  </si>
  <si>
    <t>Realizar control dual de calidad sobre los conceptos técnicos emitidos.</t>
  </si>
  <si>
    <t>Reporte SIDEC - Relación de conceptos técnicos emitidos por la Subdirección de Gestión del Suelo y pdf de Conceptos Técnicos aleatorios</t>
  </si>
  <si>
    <t>Revisar el 100% de los conceptos técnicos emitidos por los profesionales de la Subdirección de Gestión del Suelo</t>
  </si>
  <si>
    <t>Revisión y/o aprobación de conceptos técnicos emitidos por la Subdirección de Gestión del Suelo</t>
  </si>
  <si>
    <t>No de conceptos técnicos emitidos / No de conceptos técnicos revisados</t>
  </si>
  <si>
    <t>A corte 31 de agosto se realizó 1 actividad de sencibilización del codigo de etica, del cual participaron XXX funcionarios del equipo de trabajo. Se deja evidencia del formulario diligenciado y la presentación desarrollada.</t>
  </si>
  <si>
    <t>A corte 31 de agosto se ha hecho control dual a 52 de los 72 conceptos y/o alcances emitidos por los contratistas de la subdirección, los restantes serán revisados en el período siguiente.
Se deja evidencia, el reporte del sistema de información SIDEC de los conceptos emitidos y los revisados, y se dejá una muestra de los conceptos y las revisiones duales efectuadas.</t>
  </si>
  <si>
    <t>9. Gestión territorial del hábitat -MIS-</t>
  </si>
  <si>
    <t>Solicitud y/o ofrecimiento de pago  por la realizacion de un servicio gratuito para beneficiar a un tercero</t>
  </si>
  <si>
    <t>EXT- Comunicación externa</t>
  </si>
  <si>
    <t>1. Desconocimiento de la comunidad frente a los servicios prestados por la SDHT</t>
  </si>
  <si>
    <t>2. Bajos controles a la gestión de los servidores públicos.</t>
  </si>
  <si>
    <t>Realizar intervención en un territorio de manera prioritaria para el favorecimiento de redes clientelares.</t>
  </si>
  <si>
    <t xml:space="preserve">1. Bajos controles a la gestión de los servidores públicos. </t>
  </si>
  <si>
    <t xml:space="preserve">EXT- Político </t>
  </si>
  <si>
    <t>2. Intereses políticos.</t>
  </si>
  <si>
    <t>Supervisión  o interventoría desleal para beneficiar a un tercero</t>
  </si>
  <si>
    <t>1. Cambios frecuentes en la supervisión de convenios y contratos.</t>
  </si>
  <si>
    <t xml:space="preserve">Mantener actualizada la información de los trámites en portal institucional y sistema único de información de trámite o servicios indicando la gratuidad de los mismos. </t>
  </si>
  <si>
    <t>Portal web de la SDHT</t>
  </si>
  <si>
    <t>Subdirector/a de Barrios</t>
  </si>
  <si>
    <t>Pantallazo del Portal web de la SDHT</t>
  </si>
  <si>
    <t xml:space="preserve">Semestralmente </t>
  </si>
  <si>
    <t xml:space="preserve">Verificación de la información </t>
  </si>
  <si>
    <t xml:space="preserve">Correo de alerta al Web master </t>
  </si>
  <si>
    <t>Informar en los talleres comunitarios de legalización de la gratuidad de los servicios a cargo de la SDHT</t>
  </si>
  <si>
    <t xml:space="preserve"> Ayuda de memoria talleres comunitarios donde se informa de la gratuidad de los servicios a cargo de la SDHT</t>
  </si>
  <si>
    <t>Equipo de Legalización y Regularización</t>
  </si>
  <si>
    <t>Cada vez que se requiera</t>
  </si>
  <si>
    <t>Validar que es de conocimiento del ciudadano la gratuidad de los servicios y trámites de la entidad</t>
  </si>
  <si>
    <t>Formulación de una ayuda de memoria resultado de los talleres comunitarios donde se informa de la gratuidad de los servicios a cargo de la SDHT</t>
  </si>
  <si>
    <t xml:space="preserve">Mantener actualizada la información de los trámites en portal institucional y sistema único de información de trámite o servicios indicando la gratuidad de los mismos.  </t>
  </si>
  <si>
    <t>Formulación y priorización de las intervenciones bajo criterios técnicos.</t>
  </si>
  <si>
    <t>Documentos técnicos de soporte - DTS sobre la priorización de los territorios.</t>
  </si>
  <si>
    <t>De acuerdo con la meta formulada en el PG01-FO08 Formulación del proyecto de inversión 1153</t>
  </si>
  <si>
    <t>Validar la priorización territorial de los proyectos</t>
  </si>
  <si>
    <t xml:space="preserve">Documentos técnicos de soporte - DTS sobre la priorización de los territorios </t>
  </si>
  <si>
    <t xml:space="preserve">Priorización territorial con base en los documentos técnicos de soporte - DTS </t>
  </si>
  <si>
    <t>Seguimiento y gestión a los planes de acción de los territorios priorizados.</t>
  </si>
  <si>
    <t>Actas de mesa interinstitucional de Asentamientos Humanos</t>
  </si>
  <si>
    <t>Según acto administrativo que determina la frecuencia</t>
  </si>
  <si>
    <t xml:space="preserve">Validar las intervenciones realizadas en territorio </t>
  </si>
  <si>
    <t>Elaborar el Informe de seguimiento o supervisión periódico de los Contratos (diferentes a prestación de servicios) vigentes</t>
  </si>
  <si>
    <t>Formato Único de Inventario Documental -FUID.</t>
  </si>
  <si>
    <t xml:space="preserve">Supervisores de Contrato </t>
  </si>
  <si>
    <t xml:space="preserve">Minuta del Contrato o designación de supervisión </t>
  </si>
  <si>
    <t xml:space="preserve">Determinada por la minuta del Contrato </t>
  </si>
  <si>
    <t xml:space="preserve">Validar la ejecución del Contrato </t>
  </si>
  <si>
    <t xml:space="preserve">A través del informe de seguimiento o supervisión </t>
  </si>
  <si>
    <t xml:space="preserve">Reunión de seguimiento </t>
  </si>
  <si>
    <t xml:space="preserve">Memorandos remitidos </t>
  </si>
  <si>
    <t>Subdirección de Barrios</t>
  </si>
  <si>
    <t>Validar semestralmente  de la información sobre el tramite y su gratuidad</t>
  </si>
  <si>
    <t xml:space="preserve">Registro Periódico de validación </t>
  </si>
  <si>
    <t xml:space="preserve">No. De validaciones realizadas </t>
  </si>
  <si>
    <t xml:space="preserve">Informar en los talleres comunitarios de legalización de la gratuidad de los servicios a cargo de la SDHT </t>
  </si>
  <si>
    <t>Una ayuda de memoria  taller comunitarios donde se informa de la gratuidad de los servicios a cargo de la SDHT por asentamiento.</t>
  </si>
  <si>
    <t>Ayuda de memoria talleres comunitarios donde se informa de la gratuidad de los servicios a cargo de la SDHT</t>
  </si>
  <si>
    <t>Numero  de ayudas de memoria talleres comunitarios donde se informa de la gratuidad de los servicios a cargo de la SDHT</t>
  </si>
  <si>
    <t>Realizar seguimiento a la gestión de los planes de acción de los territorios priorizados.</t>
  </si>
  <si>
    <t>Al menos un (1) acta de mesa interinstitucional de Asentamientos Humanos</t>
  </si>
  <si>
    <t>Numero de Actas de Mesa Interinstitucional de Asentamientos Humanos</t>
  </si>
  <si>
    <t>Subdirección de Barrios
Subdirección de Operaciones
Subdirección de Participación y Relaciones con la Comunidad</t>
  </si>
  <si>
    <t>Remitir por lo menos un (1) informe de seguimiento/ supervisión por cada contrato (excepto prestación de servicios) a la SGC vigente</t>
  </si>
  <si>
    <t>Informes remitido a la SGC</t>
  </si>
  <si>
    <t>Numero de Informes de supervisión de los contratos (excep.CPS) vigente</t>
  </si>
  <si>
    <t xml:space="preserve">SEGUNDO SEGUIMIENTO 2020 con corte a 30 de agosto:
Se validó el 17 de julio de 2020 en el portal web de la entidad que la información del trámite de legalización indicara la gratuidad de este. Sin embargo, la meta se ajustará con un periodo de cada cuatro meses con el fin de realizar seguimiento continuo.
Adicional se presentan los actos administrativos por medio del cual se designan los gerentes de proyectos </t>
  </si>
  <si>
    <t xml:space="preserve">SEGUNDO SEGUIMIENTO 2020 con corte a 30 de agosto:
En el primer semestre del 2020 no se realizó “Taller de socialización general del proceso de legalización”, ya que los asentamientos en proceso de legalización ya contaban con este paso. 
A la fecha solo se tiene programado el primer taller para el asentamiento La Unión del Divino Niño a realizar el día 4 de septiembre del 2020.
</t>
  </si>
  <si>
    <t xml:space="preserve">SEGUNDO SEGUIMIENTO 2020 con corte a 30 de agosto:
El día 8 de mayo de 2020, se realizó segunda sesión ordinaria en la vigencia 2020 de la “Mesa de trabajo para el Mejoramiento Integral de los Asentamientos Humanos” - MMIAH, la cual desarrolló dentro de su temario componentes técnicos necesarios para la priorización de los territorios, tales como: Matriz Final de caracterización (contó con 85 variables) y Cartografía detallada de las 32 UPZ de mejoramiento; hoja de vida de indicadores de índice urbanístico, indicadores de índole socioeconómicos, ambientales y de seguridad (un total de 12 indicadores). De igual manera se presentaron las intervenciones integrales del hábitat para mejorar el hábitat de la ciudad, establecidos por la Alcaldesa.
Por último, se presenta la metodología de trabajo del proceso de formulación: definición de los territorios priorizados a intervenir, a partir del cruce de variables y a partir de ahí la construcción del plan de acción de la mesa en la prospectiva del Plan de Desarrollo para realizar en los próximos cuatro años. 
La tercera sesión ordinaria “Mesa de trabajo para el Mejoramiento Integral de los Asentamientos Humanos” - MMIAH, se llevó a cabo el 30 de junio de 2020 y en el se presentó el avance de la formulación 2020-2024 del mejoramiento integral de las 32 UPZ Tipo 1; la Metodología de la selección de polígonos de mejoramiento integral en la escala intermedia; y la Georreferenciación de las acciones reportadas por las entidades. 
</t>
  </si>
  <si>
    <t xml:space="preserve">SEGUNDO SEGUIMIENTO 2020 con corte a 30 de agosto:
Para el año 2020 se hizo entrega de informes de supervisión del contrato de interventoría 495 de 2019 del mes de enero. 
El contrato de interventoría No. 575 de 2019 fue suspendido por la emergencia nacional desde el 25 de marzo y reanudado el 20 de junio, conforme a lo anterior la Subdirección de Barrios se encuentra en la elaboración del informe de supervisión del mes de julio de 2020.
El contratos 586 de 2019 correspondiente a interventoría, estuvo suspendido desde el 21 de enero hasta el 20 julio de 2020, por esta razón no se tienen informes de supervisión para reportar durante este periodo. 
</t>
  </si>
  <si>
    <t>10. Formulación de lineamientos e instrumentos de vivienda y hábitat -MIS-</t>
  </si>
  <si>
    <t xml:space="preserve">Manipulación de lineamientos e instrumentos para el favorecimiento y beneficio de terceros </t>
  </si>
  <si>
    <t>Grupos de presión influyendo en la política de vivienda y hábitat</t>
  </si>
  <si>
    <t xml:space="preserve">Aplicación del PM07-PR01 Diseño de lineamientos e instrumentos de política de vivienda y hábitat, en lo relacionado con la públicación y socialización de los lienamientos construidos. </t>
  </si>
  <si>
    <t>Públicación y/o socialización de los Lineamientos e Instrumentos de Vivienda y Hábitat de acuerdo con lo establecido en la plantilla PM07-FO538</t>
  </si>
  <si>
    <t xml:space="preserve">Actas, listados de asistencia, y soporte de públicación de los diferentes lineamientos e instrumentos. </t>
  </si>
  <si>
    <t xml:space="preserve">Actas, listados de asistencia, y correos del seguimiento a los diferentes lineamientos e instrumentos. </t>
  </si>
  <si>
    <t>Socializar a partes interesadas los lineamientos e instrumentos de vivienda y habitat oficial.</t>
  </si>
  <si>
    <t>Listados de asistencia, soporte de públicación  Hábitat en Cifras, correos de socialización</t>
  </si>
  <si>
    <t>Subdirector de Información Sectorial/Subsecretario de Planeación y Política</t>
  </si>
  <si>
    <t>Realizar la socialización del 100% de los lineamientos e instrumentos de vivienda y hábitat</t>
  </si>
  <si>
    <t>Socialización del 100% de los instrumentos de vivienda y hábitat</t>
  </si>
  <si>
    <t>(Sumatoria de las socializaciones de los linieamientos e instrumentos de vivienda y hábitat/ Sumatoria de los lineamientos e intrumentos de vivienda y hábitat programados)*100</t>
  </si>
  <si>
    <t>En el periodo comprendido entre el 1 de mayo y el 30 de agosto no  se ha realizado la actividad de socialización de lineamiento e instrumentos de política , toda vez que a la fecha se encuentran en desarrollol  30 de agosto de 2020 no  se han realizado socializaciones de lineamientos e instrumentos de  Política en razon  que a la  fecha se  encuentran  en  desarrollo.</t>
  </si>
  <si>
    <t xml:space="preserve">No se puede determinar </t>
  </si>
  <si>
    <t>11. Gestión documental -APO-</t>
  </si>
  <si>
    <t xml:space="preserve">Pérdida, alteración, deterioro y/o destrucción de documentos para favorecimiento de intereses particulares </t>
  </si>
  <si>
    <t>Gerencial</t>
  </si>
  <si>
    <t>Actos mal intencionados de servidores públicos y/o contratistas con intereses particulares.</t>
  </si>
  <si>
    <t>Incumplimiento de los protocolos de seguridad.</t>
  </si>
  <si>
    <t>Falta de controles para la conservación del documento.</t>
  </si>
  <si>
    <t xml:space="preserve">Aplicación del procedimiento de préstamo y consulta de documentos </t>
  </si>
  <si>
    <t>Correos electrónicos de solicitud de ingreso
Formato de préstamo de documentos</t>
  </si>
  <si>
    <t>Procedimiento de préstamo y consulta de documentos 
Formato de préstamo de documentos</t>
  </si>
  <si>
    <t>Procedimiento de préstamo y consulta de documentos 
Correos electrónicos de solicitud de ingreso
Formato de préstamo de documentos</t>
  </si>
  <si>
    <t>MODERADO</t>
  </si>
  <si>
    <t>Reducir el riesgo y/o
Evitar el riesgo Y/o
Compartir el riesgo</t>
  </si>
  <si>
    <t>Sensibilización frente a la responsabilidad del documento</t>
  </si>
  <si>
    <t xml:space="preserve">Listados de Asistencia </t>
  </si>
  <si>
    <t>Subdirección Administrativa</t>
  </si>
  <si>
    <t>1 en la en el periodo a evaluar</t>
  </si>
  <si>
    <t>Capacitación de sensibilización</t>
  </si>
  <si>
    <t>Capacitación de sensibilización realizada/Capacitación de sensibilización programada</t>
  </si>
  <si>
    <t>se adjunta capacitación realizada, solicitudes de ingreso al archivo central</t>
  </si>
  <si>
    <t>12. Gestión del Talento Humano  -APO-</t>
  </si>
  <si>
    <t>Omisión en la verificación del cumplimiento de los requisitos para  el empleo, con el fin de favorecer a terceros</t>
  </si>
  <si>
    <t>De cumplimiento</t>
  </si>
  <si>
    <t xml:space="preserve">Falta de ética profesional. 
 </t>
  </si>
  <si>
    <t>Debilidades en los controles del proceso.</t>
  </si>
  <si>
    <t xml:space="preserve">Certificación de Cumplimiento de requisitos </t>
  </si>
  <si>
    <t>Hoja de vida de funcionarios contratados</t>
  </si>
  <si>
    <t>PS01-PR08 Vinculación de personal en la planta de empleos de la Secretaría Distrital del Hábitat.</t>
  </si>
  <si>
    <t>PS01-FO565 Certificado de cumplimiento de requisitos</t>
  </si>
  <si>
    <t>PS01-FO565 Certificado de cumplimiento de requisitos
Historia Laboral del funcionario</t>
  </si>
  <si>
    <t>PS01-FO565 Certificado de cumplimiento de requisitos diligenciado</t>
  </si>
  <si>
    <t>Aplicar del formato de Certificación de Cumplimiento de requisitos 
en el proceso PS01-PR08 Vinculación de personal en la planta de empleos de la Secretaría Distrital del Hábitat.</t>
  </si>
  <si>
    <t xml:space="preserve">Certificación de Cumplimiento </t>
  </si>
  <si>
    <t>Subsecretaría de Gestión Corporativa y CID</t>
  </si>
  <si>
    <t xml:space="preserve">Aplicar el 100% de Certificación de Cumplimiento en los funcionarios nuevos </t>
  </si>
  <si>
    <t>Certificación de Cumplimiento de Requisitos</t>
  </si>
  <si>
    <t>Formatos de Verificación de Requisitos aplicados en el periodo de evaluación /
Funcionarios vinculados en el periodo de evaluación</t>
  </si>
  <si>
    <t>07/05/2020
31/08/2020</t>
  </si>
  <si>
    <t>Se envían adjunto los certificados de cumplimiento de requisitos generados para la vinculación de los funcionarios a la planta de personal durante la vigencia 2020.
Desde el mes de mayo de 2020 a 31 de agosto de 2020, se han hecho 2 nombramientos  para lo cual se adjunta los certificados de cumplimiento de requisitos generados para la vinculación</t>
  </si>
  <si>
    <t>13. Gestión de bienes, servicios e infraestructura -APO-</t>
  </si>
  <si>
    <t>Alteración del inventario de activos de la Entidad, con el fin de favorecer intereses particulares.</t>
  </si>
  <si>
    <t>BSI</t>
  </si>
  <si>
    <t>Falta de ética profesional. Debilidades en los controles de los procedimientos. Falta de seguimiento.</t>
  </si>
  <si>
    <t>Registro de ingreso y salida de bienes</t>
  </si>
  <si>
    <t>Planillas de ingreso y salidas de bienes</t>
  </si>
  <si>
    <t>Procedimiento de ingreso y salida de bienes</t>
  </si>
  <si>
    <t>Registro de ingreso y salida de bienes, verificación de formatos de toma física, plaqueteo de bienes con el código de inventario</t>
  </si>
  <si>
    <t>Realizar actualización de inventario de acuerdo al cronograma que se establezca</t>
  </si>
  <si>
    <t>Entradas de Almacén
Asignaciones de Bienes Muebles e Inmuebles de la SDHT a los Funcionarios y Contratistas</t>
  </si>
  <si>
    <t>Inventario actualizado en el sistema</t>
  </si>
  <si>
    <t>Inventario de Activos</t>
  </si>
  <si>
    <t>Entrada de bienes al almacén/salida de bienes de inventarios</t>
  </si>
  <si>
    <t>SE TIENE CRONOGRAMA PARA LEVANTAMIENTO DE TOMA DE INVENTARIOS Y ACTUALIZAR INFORMACIÓN EN EL APLICATIVO JSP7
SE HAN REALIZADO LOS INGRESOS Y REGISTROS , ADEMÁS DE ASIGNAR TODOS LOS NUEVOS BIENES</t>
  </si>
  <si>
    <t>14. Gestión contractual -APO-</t>
  </si>
  <si>
    <t>Celebración de contratos con personas incursas en causales de inhabilidades e incompatibilidades previstas en la ley</t>
  </si>
  <si>
    <t xml:space="preserve">Omisión de las causales de inhabilidades e incompatibilidades previstas en la Constitución y la ley para la celebración de los contratos </t>
  </si>
  <si>
    <t>Favorecimiento a un oferente en la adjudicación del proceso de selección</t>
  </si>
  <si>
    <t>Documentos falsos o irregulares presentados por los oferentes y que la entidad no logra evidenciar en el momento de la evaluación</t>
  </si>
  <si>
    <t>Conducta dolosa entre el comité evaluador y oferentes con el fin de obtener un beneficio propio o particular</t>
  </si>
  <si>
    <t>Selección inadecuada de la modalidad de contratación con el propósito de direccionar el proceso</t>
  </si>
  <si>
    <t>Modificación de documentos con el fin de obtener un beneficio particular</t>
  </si>
  <si>
    <t>Consultar al contratista en las Entidades de control</t>
  </si>
  <si>
    <t>Link del SECOP donde se evidencien las consultas realizadas</t>
  </si>
  <si>
    <t>Procedimiento de Gestión Contractual, donde se detallan las actividades a desarrollar y los responsables</t>
  </si>
  <si>
    <t>La evidencia es el memorando de notificación de apertura de investigación disciplinaria</t>
  </si>
  <si>
    <t>El control  permite resolver de manera inmediata el evento de riesgo presentado. La evidencia reposa en el expediente contractual y en el expediente de la investigación bajo la reserva de CID</t>
  </si>
  <si>
    <t>Se genera acta de cancelación anticipada del contrato</t>
  </si>
  <si>
    <t>Lineamientos frente a la comunicación entre el Comité Evaluador y los proponentes e interesados</t>
  </si>
  <si>
    <t>Acta de asignación de evaluadores</t>
  </si>
  <si>
    <t>Manual de Contratación, donde se detallan las actividades a desarrollar y los responsables, 4.4. FUNCIONES DEL ORDENADOR DEL GASTO
Conforme, 4.4.1. ETAPA PRECONTRACTUAL - SELECCIÓN DE LOS CONTRATISTAS, numeral 4</t>
  </si>
  <si>
    <t>La periodicidad se define en el PAA, de acuerdo a la programación para la radicación de cada solicitud</t>
  </si>
  <si>
    <t>El control previene el impacto del riesgo. El soporte corresponde al acta de designación del comité evaluador ubicada en el expediente contractual</t>
  </si>
  <si>
    <t>Manual de Contratación, donde se detallan las actividades a desarrollar y los responsables</t>
  </si>
  <si>
    <t>El control establecido permite detectar de forma temprano el evento de riesgo. Acta de asignación de evaluadores</t>
  </si>
  <si>
    <t>El acta de asignación de evaluadores, reposa en el expediente contractual</t>
  </si>
  <si>
    <t>Revisión, análisis, motivación y elaboración de adendas a que haya lugar a los pliegos de condiciones y demás documentos del proceso</t>
  </si>
  <si>
    <t>Adendas</t>
  </si>
  <si>
    <t>La periodicidad la define el comité evaluador, considerando los componentes técnico, jurídico y financiera</t>
  </si>
  <si>
    <t>El control previene el impacto del riesgo</t>
  </si>
  <si>
    <t>El control establecido permite detectar de forma temprano el evento de riesgo. Adendas</t>
  </si>
  <si>
    <t>Las adendas, reposan en el expediente contractual</t>
  </si>
  <si>
    <t>100% contratos con verificación de inhabilidades</t>
  </si>
  <si>
    <t>Control de legalidad</t>
  </si>
  <si>
    <t>Número de contratos identificados por inhabilidades</t>
  </si>
  <si>
    <t xml:space="preserve">En el archivo Excel se relaciona el link de SECOP de los contratos suscritos en los meses de mayo a agosto 2020. </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</si>
  <si>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</si>
  <si>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Certificación de inoperancia de las plataformas de SECOP, para realizar el uso de otros canales de comunicación</t>
  </si>
  <si>
    <t>0 reportes de uso de otros canales de comunicación</t>
  </si>
  <si>
    <t>Canales de comunicación</t>
  </si>
  <si>
    <t>Certificados de inoperancia de las plataformas de SECOP</t>
  </si>
  <si>
    <t xml:space="preserve">Durante el periodo evaluado no se presentó inoperancia en la plataforma SECOP II al momento de realizar el cargue de la información.  Por lo anterior no hay evidencias para reportar </t>
  </si>
  <si>
    <t>Revisar la pertinencia y/u oportunidad de la realización de adendas, a partir del documento de respuesta a observaciones a las reglas de participación, motivadas mediante alcances a los estudios previos del proceso de selección, soportados con las comunicaciones del Área solicitante, con el visto bueno del Comité de Contratación, con el fin de ampliar el espectro de participación y pluralidad de oferentes, mediante la modificación de aspectos técnicos y/o formales del proceso, como resultado del análisis a las observaciones a las reglas de participación</t>
  </si>
  <si>
    <t>Adendas con actas de comité de contratación y/o adquisiciones</t>
  </si>
  <si>
    <t>0 adendas modificatorias</t>
  </si>
  <si>
    <t>Generación de adendas</t>
  </si>
  <si>
    <t>Número de adendas generados por proceso de selección</t>
  </si>
  <si>
    <t>Se adjuntan las actas de comités de contratación y las realizados en el periodo mayo a agosto</t>
  </si>
  <si>
    <t>15. Gestión tecnológica -APO-</t>
  </si>
  <si>
    <t xml:space="preserve">Fuga de Información    para  favorecimiento de interesés particulares   </t>
  </si>
  <si>
    <t xml:space="preserve">Tecnológico </t>
  </si>
  <si>
    <t>INT- Tecnología</t>
  </si>
  <si>
    <t>Falta de monitoreo de acceso a la información.
Falta de conciencia en el uso adecuado de la información y contraseñas
Inexistencia de Acuerdos de confidencialidad. 
Falta de una efectiva  política o procedimiento de clasificación y etiquetado de la información.</t>
  </si>
  <si>
    <t>Creación de usuarios mediante Directorio Activo</t>
  </si>
  <si>
    <t>Incidencias de seguridad registradas en la mesa de ayuda</t>
  </si>
  <si>
    <t>Personal Tecnico de Sistemas 
Servidores publicos y contratistas
Responsable del activo de información / Responsable de gestión tecnológica y/o ofical de seguridad o quien haga sus veces</t>
  </si>
  <si>
    <t>PS05-PR01 Soporte usua V4
PS05-PR04 Gestion incidente V3</t>
  </si>
  <si>
    <t>Respuestas a los ticket de mesa de ayuda</t>
  </si>
  <si>
    <t>Incidencias reportadas en la mesa de ayuda que son atendidas de acuerdo al procedimiento de soporte tecnico a usuarios</t>
  </si>
  <si>
    <t>La aplicación de Mesa de ayuda envia correo electornico a la persona que abrio el caso, con la respuesta o seguimiento o solicitudes que se le ha realizado al caso de manera oportuna.</t>
  </si>
  <si>
    <t>Respuestas a las incidencia de la mesa</t>
  </si>
  <si>
    <t>Cláusulas de confidencialidad con los servidores públicos proveedores y terceros de la SDHT</t>
  </si>
  <si>
    <t>Servidores publicos y contratistas
Responsable del activo de información / Responsable de gestión tecnológica y/o ofical de seguridad o quien haga sus veces</t>
  </si>
  <si>
    <t>PS02-MM01 Manu contrata V11
PS05-PR04 Gestion incidente V3</t>
  </si>
  <si>
    <t>Seguridad Informática (Firewall, antivirus y Antispam)</t>
  </si>
  <si>
    <t>PS05-MM13 Manu politicas V4
PS05-PR04 Gestion incidente V3</t>
  </si>
  <si>
    <t>Política de clasificación de activos de información y control de acceso descritas en el Manual de Políticas de Seguridad de la Información</t>
  </si>
  <si>
    <t>Responsable del activo de información / Responsable de gestión tecnológica y/o ofical de seguridad o quien haga sus veces</t>
  </si>
  <si>
    <t>PS05-PR05 Clasific activ info V3
PS05-PR04 Gestion incidente V3</t>
  </si>
  <si>
    <t>Controles contractuales con los proveedores para salvaguardar los activos de información que se encuentran en el Datacenter, descritos en el acuerdo marco.</t>
  </si>
  <si>
    <t>Archivo de los documentos físicos de acuerdo a las tablas de retención documental</t>
  </si>
  <si>
    <t>Comité tecnico y mesa de trabajo TRD
Servidores publicos y contratistas
Responsable del activo de información / Responsable de gestión tecnológica y/o ofical de seguridad o quien haga sus veces</t>
  </si>
  <si>
    <t>PS03-PR06 Elaboracion TRD V6
PS05-PR04 Gestion incidente V3</t>
  </si>
  <si>
    <t>Gestión de paginas web (URL) habilitadas conforme a los roles (Directivos y Servidores Públicos)</t>
  </si>
  <si>
    <t>PS05-PR04 Gestion incidente V3</t>
  </si>
  <si>
    <t>Reportar las incidencias a las áreas o entidades de control competentes</t>
  </si>
  <si>
    <t>incidentes de seguridad registrados en la mesa de ayuda</t>
  </si>
  <si>
    <t>Gestión Tecnologica</t>
  </si>
  <si>
    <t>Atención del 100% de los casos de incidentes de seguridad registradas por mesa de ayuda</t>
  </si>
  <si>
    <t>Control fuga información</t>
  </si>
  <si>
    <t xml:space="preserve">(numero de casos atendidos de incidentes de seguridad / numero total de solicitud de incidentes de seguridad) *100
</t>
  </si>
  <si>
    <t>Para el periodo comprendido entre los meses de Mayo a Agosto no se presentaron incidentes de seguridad de la información, que tuvieran que ser escalados a entes de control internos o externos</t>
  </si>
  <si>
    <t>16. Gestión jurídica -APO-</t>
  </si>
  <si>
    <t>Manipulación de información del archivo judicial o administrativo para el favorecimiento de terceros</t>
  </si>
  <si>
    <t>EXT- Sociales y culturales</t>
  </si>
  <si>
    <t>Falta de control y custodia permanente del archivo Judicial y Administrativo para favorecer a un tercero</t>
  </si>
  <si>
    <t xml:space="preserve">Pérdida de documentos </t>
  </si>
  <si>
    <t>Control del préstamo  documental</t>
  </si>
  <si>
    <t xml:space="preserve">Auxiliar Administrativo - Técnico Administrativo y contratista -apoyo a la Gestión  </t>
  </si>
  <si>
    <t xml:space="preserve">Manual de funciones y obligaciones del contratista  </t>
  </si>
  <si>
    <t xml:space="preserve">PS03-PR05 Procedimiento de préstamo y consulta de documentos </t>
  </si>
  <si>
    <t>Se lleva un registro del préstamo de los documentos para detectar quién tuvo su custodia en determinado lapso de tiempo</t>
  </si>
  <si>
    <t>la planilla esta en el sistema SIG  de la Entidad.</t>
  </si>
  <si>
    <t>realizando el seguimiento a la plantilla de control de préstamo y organización del archivo por parte del personal de apoyo</t>
  </si>
  <si>
    <t>planilla SIG, archivo jurídico piso 11</t>
  </si>
  <si>
    <t xml:space="preserve">Solicitud de Préstamo a través de la Planilla y controlar el préstamo de los expedientes en los plazos establecidos en el procedimiento </t>
  </si>
  <si>
    <t>FORMATO PS03-FO57-V9</t>
  </si>
  <si>
    <t xml:space="preserve">Subsecretaría jurídica </t>
  </si>
  <si>
    <t xml:space="preserve">Control del préstamo de expedientes </t>
  </si>
  <si>
    <t xml:space="preserve">No. de Expedientes prestados/No. de Expedientes devueltos </t>
  </si>
  <si>
    <t>La persona encargada del archivo a tramitado las solicitudes de Préstamo a través de la Planilla , se anexan planillas prestamos periodo mayo- agosto formato PS03-FO57-V9</t>
  </si>
  <si>
    <t>17. Gestión financiera -APO-</t>
  </si>
  <si>
    <t>Tramite de  pagos que no cumplen con los requisitos y autorizaciones requeridos, buscando favorecer intereses particulares</t>
  </si>
  <si>
    <t xml:space="preserve">
Debilidad en la aplicación de los puntos de control establecidos en el procedimiento de pagos.  
</t>
  </si>
  <si>
    <t>Aplicación de los controles establecidos en el procedimiento de pagos</t>
  </si>
  <si>
    <t>Procedimiento de pagos</t>
  </si>
  <si>
    <t>x</t>
  </si>
  <si>
    <t>Actividades 5 , 11, 14 y 16 Procedimiento de pagos</t>
  </si>
  <si>
    <t>Las revisiones se realizan de forma permanente para cada pago realizado por la Subdirección Financiera</t>
  </si>
  <si>
    <t>Verificar que la documentación radicada para los pagos cumplan con los requerimientos establecidos para pago</t>
  </si>
  <si>
    <t>Es confiable  toda vez que se evidencian  la participación  de varios profesionales en el proceso de revisión y aprobación de los pagos</t>
  </si>
  <si>
    <t>Correos y /o comunicaciones a los supervisores informando ilas inconsistencias</t>
  </si>
  <si>
    <t>Ordenes de pago revisadas, planillas firmadas y aprobadas a través del sistema de pagos</t>
  </si>
  <si>
    <t>Falta de experiencia y/o conocimiento respecto del proceso de pagos por parte del personal que interviene en el mismo.</t>
  </si>
  <si>
    <t>Socialización semestral del procedimiento y los requisitos a contemplar en el proceso de trámite de pago dirigido a las personas que hacen parte del mismo.</t>
  </si>
  <si>
    <t>Listado de asistencia</t>
  </si>
  <si>
    <t>Profesional Universitario de la Subdirección Financiera</t>
  </si>
  <si>
    <t>Esta socialización se requiere por lo menos 2 veces durante la vigencia, para informar a los integrantes del equipo de Gestión Financiera los cambios en la metodología buscando siempre optimizar el Proceso de Gestión Financiera</t>
  </si>
  <si>
    <t>Evitar que se generan errores en el procedimiento de pagos por desconocimiento de las personas responsables de llevar a cabo las actividades del mismo</t>
  </si>
  <si>
    <t>Es confiable al tener capacitado al equipo de la Subdirección Financiera conforme a las necesidades del proceso</t>
  </si>
  <si>
    <t>En caso de evidenciarse desconocimiento de algún integrante se reforzaran los conceptos requeridos</t>
  </si>
  <si>
    <t>Planillas de asistencia</t>
  </si>
  <si>
    <t xml:space="preserve">Entrega de dádivas al personal que interviene en el trámite de pago </t>
  </si>
  <si>
    <t>Divulgación de  información relacionada con  las responsabilidades y sanciones aplicables a los funcionarios públicos</t>
  </si>
  <si>
    <t>Solicitud de socialización a la Subsecretaria de Gestión Corporativa y CID</t>
  </si>
  <si>
    <t>Subdirector(a) Financiera</t>
  </si>
  <si>
    <t>Esta socialización se requiere por lo menos 1 vez durante la vigencia, para informar a los integrantes del equipo de Gestión Financiera los cambios en la normatividad disciplinaria</t>
  </si>
  <si>
    <t>Informar a los integrantes del equipo de trabajo de la Subdirección Financiera de la faltas disciplinarias y sanciones aplicables a los funcionarios públicos</t>
  </si>
  <si>
    <t>Es confiable dado que los integrantes del equipo de trabajo de la Subdirección Financiera  tendrá claridad en las actuaciones tipificadas como actos de corrupción y las sanciones aplicables</t>
  </si>
  <si>
    <t>En caso de no realizarse la socialización solicitada, se reiterara la solicitud a la dependencia correspondiente</t>
  </si>
  <si>
    <t xml:space="preserve">Solicitud de socialización </t>
  </si>
  <si>
    <t>e) Mayor</t>
  </si>
  <si>
    <t>Documentar en el procedimiento de pagos un lineamiento para el manejo del cuadro de reparto</t>
  </si>
  <si>
    <t>Procedimiento actualizado</t>
  </si>
  <si>
    <t>Profesional Subdirección Financiera</t>
  </si>
  <si>
    <t>1 Procedimiento actualizado</t>
  </si>
  <si>
    <t>Se aplicaron los controles establecidos en el procedimiento de pagos para cada periodo desde mayo de 2020 hasta agosto de 2020.
El 26 de agosto fue actualizado el procedimiento de pagos en el cual se incluyó el lineamiento respecto al manejo del cuadro de reparto.</t>
  </si>
  <si>
    <t xml:space="preserve">18. Evaluación, asesoría y mejora -EVA- </t>
  </si>
  <si>
    <t>Influencia en las auditorías o informes de seguimiento por fuentes externas y manipulación indebida de información analizada por Control Interno,  para el favorecimiento propio o de un tercero.</t>
  </si>
  <si>
    <t>corrupcion</t>
  </si>
  <si>
    <t>Falta de independencia del auditor o asesor</t>
  </si>
  <si>
    <t>PROC- Diseño de proceso</t>
  </si>
  <si>
    <t>Falta de revisión de los informes</t>
  </si>
  <si>
    <t>Desconocimiento de resultados  o presentación de información falsa</t>
  </si>
  <si>
    <t>Revisión de los informes de auditoria o de seguimiento por parte de la Asesora de Control Interno</t>
  </si>
  <si>
    <t>Correo electrónico</t>
  </si>
  <si>
    <t>Asesor(a) de Control interno</t>
  </si>
  <si>
    <t>Manual de funciones cargo Asesor de Control Interno</t>
  </si>
  <si>
    <t>Cada vez que se realiza un informe de auditoria o seguimiento</t>
  </si>
  <si>
    <t>Verifica que las evidencias soporten los resultados del informe de auditoria o seguimiento</t>
  </si>
  <si>
    <t>Comparando las evidencias con los resultados del informe de auditoria o seguimiento</t>
  </si>
  <si>
    <t xml:space="preserve">En caso de encontrar inconsistencias o debilidades en el análisis por parte del equipo auditor, se requieren los ajustes o aclaraciones a los miembros del equipo auditor </t>
  </si>
  <si>
    <t xml:space="preserve">Correo electrónico o listados de asistencia de mesas de trabajo con el equipo de auditor </t>
  </si>
  <si>
    <t>Fortalecer el manejo de los papeles de trabajo en el marco de los informes de auditoria o seguimiento</t>
  </si>
  <si>
    <t>Formato de índices de papeles de trabajo</t>
  </si>
  <si>
    <t>Asesor de Control Interno</t>
  </si>
  <si>
    <t>Índice de papeles de trabajo</t>
  </si>
  <si>
    <t>Índice de papeles de trabajo adoptado e implementado</t>
  </si>
  <si>
    <t>Agosto 2020: Se realizó la modificación del procedimiento PE01-PR07 Evaluación y Seguimiento versión 1, en donde se incluyo la creación del formato denominado "Índice Papeles de trabajo "y se incluyó el lineamiento 4.13 donde se relaciona el uso del formato durante el desarrollo de las etapas de auditoría.
Soportes: 1. Correo electrónico del 25 de agosto de remisión del procedimiento para modificación
2. Formato PG03-FO387 Solicitud de creación formato "Índice papeles de trabajo"
3. Formato Índice papeles de trabajo
4. Procedimiento PE01-PR07 Evaluación y seguimiento (Actualización que esta pendiente de aprobación por programas y proyectos.)</t>
  </si>
  <si>
    <t xml:space="preserve">19. Control disciplinario  -EVA- </t>
  </si>
  <si>
    <t>Realizar u omitir actuaciones de carácter disciplinario que favorecen intereses ajenos a los principios que rigen la función administrativa</t>
  </si>
  <si>
    <t>Violación consciente de los principios que rigen la función pública por parte de los sujetos que intervienen en el                        procedimiento disciplinario.</t>
  </si>
  <si>
    <t>Retardar intencionalmente el  ejercicio de las actuaciones procesales permitiendo la ocurrencia de la prescripción o de la caducidad de la acción disciplinaria para favorecer intereses particulares.</t>
  </si>
  <si>
    <t>Omitir de manera intencional el control de los términos procesales para favorecer intereses particulares, contrarios a los principios que rigen la función pública.</t>
  </si>
  <si>
    <t>Revisar el contenido de la actuación disciplinaria
Revisar el expediente por causa de la presentación del proyecto de providencia</t>
  </si>
  <si>
    <t>Actas de reparto, Correos electrónicos y/o Actas de reunión 
Firma en el documento y cuadro de actos administrativos</t>
  </si>
  <si>
    <t xml:space="preserve">Actos administrativos y diligencias suscritas por el responsable del proceso </t>
  </si>
  <si>
    <t>Asignación de Funciones</t>
  </si>
  <si>
    <t xml:space="preserve">Actos administrativos y diligencias suscritas por el responsable del proceso  </t>
  </si>
  <si>
    <t>Correos electrónicos y Actas de reunión</t>
  </si>
  <si>
    <t>Actos administrativos y diligencias suscritas por el responsable del proceso  Correos electronicos y Actas de reunión</t>
  </si>
  <si>
    <t>Disciplinaria (SID), con el fin de conocer el estado actual de los términos procesales de las actuaciones disciplinarias y su próximo vencimiento
Revisión de expedientes</t>
  </si>
  <si>
    <t>Actas de reparto
Informe de actuaciones cargadas en el SID y cuadro de actos administrativos</t>
  </si>
  <si>
    <t>Asignación de funciones u obligaciones contractuales</t>
  </si>
  <si>
    <t xml:space="preserve">Acta de Reparto donde se identifica el responsable de realizar el reparto </t>
  </si>
  <si>
    <t>Actas de reparto
Informe de actuaciones cargadas en el SID</t>
  </si>
  <si>
    <t xml:space="preserve">Constancias del SID </t>
  </si>
  <si>
    <t>Verificar que la  actuación disciplinaria cumpla con los  requisitos legales 
Verificar que la  actuación disciplinaria cumpla con los principios de la función administrativa
Socializar las decisiones judiciales y administrativas sancionatorias con el  fin de prevenir actos de corrupción
Verificar si la propuesta de decisión esta acorde con las pruebas y los hechos</t>
  </si>
  <si>
    <t>Actas de reparto, Correos electrónicos y/o Actas de reunión 
Firma en el documento y cuadro actos administrativos</t>
  </si>
  <si>
    <t>Subsecretario de Gestión Corporativa y CID</t>
  </si>
  <si>
    <t xml:space="preserve">Actuaciones disciplinarias conforme a los principios que rigen la función pública </t>
  </si>
  <si>
    <t>Revisión actuaciones disciplinarias</t>
  </si>
  <si>
    <t xml:space="preserve">Actuaciones  disciplinarias revisados por el operador disciplinario / Actuaciones disciplinarios realizadas en el año </t>
  </si>
  <si>
    <t>Revisar las actuaciones disciplinarias, verificando la fecha de los hechos, los documentos del expediente, la fecha de la providencia y de las demás actuaciones, considerando los términos  establecidos.</t>
  </si>
  <si>
    <r>
      <t>Actas de reparto
Informe de actuaciones cargadas en el SID y</t>
    </r>
    <r>
      <rPr>
        <sz val="10"/>
        <rFont val="Arial Narrow"/>
        <family val="2"/>
      </rPr>
      <t xml:space="preserve"> cuadro de actos administrativos</t>
    </r>
  </si>
  <si>
    <t>Actuaciones procesales oportunas de acuerdo a los términos y etapas procesales de Ley</t>
  </si>
  <si>
    <t>Actas de reparto con control términos y etapas procesos disciplinarios</t>
  </si>
  <si>
    <t>Actuaciones   realizadas / Procesos disciplinarios recibidos año/</t>
  </si>
  <si>
    <t xml:space="preserve">Durante el período reportado, esto es del 01 de mayo al 30 de agosto, respecto de los procesos disciplinarios y en virtud de la Emergencia Sanitaria decretada por el Gobierno Nacional, los términos en los procesos disciplinarios fueron suspendidos en un primer término a través de la Resolución No. 077 del 16 de marzo de 2020, siendo posteriormente prorrogada la suspensión mediante la Resolución 099 del 31 de  marzo de 2020. Mediante Resolución 231 del 27 de julio de 2020, se ordenó el levantamiento de la suspensión de términos en los procesos disciplinarios. Sin embargo, bajo la expedición del Decreto Distrital 186 del 15 de agosto de 2020, se ordenó la limitación de la circulación en varias localidades de la ciudad, entre ellas la de Chapinero, impidiendo el acceso de los ciudadanos, entre ellos los sujetos procesales a la entidad. Ahora bien, durante el último cuatrimestre, se realizó por parte del equipo de Control Interno Disciplinario diversas reuniones a través de Microsoft temas, en las cuales se evacuaron diversos temas, de lo cual se adjunta evidencia.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Quejas=10 Los trámites a las quejas e informes descritos con anterioridad, se reflejan en el cuadro de actos administrativos cargado como evidencia.                                                                                                                                                         Aunado a lo anterior, Control Interno Disciplinario adelantó las actuaciones procesales correspondientes en cada uno de los expedientes disciplinarios del mes de mayo al mes de agosto, los cuales fueron asignados mediante las actas de reparto adjuntadas; evidenciándose el correspondiente trámite en el cuadro adjunto de Actos administrativos, así: Mayo: 37 Autos. Junio: 27 Autos. Julio: 34 Autos. Agosto: 15 Autos.          Para un TOTAL de 113 Actuaciones                                                                                                                                                                                                                                                                                                                                                                                                                                                                                                                                                     </t>
  </si>
  <si>
    <t xml:space="preserve">Durante el período reportado, esto es del 01 de mayo al 30 de agosto, respecto de los procesos disciplinarios y en virtud de la Emergencia Sanitaria decretada por el Gobierno Nacional, los términos en los procesos disciplinarios fueron suspendidos en un primer término a través de la Resolución No. 077 del 16 de marzo de 2020, siendo posteriormente prorrogada la suspensión mediante la Resolución 099 del 31 de  marzo de 2020.  Mediante Resolución 231 del 27 de julio de 2020, se ordenó el levantamiento de la suspensión de términos en los procesos disciplinarios. Sin embargo, bajo la expedición del Decreto Distrital 186 del 15 de agosto de 2020, se ordenó la limitación de la circulación en varias localidades de la ciudad, entre ellas la de Chapinero, impidiendo el acceso de los ciudadanos, entre ellos los sujetos procesales a la entidad. Finalmente en virtud de la adopción de medidas adelantadas por el gobierno Distrital respecto del aislamiento selectivo con distanciamiento individual, se reanudó la atención a la ciudadanía desde el 28 de agosto de 2020.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 10. Los trámites a las quejas e informes descritos con anterioridad, se reflejan en el cuadro de actos administrativos cargado como evidencia.                                                                                                                                                         Aunado a lo anterior, Control Interno Disciplinario adelantó las actuaciones procesales correspondientes en cada uno de los expedientes disciplinarios del mes de mayo al mes de agosto, los cuales fueron asignados mediante las actas de reparto adjuntadas; evidenciándose el correspondiente trámite en el cuadro adjunto de Actos administrativos, así: Mayo: 37 Autos. Junio: 27 Autos. Julio: 34 Autos. Agosto: 15 Autos.          Para un TOTAL de 113 Actuaciones            </t>
  </si>
  <si>
    <r>
      <t>Agosto 2020:</t>
    </r>
    <r>
      <rPr>
        <sz val="12"/>
        <color theme="1"/>
        <rFont val="Arial Narrow"/>
        <family val="2"/>
      </rPr>
      <t xml:space="preserve"> Se observó publicación del 18 de agosto en la página de facebook de la SDHT de pieza de comunicación respecto a la información de que todos los trámites y servicios de la SDHT son gratuitos. 
</t>
    </r>
    <r>
      <rPr>
        <b/>
        <sz val="12"/>
        <color theme="1"/>
        <rFont val="Arial Narrow"/>
        <family val="2"/>
      </rPr>
      <t xml:space="preserve">Soportes: </t>
    </r>
    <r>
      <rPr>
        <sz val="12"/>
        <color theme="1"/>
        <rFont val="Arial Narrow"/>
        <family val="2"/>
      </rPr>
      <t xml:space="preserve">Pieza de comunicación del 18 de agosto de 2020
</t>
    </r>
    <r>
      <rPr>
        <b/>
        <sz val="12"/>
        <color theme="1"/>
        <rFont val="Arial Narrow"/>
        <family val="2"/>
      </rPr>
      <t xml:space="preserve">Recomendación: </t>
    </r>
    <r>
      <rPr>
        <sz val="12"/>
        <color theme="1"/>
        <rFont val="Arial Narrow"/>
        <family val="2"/>
      </rPr>
      <t>Si bien se da por cumplida la acción fuera del tiempo programado para su ejecución, se recomienda que se genere acción y/o ampliación de la misma, que permita dar continuidad a la comunicación de gratuidad de los trámites y servicios de la SDHT y evitar la materializacion del riesgo, adicionalmente, generar las campañas en todas las plataformas digitales y/o redes sociales de la SDHT, con el fin de tener mayor cobertura de los grupos de interes de la entidad.</t>
    </r>
  </si>
  <si>
    <r>
      <rPr>
        <b/>
        <sz val="12"/>
        <color theme="1"/>
        <rFont val="Arial Narrow"/>
        <family val="2"/>
      </rPr>
      <t xml:space="preserve">Agosto 2020: </t>
    </r>
    <r>
      <rPr>
        <sz val="12"/>
        <color theme="1"/>
        <rFont val="Arial Narrow"/>
        <family val="2"/>
      </rPr>
      <t xml:space="preserve">Se observó correo electrónico del 28 de agosto de 2020 por asunto </t>
    </r>
    <r>
      <rPr>
        <i/>
        <sz val="12"/>
        <color theme="1"/>
        <rFont val="Arial Narrow"/>
        <family val="2"/>
      </rPr>
      <t>"Sensibilización código de ética.SGS"</t>
    </r>
    <r>
      <rPr>
        <sz val="12"/>
        <color theme="1"/>
        <rFont val="Arial Narrow"/>
        <family val="2"/>
      </rPr>
      <t xml:space="preserve"> en el cual se comunicó presentación "Código de ética" que tuvo como objetivo "Definir de forma clara y vinculante, las normas mínimas de comportamiento que se esperan de los servidores públicos y transferir estas buenas prácticas en los actores externos impactados por la entidad", adicionalmente, se observó en el mismo correo remisión de cuestionario en forms "¿Cuanto sabes del codigo de etica de tu entidad? para ser diligenciados por las personas que componen el equipo de la Subdireccion de Gestion del Suelo (Remitido a 23 servidores), se observó que únicamente 14 personas realizaron su diligencimiento. En el seguimiento realizado por el proceso no se relacionó a cuantas personas se remitió la información.
</t>
    </r>
    <r>
      <rPr>
        <b/>
        <sz val="12"/>
        <color theme="1"/>
        <rFont val="Arial Narrow"/>
        <family val="2"/>
      </rPr>
      <t xml:space="preserve">Soportes: </t>
    </r>
    <r>
      <rPr>
        <sz val="12"/>
        <color theme="1"/>
        <rFont val="Arial Narrow"/>
        <family val="2"/>
      </rPr>
      <t xml:space="preserve">Correo electrónico de sensibilización del 28 de agosto de 2020, Presentación "Código de ética",  consolidado de respuestas al formulario de ¿Cuanto sabes del codigo de etica de tu entidad?, pantallazo encuesta ¿Cuando sabes del codigo de ética? 
</t>
    </r>
    <r>
      <rPr>
        <b/>
        <sz val="12"/>
        <color theme="1"/>
        <rFont val="Arial Narrow"/>
        <family val="2"/>
      </rPr>
      <t xml:space="preserve">Recomendación: </t>
    </r>
    <r>
      <rPr>
        <sz val="12"/>
        <color theme="1"/>
        <rFont val="Arial Narrow"/>
        <family val="2"/>
      </rPr>
      <t>Se recomienda realizar actividades de sensibilización dentro de las cuales se observe como aplicar el código de ética en las actividades de</t>
    </r>
    <r>
      <rPr>
        <i/>
        <sz val="12"/>
        <color theme="1"/>
        <rFont val="Arial Narrow"/>
        <family val="2"/>
      </rPr>
      <t xml:space="preserve"> emisión, revisión y aprobación de conceptos técnicos realizados por los profesionales de la subdirección </t>
    </r>
    <r>
      <rPr>
        <sz val="12"/>
        <color theme="1"/>
        <rFont val="Arial Narrow"/>
        <family val="2"/>
      </rPr>
      <t>tal y como se define en la acción</t>
    </r>
    <r>
      <rPr>
        <i/>
        <sz val="12"/>
        <color theme="1"/>
        <rFont val="Arial Narrow"/>
        <family val="2"/>
      </rPr>
      <t xml:space="preserve">, </t>
    </r>
    <r>
      <rPr>
        <sz val="12"/>
        <color theme="1"/>
        <rFont val="Arial Narrow"/>
        <family val="2"/>
      </rPr>
      <t>adicionalmente, incentivar para que todos los servidores de la subdirección participen en las sensibilizaciones</t>
    </r>
  </si>
  <si>
    <r>
      <rPr>
        <b/>
        <sz val="12"/>
        <color theme="1"/>
        <rFont val="Arial Narrow"/>
        <family val="2"/>
      </rPr>
      <t xml:space="preserve">Agosto: </t>
    </r>
    <r>
      <rPr>
        <sz val="12"/>
        <color theme="1"/>
        <rFont val="Arial Narrow"/>
        <family val="2"/>
      </rPr>
      <t xml:space="preserve">Se observó documento en excel denominado </t>
    </r>
    <r>
      <rPr>
        <i/>
        <sz val="12"/>
        <color theme="1"/>
        <rFont val="Arial Narrow"/>
        <family val="2"/>
      </rPr>
      <t>"Declaratorias 26 08 2020"</t>
    </r>
    <r>
      <rPr>
        <sz val="12"/>
        <color theme="1"/>
        <rFont val="Arial Narrow"/>
        <family val="2"/>
      </rPr>
      <t xml:space="preserve"> dentro del cual se tienen identificado 94 predios a los cuales se les esta realizando seguimiento, de estos se identificó que 76 predios se les debe realizar conceptos y/o alcances de evaluacion tecnica previa (cambios sustancialmente en los predios) y por ende aplicar el control dual.
Según los soportes remitidos se observó 35 certificados de evaluación tecnica previa y/o alcances, de lo cual se observó lo siguiente:
+32 certificados con sus respectivas firmas de quien elaboró y revisó
* Los certificados de los CHIP AAA0005FWNN y AAA0001NNEP se encuentran incompletos y no se pudo validar la firma respectiva
*El certificado del CHIP AAA0088AAMS cuenta con fecha del 11 de julio de 2019.
Por lo anterior se tiene en cuenta únicamente 32 de los 35 certificados remitidos, sin embargo, no se puede realizar reporte de avance de la actividad, teniendo en cuenta que el indicador se encuentra de forma invertida.
</t>
    </r>
    <r>
      <rPr>
        <b/>
        <sz val="12"/>
        <color theme="1"/>
        <rFont val="Arial Narrow"/>
        <family val="2"/>
      </rPr>
      <t xml:space="preserve">Soportes: </t>
    </r>
    <r>
      <rPr>
        <sz val="12"/>
        <color theme="1"/>
        <rFont val="Arial Narrow"/>
        <family val="2"/>
      </rPr>
      <t xml:space="preserve">Documento en excel "Declaratorias  26082020", 35 certificaciones y/o alcances de evaluación tecnica previa.
</t>
    </r>
    <r>
      <rPr>
        <b/>
        <sz val="12"/>
        <color theme="1"/>
        <rFont val="Arial Narrow"/>
        <family val="2"/>
      </rPr>
      <t>Recomendación:</t>
    </r>
    <r>
      <rPr>
        <sz val="12"/>
        <color theme="1"/>
        <rFont val="Arial Narrow"/>
        <family val="2"/>
      </rPr>
      <t xml:space="preserve"> Se recomienda remitir la totalidad de certificados revisados y firmados durante el periodo, Adicionalmente, revisar la estructura de la formula del indicador, dado que no permite medir el avance de cumplimiento de la actividad.</t>
    </r>
  </si>
  <si>
    <r>
      <rPr>
        <b/>
        <sz val="12"/>
        <color theme="1"/>
        <rFont val="Arial Narrow"/>
        <family val="2"/>
      </rPr>
      <t xml:space="preserve">Agosto 2020: </t>
    </r>
    <r>
      <rPr>
        <sz val="12"/>
        <color theme="1"/>
        <rFont val="Arial Narrow"/>
        <family val="2"/>
      </rPr>
      <t xml:space="preserve">Se observó pantallazo del 17 de julio de 2020 de validación semestral del trámite "Legalización urbanistica de asentamientos humanos" en la página web de la entidad, donde se observó la gratuidad del mismo, sin embargo, en la acción se tiene definido </t>
    </r>
    <r>
      <rPr>
        <i/>
        <sz val="12"/>
        <color theme="1"/>
        <rFont val="Arial Narrow"/>
        <family val="2"/>
      </rPr>
      <t>mantener actualizada en la pagina web y sistema único de información del trámite</t>
    </r>
    <r>
      <rPr>
        <sz val="12"/>
        <color theme="1"/>
        <rFont val="Arial Narrow"/>
        <family val="2"/>
      </rPr>
      <t xml:space="preserve">, pero el soporte solo se refiere a la validación en pagina web de la entidad. 
La validación es semestral, por ende en el tiempo de ejecución la meta corresponde a 2, a lo que cada validación corresponde al 50%, del cual 25% es página web y 25% SUIT, con lo anteriormente descrito, se asigna un porcentaje del 25% de avance de la acción. 
</t>
    </r>
    <r>
      <rPr>
        <b/>
        <sz val="12"/>
        <color theme="1"/>
        <rFont val="Arial Narrow"/>
        <family val="2"/>
      </rPr>
      <t xml:space="preserve">Soporte: </t>
    </r>
    <r>
      <rPr>
        <sz val="12"/>
        <color theme="1"/>
        <rFont val="Arial Narrow"/>
        <family val="2"/>
      </rPr>
      <t xml:space="preserve">Pantallazo pagina web del 17 de julio de 2020.
</t>
    </r>
    <r>
      <rPr>
        <b/>
        <sz val="12"/>
        <color theme="1"/>
        <rFont val="Arial Narrow"/>
        <family val="2"/>
      </rPr>
      <t>Recomendación:</t>
    </r>
    <r>
      <rPr>
        <sz val="12"/>
        <color theme="1"/>
        <rFont val="Arial Narrow"/>
        <family val="2"/>
      </rPr>
      <t xml:space="preserve"> Se recomienda generar soporte de validación del tramite de la subdirección de barrios en el SUIT.</t>
    </r>
  </si>
  <si>
    <r>
      <rPr>
        <b/>
        <sz val="12"/>
        <color theme="1"/>
        <rFont val="Arial Narrow"/>
        <family val="2"/>
      </rPr>
      <t>Agosto 2020:</t>
    </r>
    <r>
      <rPr>
        <sz val="12"/>
        <color theme="1"/>
        <rFont val="Arial Narrow"/>
        <family val="2"/>
      </rPr>
      <t xml:space="preserve"> Se observó documento en excel "Cronograma talleres SEP-DIC" dentro del cual se observó que del periodo de enero a agosto no se contaban con talleres programados, se observó programación de taller para el mes de septiembre en la localidad de Ciudad Bolivar, por tal razón la acción a la fecha no cuenta con avance y se encuentra sin iniciar.
</t>
    </r>
    <r>
      <rPr>
        <b/>
        <sz val="12"/>
        <color theme="1"/>
        <rFont val="Arial Narrow"/>
        <family val="2"/>
      </rPr>
      <t>Soportes: "</t>
    </r>
    <r>
      <rPr>
        <sz val="12"/>
        <color theme="1"/>
        <rFont val="Arial Narrow"/>
        <family val="2"/>
      </rPr>
      <t xml:space="preserve">Cronograma talleres SEP-DIC
</t>
    </r>
    <r>
      <rPr>
        <b/>
        <sz val="12"/>
        <color theme="1"/>
        <rFont val="Arial Narrow"/>
        <family val="2"/>
      </rPr>
      <t>Recomendación:</t>
    </r>
    <r>
      <rPr>
        <sz val="12"/>
        <color theme="1"/>
        <rFont val="Arial Narrow"/>
        <family val="2"/>
      </rPr>
      <t xml:space="preserve"> Se recomienda realizar acciones pertinentes que den cumplimiento a la acción y meta programada en el tiempo estipulado.</t>
    </r>
  </si>
  <si>
    <r>
      <t>Agosto 2020:</t>
    </r>
    <r>
      <rPr>
        <sz val="12"/>
        <color theme="1"/>
        <rFont val="Arial Narrow"/>
        <family val="2"/>
      </rPr>
      <t xml:space="preserve"> Se observó actas  de mesa interinstitucional de Asentamientos Humanos correspondientes a sesiones ordinarias del 08 de mayo y 30 de junio respectivamente, dentro de las actas se observó que las entidades que hacen parte de esta mesa se encuentran en la formulación de los diferentes planes de acción y/o proyectos que se desarrollaran, con el fin de mejorar los territorios priorizados, en el acta del 30 de junio de 2020 se observó que se definieron 32 poligonos en los cuales se va a realizar intervenciones, sin embargo, a la fecha las sesiones se han encontrado enfocadas a la identificacion de los territorios priorizados y a la generación de los planes de acción para los proximos 4 años, por lo que a la fecha el seguimiento se observó el seguimiento en la identificacion de los territorios y formulacipon de los planes de acción pero no de la ejecución de los planes definidos, por tal razón no se reporta avance de la acción, dado que la acción se encuentra enfocada a "Realizar </t>
    </r>
    <r>
      <rPr>
        <i/>
        <sz val="12"/>
        <color theme="1"/>
        <rFont val="Arial Narrow"/>
        <family val="2"/>
      </rPr>
      <t>seguimiento a la gestión de los planes de acción de los territorios priorizados.</t>
    </r>
    <r>
      <rPr>
        <sz val="12"/>
        <color theme="1"/>
        <rFont val="Arial Narrow"/>
        <family val="2"/>
      </rPr>
      <t xml:space="preserve">"
</t>
    </r>
    <r>
      <rPr>
        <b/>
        <sz val="12"/>
        <color theme="1"/>
        <rFont val="Arial Narrow"/>
        <family val="2"/>
      </rPr>
      <t>Soportes</t>
    </r>
    <r>
      <rPr>
        <sz val="12"/>
        <color theme="1"/>
        <rFont val="Arial Narrow"/>
        <family val="2"/>
      </rPr>
      <t xml:space="preserve">: Actas del 08 de mayo y del 30 de junio d ela mesa interinstitucional de Asesntamientos Humanos , listados de asistencia.
</t>
    </r>
    <r>
      <rPr>
        <b/>
        <sz val="12"/>
        <color theme="1"/>
        <rFont val="Arial Narrow"/>
        <family val="2"/>
      </rPr>
      <t xml:space="preserve">Recomendación: </t>
    </r>
    <r>
      <rPr>
        <sz val="12"/>
        <color theme="1"/>
        <rFont val="Arial Narrow"/>
        <family val="2"/>
      </rPr>
      <t>Se recomienda realizar las acciones necesarias para dar cumplimiento a la acción en los terminos establecidos, adicionalmente, se recomienda ajustar la meta.</t>
    </r>
  </si>
  <si>
    <r>
      <t>Agosto 2020:</t>
    </r>
    <r>
      <rPr>
        <sz val="12"/>
        <color theme="1"/>
        <rFont val="Arial Narrow"/>
        <family val="2"/>
      </rPr>
      <t xml:space="preserve"> Se observó documento en excel denominado "Listado de contratos y convenios vigentes" en el cual se relacionan 6 contratos y/o convenios que corresponden a los Ns. 618 de 2018, 495 de 2019, 575 de 2019, 586 de 2019, 686 de 2019 y 613 de 2020, en el documento se relaciona el estado de los mismos a la fecha, dentro del cual únicamente se informa que se ha realizado la remisión del informe de supervisión del mes de enero del contrato 495 de 2019, en el soporte remitido se observó el documento "FORMATO UNICO INVENTARIO DOCUMENTAL" con fecha del 01 de junio de 2020 donde se relaciona el informe de supervision del mes de enero , sin embargo, el formato no cuenta con fecha de recibido y/o remitido a la SGC.
</t>
    </r>
    <r>
      <rPr>
        <b/>
        <sz val="12"/>
        <color theme="1"/>
        <rFont val="Arial Narrow"/>
        <family val="2"/>
      </rPr>
      <t xml:space="preserve">Soportes: </t>
    </r>
    <r>
      <rPr>
        <sz val="12"/>
        <color theme="1"/>
        <rFont val="Arial Narrow"/>
        <family val="2"/>
      </rPr>
      <t xml:space="preserve">Documento en excel denominado "Listado de contratos y convenios vigentes", PDF del FUID entregados CTo 495 y 575 de 2019.
</t>
    </r>
    <r>
      <rPr>
        <b/>
        <sz val="12"/>
        <color theme="1"/>
        <rFont val="Arial Narrow"/>
        <family val="2"/>
      </rPr>
      <t>Recomendación:</t>
    </r>
    <r>
      <rPr>
        <sz val="12"/>
        <color theme="1"/>
        <rFont val="Arial Narrow"/>
        <family val="2"/>
      </rPr>
      <t xml:space="preserve"> Revisar la coherencia entre la acción, meta y soporte, teniendo en cuenta que se habla de elaborar un informe de seguimiento, el soporte es el FUID y la meta es la remision del informe.,adicionalmente, realizar las gestiones necesarias para dar cumplimiento a la meta en los tiempos establecidos.</t>
    </r>
  </si>
  <si>
    <r>
      <t xml:space="preserve">Agosto 2020: </t>
    </r>
    <r>
      <rPr>
        <sz val="12"/>
        <color theme="1"/>
        <rFont val="Arial Narrow"/>
        <family val="2"/>
      </rPr>
      <t xml:space="preserve">Se precisa que el responsable del proceso no remite documento que permita validar el numero de funcionarios que se han posesionado durante cada mes, lo cual dificulta el calculo del denominador del indicador. Sin embargo, se tomo en cuenta los correos electrónicos a traves del cual se remiten a la Asesora de Control Interno los reportes del SIDEAP mensualmente, en donde se observó que en lo corrido de la vigencia 2020 se han posesionado 24 servidores públicos, con base en los soportes remitidos para el seguimiento al corte de 30 de abril y para el seguimiento con corte a 31 de agosto se observó un total de 21 certificaciones de las cuales 1 se encuentra incompleta (Subdirector del Suelo - Jaime Sanchez). Adicionalmente, no se observó la certificación de cumplimiento de requisitos del los siguientes directivos: Nelson Vasquez -Subsecretario de Gestión Coporativa y CID, Milena Guevara - Subdirectora de Investigaciones y Control de Vivienda, Iveth Lorena Solano - Anterior Subdirectora Administrativa.  Por tal razón, el indicador cuenta con un % de avance del 83% (20/24)
</t>
    </r>
    <r>
      <rPr>
        <b/>
        <sz val="12"/>
        <color theme="1"/>
        <rFont val="Arial Narrow"/>
        <family val="2"/>
      </rPr>
      <t xml:space="preserve">Soporte: 
1. </t>
    </r>
    <r>
      <rPr>
        <sz val="12"/>
        <color theme="1"/>
        <rFont val="Arial Narrow"/>
        <family val="2"/>
      </rPr>
      <t>21 certificaciones correspondientes del periodo de enero a agosto de la aplicación del formato PS01-FO565</t>
    </r>
    <r>
      <rPr>
        <b/>
        <sz val="12"/>
        <color theme="1"/>
        <rFont val="Arial Narrow"/>
        <family val="2"/>
      </rPr>
      <t xml:space="preserve">
Recomendación: 
</t>
    </r>
    <r>
      <rPr>
        <sz val="12"/>
        <color theme="1"/>
        <rFont val="Arial Narrow"/>
        <family val="2"/>
      </rPr>
      <t>Se reitera la recomendación dada a corte abril sobre ampliar el periodo de ejecución teniendo en cuenta que en todo el transcurso del año puede existir vinculación de personal de Planta, e incluir la base  de SIDEAP que visualice la totalidad de los funcionarios que se han viculado desde el inicio de la actividad.
Adicionalmente, validar la finalización de la actividad, teniendo en cuenta que se pueden vincular nuevos servidores en el último cuatrimestre del año.
Remitir las certificaciones de los servidores faltantes.</t>
    </r>
  </si>
  <si>
    <r>
      <rPr>
        <b/>
        <sz val="12"/>
        <color theme="1"/>
        <rFont val="Arial Narrow"/>
        <family val="2"/>
      </rPr>
      <t xml:space="preserve">
Agosto 2020:</t>
    </r>
    <r>
      <rPr>
        <sz val="12"/>
        <color theme="1"/>
        <rFont val="Arial Narrow"/>
        <family val="2"/>
      </rPr>
      <t xml:space="preserve"> Acción 1.Incidencias de seguridad registradas en la mesa de ayuda: No se encontraron evidencias.
</t>
    </r>
    <r>
      <rPr>
        <b/>
        <sz val="12"/>
        <color theme="1"/>
        <rFont val="Arial Narrow"/>
        <family val="2"/>
      </rPr>
      <t>Recomendación</t>
    </r>
    <r>
      <rPr>
        <sz val="12"/>
        <color theme="1"/>
        <rFont val="Arial Narrow"/>
        <family val="2"/>
      </rPr>
      <t>: Entregar las evidencias que permitan medir el avance de las actividades de control y de la acción. Dado que la acción esta con fecha de cumplimiento 31/08/2020 ya se debería haber cumplido al 100%. Revisar en el encabezado de este mapa de riesgos de corrupción porque aparece Versión 13 y fecha 20-03-2019 ya que en SIG se va en versión 16 del Mapa de Riesgos de Gestión Tecnológica.</t>
    </r>
  </si>
  <si>
    <r>
      <rPr>
        <b/>
        <sz val="12"/>
        <color theme="1"/>
        <rFont val="Arial Narrow"/>
        <family val="2"/>
      </rPr>
      <t xml:space="preserve">Agosto 2020: </t>
    </r>
    <r>
      <rPr>
        <sz val="12"/>
        <color theme="1"/>
        <rFont val="Arial Narrow"/>
        <family val="2"/>
      </rPr>
      <t xml:space="preserve">Se observó que en el perido de la evaluaciòn el responsable de la actividad informa que no se ha socializado  a las partes interesadas los lineamientos e instrumentos de vivienda y habitat oficial.
</t>
    </r>
    <r>
      <rPr>
        <b/>
        <sz val="12"/>
        <color theme="1"/>
        <rFont val="Arial Narrow"/>
        <family val="2"/>
      </rPr>
      <t xml:space="preserve">
Recomendación: </t>
    </r>
    <r>
      <rPr>
        <sz val="12"/>
        <color theme="1"/>
        <rFont val="Arial Narrow"/>
        <family val="2"/>
      </rPr>
      <t>Se recomienda realizar las acciones necesarias para dar cumplimiento a la acción en los terminos establecidos, adicionalmente, se recomienda ajustar la meta.</t>
    </r>
  </si>
  <si>
    <r>
      <rPr>
        <b/>
        <sz val="12"/>
        <color rgb="FF000000"/>
        <rFont val="Arial Narrow"/>
        <family val="2"/>
      </rPr>
      <t>Agosto 2020:</t>
    </r>
    <r>
      <rPr>
        <sz val="12"/>
        <color indexed="8"/>
        <rFont val="Arial Narrow"/>
        <family val="2"/>
      </rPr>
      <t xml:space="preserve"> Se evidencio el</t>
    </r>
    <r>
      <rPr>
        <i/>
        <sz val="12"/>
        <color rgb="FF000000"/>
        <rFont val="Arial Narrow"/>
        <family val="2"/>
      </rPr>
      <t xml:space="preserve"> "procedimiento de pagos PS04-PR03 Versión 10"</t>
    </r>
    <r>
      <rPr>
        <sz val="12"/>
        <color indexed="8"/>
        <rFont val="Arial Narrow"/>
        <family val="2"/>
      </rPr>
      <t xml:space="preserve"> de fecha agosto 16 de 2020 en el cual se indica en el numeral 4. LINEAMIENTOS O POLITICAS DE OPERACIÓN.  El lineamiento para el manejo del cuadro de reparto.
Se realizo modificación en cuanto al tiempo de ejecución de la acción, (01/01/2020 al 30/04/2020 por 01/05/2020 al 31/12/2020). 
Verificado el soporte remitido</t>
    </r>
    <r>
      <rPr>
        <i/>
        <sz val="12"/>
        <color rgb="FF000000"/>
        <rFont val="Arial Narrow"/>
        <family val="2"/>
      </rPr>
      <t xml:space="preserve"> "Acta documentación del mapa de riesgos formato PG03-FO558-V2"</t>
    </r>
    <r>
      <rPr>
        <sz val="12"/>
        <color indexed="8"/>
        <rFont val="Arial Narrow"/>
        <family val="2"/>
      </rPr>
      <t xml:space="preserve"> de fecha 19 de mayo de 2020, no se indica la justificacion de dicho cambio.  
</t>
    </r>
    <r>
      <rPr>
        <b/>
        <sz val="12"/>
        <color indexed="8"/>
        <rFont val="Arial Narrow"/>
        <family val="2"/>
      </rPr>
      <t xml:space="preserve">Soportes: </t>
    </r>
    <r>
      <rPr>
        <sz val="12"/>
        <color indexed="8"/>
        <rFont val="Arial Narrow"/>
        <family val="2"/>
      </rPr>
      <t xml:space="preserve">PS04-PR03 Procedimiento de pagos versión 10
</t>
    </r>
    <r>
      <rPr>
        <b/>
        <sz val="12"/>
        <color rgb="FF000000"/>
        <rFont val="Arial Narrow"/>
        <family val="2"/>
      </rPr>
      <t>Recomendación</t>
    </r>
    <r>
      <rPr>
        <sz val="12"/>
        <color indexed="8"/>
        <rFont val="Arial Narrow"/>
        <family val="2"/>
      </rPr>
      <t>:Si bien es cierto se dio cumplimiento a la acción planteada, se hace necesario verificar periodicamente su efectividad.</t>
    </r>
  </si>
  <si>
    <r>
      <rPr>
        <b/>
        <sz val="12"/>
        <color rgb="FF000000"/>
        <rFont val="Arial Narrow"/>
        <family val="2"/>
      </rPr>
      <t>Agosto 2020</t>
    </r>
    <r>
      <rPr>
        <sz val="12"/>
        <color indexed="8"/>
        <rFont val="Arial Narrow"/>
        <family val="2"/>
      </rPr>
      <t xml:space="preserve">
</t>
    </r>
    <r>
      <rPr>
        <b/>
        <sz val="12"/>
        <color rgb="FF000000"/>
        <rFont val="Arial Narrow"/>
        <family val="2"/>
      </rPr>
      <t xml:space="preserve">Acción 1: </t>
    </r>
    <r>
      <rPr>
        <sz val="12"/>
        <color indexed="8"/>
        <rFont val="Arial Narrow"/>
        <family val="2"/>
      </rPr>
      <t xml:space="preserve">Se observaron las BD de Control Interno SIDIVIC de los meses de mayo a agosto.
</t>
    </r>
    <r>
      <rPr>
        <b/>
        <sz val="12"/>
        <color rgb="FF000000"/>
        <rFont val="Arial Narrow"/>
        <family val="2"/>
      </rPr>
      <t>Soporte:</t>
    </r>
    <r>
      <rPr>
        <sz val="12"/>
        <color indexed="8"/>
        <rFont val="Arial Narrow"/>
        <family val="2"/>
      </rPr>
      <t xml:space="preserve">  Base de datos de IVC SIDIVIC. mayo a agosto
Evidencias cargadas en la carpeta destinada para tal fin (SharePoint).
</t>
    </r>
    <r>
      <rPr>
        <b/>
        <sz val="12"/>
        <color rgb="FF000000"/>
        <rFont val="Arial Narrow"/>
        <family val="2"/>
      </rPr>
      <t xml:space="preserve">Recomendación
</t>
    </r>
    <r>
      <rPr>
        <sz val="12"/>
        <color indexed="8"/>
        <rFont val="Arial Narrow"/>
        <family val="2"/>
      </rPr>
      <t xml:space="preserve">
- Mantener el cumplimiento para el último cuatrimestre de las acciones por finalizar y la que se encuentra sin avance.
</t>
    </r>
    <r>
      <rPr>
        <b/>
        <sz val="12"/>
        <color rgb="FF000000"/>
        <rFont val="Arial Narrow"/>
        <family val="2"/>
      </rPr>
      <t xml:space="preserve">Acción 2:  </t>
    </r>
    <r>
      <rPr>
        <sz val="12"/>
        <color rgb="FF000000"/>
        <rFont val="Arial Narrow"/>
        <family val="2"/>
      </rPr>
      <t xml:space="preserve">El area no remite soportes que permitan validar el avance y/o cumplimiento de la acción
</t>
    </r>
    <r>
      <rPr>
        <b/>
        <sz val="12"/>
        <color rgb="FF000000"/>
        <rFont val="Arial Narrow"/>
        <family val="2"/>
      </rPr>
      <t xml:space="preserve">Soportes: </t>
    </r>
    <r>
      <rPr>
        <sz val="12"/>
        <color rgb="FF000000"/>
        <rFont val="Arial Narrow"/>
        <family val="2"/>
      </rPr>
      <t>No aplica</t>
    </r>
    <r>
      <rPr>
        <b/>
        <sz val="12"/>
        <color rgb="FF000000"/>
        <rFont val="Arial Narrow"/>
        <family val="2"/>
      </rPr>
      <t xml:space="preserve">
Recomendación: </t>
    </r>
    <r>
      <rPr>
        <sz val="12"/>
        <color rgb="FF000000"/>
        <rFont val="Arial Narrow"/>
        <family val="2"/>
      </rPr>
      <t>Realizar las acciones pertinentes que permitan dar cumplimiento a la acción en los tiempos establecidos</t>
    </r>
  </si>
  <si>
    <r>
      <rPr>
        <b/>
        <sz val="12"/>
        <rFont val="Arial Narrow"/>
        <family val="2"/>
      </rPr>
      <t xml:space="preserve">Agosto 2020: </t>
    </r>
    <r>
      <rPr>
        <sz val="12"/>
        <rFont val="Arial Narrow"/>
        <family val="2"/>
      </rPr>
      <t>De acuerdo con lo plasmado por el seguimiento de la segunda línea de defensa,  el estado es VENCIDA ya que la acción finaliza el 31/12/2019. Como evidencias se observaron 5 actas PG04-F0554 Compromiso de confidencialidad y buen uso de la información en la SDHT V1 firmadas todas en el mes de agosto, no se puede calcular porcentaje de avance ya que solo fueron entregadas las actas y no se entregaron las solicitudes y el indicador se encuentra planteado como Número de actas de confidencialidad y buen manejo de la información firmadas en el año/Total de solicitudes de actas de confidencialidad y buen manejo de la información en el año</t>
    </r>
    <r>
      <rPr>
        <b/>
        <sz val="12"/>
        <rFont val="Arial Narrow"/>
        <family val="2"/>
      </rPr>
      <t xml:space="preserve">
Soportes: </t>
    </r>
    <r>
      <rPr>
        <sz val="12"/>
        <rFont val="Arial Narrow"/>
        <family val="2"/>
      </rPr>
      <t>Como soportes de la acción se entregó:Formato PG04-FO554.pdf con 5 actas PG04-F0554 Compromiso de confidencialidad y buen uso de la información en la SDHT V1 firmadas todas en el mes de agosto.</t>
    </r>
    <r>
      <rPr>
        <b/>
        <sz val="12"/>
        <rFont val="Arial Narrow"/>
        <family val="2"/>
      </rPr>
      <t xml:space="preserve">
Recomendación:  </t>
    </r>
    <r>
      <rPr>
        <sz val="12"/>
        <rFont val="Arial Narrow"/>
        <family val="2"/>
      </rPr>
      <t>Revisar el tiempo de ejecución de la acción ya que todas establecen  que finalizan el 31/12/2019, adicionar como evidencias de la acción no solo con las actas del formato  PG04-F0554 sino también entregar las solicitudes  mediante pantallazos de correo electrónico</t>
    </r>
    <r>
      <rPr>
        <b/>
        <sz val="12"/>
        <rFont val="Arial Narrow"/>
        <family val="2"/>
      </rPr>
      <t xml:space="preserve">
Nota: </t>
    </r>
    <r>
      <rPr>
        <sz val="12"/>
        <rFont val="Arial Narrow"/>
        <family val="2"/>
      </rPr>
      <t>Se recomienda reportar la información en los medios establecidos por la segunda y tercera línea de defensa, en esta oportunidad el sharepoint.</t>
    </r>
  </si>
  <si>
    <r>
      <rPr>
        <b/>
        <sz val="12"/>
        <rFont val="Arial Narrow"/>
        <family val="2"/>
      </rPr>
      <t xml:space="preserve">Agosto 2020: </t>
    </r>
    <r>
      <rPr>
        <sz val="12"/>
        <rFont val="Arial Narrow"/>
        <family val="2"/>
      </rPr>
      <t>De acuerdo con lo plasmado por el seguimiento de la segunda línea de defensa,  el estado es VENCIDA ya que la acción finaliza el 31/12/2019. Se observó la entrega de 3 formatos PG04-F0561 de solicitud de creación, actualización y eliminación de usuarios de la base de datos geográfica y recursos SIG SDHT con el respectivo correo electrónico de soporte para el mes de agosto, no obstante, 2 de los 3 formatos no presentan la firma del Subdirector (a) de Información Sectorial, los que corresponden a 14 de agosto y agosto (fecha sin diligenciar).  Dado que el indicador es: Número de solicitudes de Usuarios tramitadas en el año/ Número de solicitudes de usuario recibidas en el año solo se cuentan tramitadas 7 y solicitadas 9 en el año. (7/9)*100=77% Acumulado del 77%.</t>
    </r>
    <r>
      <rPr>
        <b/>
        <sz val="12"/>
        <rFont val="Arial Narrow"/>
        <family val="2"/>
      </rPr>
      <t xml:space="preserve">
Soportes: </t>
    </r>
    <r>
      <rPr>
        <sz val="12"/>
        <rFont val="Arial Narrow"/>
        <family val="2"/>
      </rPr>
      <t>Como soportes de la acción se entregaron 3 formatos  PG04-F0561 de solicitud de creación, actualización y eliminación de usuarios de la base de datos geográfica y recursos SIG SDHT con el respectivo correo electrónico de soporte del mes de agosto</t>
    </r>
    <r>
      <rPr>
        <b/>
        <sz val="12"/>
        <rFont val="Arial Narrow"/>
        <family val="2"/>
      </rPr>
      <t xml:space="preserve">. 
Recomendación: </t>
    </r>
    <r>
      <rPr>
        <sz val="12"/>
        <rFont val="Arial Narrow"/>
        <family val="2"/>
      </rPr>
      <t>Revisar el tiempo de ejecución de la acción ya que todas definen que finalizan el 31/12/2019, adicionalmente en el próximo seguimiento entregar los formatos  PG04-F0561  solicitud de creación, actualización y eliminación de usuarios de la base de datos geográfica y recursos SIG SDH debidamente firmados por el Subdirector (a) de Información Sectorial junto con los correos electrónico</t>
    </r>
    <r>
      <rPr>
        <b/>
        <sz val="12"/>
        <rFont val="Arial Narrow"/>
        <family val="2"/>
      </rPr>
      <t xml:space="preserve">. 
Nota: </t>
    </r>
    <r>
      <rPr>
        <sz val="12"/>
        <rFont val="Arial Narrow"/>
        <family val="2"/>
      </rPr>
      <t>Se recomienda reportar la información en los medios establecidos por la segunda y tercera línea de defensa, en esta oportunidad el sharepoint.</t>
    </r>
  </si>
  <si>
    <r>
      <rPr>
        <b/>
        <sz val="12"/>
        <rFont val="Arial Narrow"/>
        <family val="2"/>
      </rPr>
      <t xml:space="preserve">Agosto 2020: </t>
    </r>
    <r>
      <rPr>
        <sz val="12"/>
        <rFont val="Arial Narrow"/>
        <family val="2"/>
      </rPr>
      <t xml:space="preserve"> De acuerdo con lo plasmado por el seguimiento de la segunda línea de defensa,  el estado es VENCIDA ya que la acción finaliza el 31/12/2019.  Se evidencian 2 formatos PG04-F0467 Formato de identificación de la información a publicar como dato abierto donde aparecen los datos Indicadores Diagnósticos - Hábitat en Localidades del 30 de juntio de 2020 e Indicadores Demográficos del 30 de agosto de 2020. Se evidenció la publicación de estos datos abiertos en la plataforma Datos Abiertos Bogotá. Se observa un incumplimiento en el procedimiento ya que el dato abierto "Indicadores demográficos" no aparece identificado en el Cronograma de publicación de datos abiertos, el formato PG04-F0467 tiene fecha de publicación 30 de agosto de 2020 y en datos abiertos Bogotá aparece con fecha de última actualización 28/08/2020, esto indica que el dato fue primero publicado y después se diligenció el formato PG04-F0467. Para agosto estaba programada la publicación del dato abierto "Mejoramiento de Vivienda" pero no fue publicado. Dado que el indicador define: Total de archivos de información publicados como dato abierto en el año/Total de archivos de información programados como dato abierto a publicar en el año se tiene un avance del 20% así (2/5)*100=40%
</t>
    </r>
    <r>
      <rPr>
        <b/>
        <sz val="12"/>
        <rFont val="Arial Narrow"/>
        <family val="2"/>
      </rPr>
      <t xml:space="preserve">
Soportes</t>
    </r>
    <r>
      <rPr>
        <sz val="12"/>
        <rFont val="Arial Narrow"/>
        <family val="2"/>
      </rPr>
      <t xml:space="preserve">: Como soporte de la acción se entregaron 2 archivos PDF con Formato PG04-F0467  de identificación de información a publicar como dato abierto para el dato abierto "Indicadores demográficos" y  "Indicadores Diagnósticos  - Hábitat en localidades" y la información presentada en el link :https://www.habitatbogota.gov.co/transparencia/informacion-interes/datos-abiertos. Como soporte de la actifvidad de control se entregaron el Cronograma de publicación de datos abiertos 2020 V3, el procedimiento PG04-PR08 para la publicación de datos abiertos de la SDHT V2 y  formato borrador PG04-F0467 Formato de identificación de la Información a Publicar como dato abierto.
</t>
    </r>
    <r>
      <rPr>
        <b/>
        <sz val="12"/>
        <rFont val="Arial Narrow"/>
        <family val="2"/>
      </rPr>
      <t>Recomendación:</t>
    </r>
    <r>
      <rPr>
        <sz val="12"/>
        <rFont val="Arial Narrow"/>
        <family val="2"/>
      </rPr>
      <t xml:space="preserve">  Revisar el tiempo de ejecución de la acción ya que todas  finalizan el 31/12/2019, adicionalmente se recomienda versionar el cronograma de publicación ya que se observa que ha sido modificado varias veces, adicionalmente se han eliminado datos a publicar y no se ha seguido el procedimiento, se recomienda seguir el procedimiento establecido. Adicionalmente se recomienda revisar cual podría ser la mejor evidencia para evidenciar la ejecución de la actividad de control.
</t>
    </r>
  </si>
  <si>
    <t>NA</t>
  </si>
  <si>
    <r>
      <rPr>
        <b/>
        <sz val="12"/>
        <color theme="1"/>
        <rFont val="Arial Narrow"/>
        <family val="2"/>
      </rPr>
      <t xml:space="preserve">Agosto 2020: </t>
    </r>
    <r>
      <rPr>
        <sz val="12"/>
        <color theme="1"/>
        <rFont val="Arial Narrow"/>
        <family val="2"/>
      </rPr>
      <t xml:space="preserve"> La Secretaria Distrital de Hábitat en atención a la Declaratoria de Emergencia Sanitaria decretado por el Gobierno Nacional y acogidos por la Alcaldía Mayor Bogotá, la Secretaría mediante Resolución 077 de 2020 y Resolución 099 de 2020 suspendió términos procesales desde el 16 de marzo hasta el 28 de junio de 2020;  términos que fueron levantados mediante Resolución 231 de 2020; sin embargo mediante Resolución 251 del 16 de agosto de 2020 modificó el artículo 2 de la Resolución 231 de 2020 en atención a las medidas tomadas por la el Distrito mediante Decreto Distrital 186 de del 15 de agosto de 2020 y la nueva fecha para levantar la suspensión de términos es 31 de agosto de 2020.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Quejas=10 Los trámites a las quejas e informes descritos con anterioridad, se reflejan en el cuadro de actos administrativos cargado como evidencia.  
Sin embargo la CID recepcionó y tramitó mediante las actas de reparto adjuntas de quejas 18 quejas y realizó 4 informes; asimismo realizaron proyecto de actos administrativos.  no obstante no se realizara  porcentaje de avance porque el indicador dice "Actuaciones  disciplinarias revisados por el operador disciplinario / Actuaciones disciplinarios realizadas en el año "
</t>
    </r>
    <r>
      <rPr>
        <b/>
        <sz val="12"/>
        <color theme="1"/>
        <rFont val="Arial Narrow"/>
        <family val="2"/>
      </rPr>
      <t xml:space="preserve">Soporte: </t>
    </r>
    <r>
      <rPr>
        <sz val="12"/>
        <color theme="1"/>
        <rFont val="Arial Narrow"/>
        <family val="2"/>
      </rPr>
      <t xml:space="preserve">
- Actas de reparto. (mayo 1 acta de reparto, junio 2 actas de reparto, julio 1 acta de reparto,  agosto 2 actas de reparto
- Base de datos de  Actos administrativos.relación en excel (1 mayo se observaron 37 actos, junio se observaron 27 actos administrativos, julio se observaron 34 actos administrativos, agosto  se observaron 34 actos administrativos)
- Actas de reunión. ( junio) se encontraron 3 actas de reunión , julio 4 actas de reunión, 
- Cronograma de atención. ( agosto) se observa un cronograma
</t>
    </r>
    <r>
      <rPr>
        <b/>
        <sz val="12"/>
        <color theme="1"/>
        <rFont val="Arial Narrow"/>
        <family val="2"/>
      </rPr>
      <t xml:space="preserve">
Recomendación
</t>
    </r>
    <r>
      <rPr>
        <sz val="12"/>
        <color theme="1"/>
        <rFont val="Arial Narrow"/>
        <family val="2"/>
      </rPr>
      <t xml:space="preserve">- Diferenciar de forma clara y detallada las acciones, responsables, tiempos y soportes.
-Evaluar el periodo de ejecución ("hasta"), pues no se tienen acciones programadas en el último cuatrimestre del año, donde también se pueden presentar eventos que generen la materialización del riesgo.
</t>
    </r>
  </si>
  <si>
    <r>
      <rPr>
        <b/>
        <sz val="12"/>
        <color theme="1"/>
        <rFont val="Arial Narrow"/>
        <family val="2"/>
      </rPr>
      <t>Agosto 2020</t>
    </r>
    <r>
      <rPr>
        <sz val="12"/>
        <color theme="1"/>
        <rFont val="Arial Narrow"/>
        <family val="2"/>
      </rPr>
      <t xml:space="preserve">
La Secretaria Distrital de Hábitat en atención a la Declaratoria de Emergencia Sanitaria decretado por el Gobierno Nacional y acogidos por la Alcaldía Mayor Bogotá, la Secretaría mediante Resolución 077 de 2020 y Resolución 099 de 2020 suspendió términos procesales desde el 16 de marzo hasta el 28 de junio de 2020;  términos que fueron levantados mediante Resolución 231 de 2020; sin embargo mediante Resolución 251 del 16 de agosto de 2020 modificó el artículo 2 de la Resolución 231 de 2020 en atención a las medidas tomadas por la el Distrito mediante Decreto Distrital 186 de del 15 de agosto de 2020 y la nueva fecha para levantar la suspensión de términos es 31 de agosto de 2020.
No obstante la suspensión de términos procesales en materia disciplinaria, Control Interno Disciplinario recepcionó y tramitó mediante las actas de reparto adjuntas, las quejas e informes con presunta incidencia disciplinaria durante el último cuatrimestre, así:  Mayo: Quejas=1. Junio: Quejas=6, Informes=4, para un total de 10. Julio: Quejas=1. Agosto: Quejas=10 Los trámites a las quejas e informes descritos con anterioridad, se reflejan en el cuadro de actos administrativos cargado como evidencia.  Sin embargo la CID recepcionó y tramitó mediante las actas de reparto adjuntas de quejas 18 quejas y realizó 4 informes; asimismo realizaron proyecto de actos administrativos.  no obstante no se realizara  porcentaje de avance porque el indicador dice "Actuaciones  disciplinarias revisados por el operador disciplinario / Actuaciones disciplinarios realizadas en el año "
</t>
    </r>
    <r>
      <rPr>
        <b/>
        <sz val="12"/>
        <color theme="1"/>
        <rFont val="Arial Narrow"/>
        <family val="2"/>
      </rPr>
      <t xml:space="preserve">Soporte: </t>
    </r>
    <r>
      <rPr>
        <sz val="12"/>
        <color theme="1"/>
        <rFont val="Arial Narrow"/>
        <family val="2"/>
      </rPr>
      <t xml:space="preserve">
- Actas de reparto. (mayo se observaron 1, junio se observaron 2 , julio se observaron1 y agosto se observaron 1)
- Base de datos Actos administrativos.relación en excel (1 mayo se observaron 37 actos, junio se observaron 27 actos administrativos, julio se observaron 34 actos administrativos, agosto  se observaron 34 actos administrativos)
- Reportes. (mayo se observaron 1, junio se observaron 1 , julio se observaron 1 y agosto se observaron 1)
</t>
    </r>
    <r>
      <rPr>
        <b/>
        <sz val="12"/>
        <color theme="1"/>
        <rFont val="Arial Narrow"/>
        <family val="2"/>
      </rPr>
      <t>Recomendación</t>
    </r>
    <r>
      <rPr>
        <sz val="12"/>
        <color theme="1"/>
        <rFont val="Arial Narrow"/>
        <family val="2"/>
      </rPr>
      <t xml:space="preserve">
- Evaluar el periodo de ejecución ("hasta"), pues no se tienen acciones programadas en el último cuatrimestre del año, donde también se pueden presentar eventos que generen la materialización del riesgo.
</t>
    </r>
  </si>
  <si>
    <r>
      <rPr>
        <b/>
        <sz val="12"/>
        <color theme="1"/>
        <rFont val="Arial Narrow"/>
        <family val="2"/>
      </rPr>
      <t xml:space="preserve">Agosto 2020
</t>
    </r>
    <r>
      <rPr>
        <sz val="12"/>
        <color theme="1"/>
        <rFont val="Arial Narrow"/>
        <family val="2"/>
      </rPr>
      <t>En las planillas de control para préstamo y consulta de documentos del periodo objeto de revisión (may-ago) se observaron debidamente identificadas y clasificadas las carpeta, las evidencias que soportan el cumplimiento de la acción propuesta.
Existen registros que aunque no tienen fecha de devolución, tienen comentarios de entrega (may-jun). Así mismo, se evidenciaron registros (julio) donde no existe registro de la devolución del material de consulta. Finalmente, para el mes de agosto no existe registro de la devolución de los documentos de consulta.
se observo que de 50 registros que se realizarón 34 que fueron prestados y devueltos y la planillas se encuentra debidamente diligenciada, 8 tiene observación con comentario buen estado pero sin fecha ni firma de devolución y 8 aún estan en prestamo, sin embargo, el indicador no permite determinar el porcentaje de avance y/o cumplimiento de la acción, dado que se encunetra invertido.</t>
    </r>
    <r>
      <rPr>
        <b/>
        <sz val="12"/>
        <color theme="1"/>
        <rFont val="Arial Narrow"/>
        <family val="2"/>
      </rPr>
      <t xml:space="preserve">
Soporte: 
</t>
    </r>
    <r>
      <rPr>
        <sz val="12"/>
        <color theme="1"/>
        <rFont val="Arial Narrow"/>
        <family val="2"/>
      </rPr>
      <t>- Planillas de control para préstamo y consulta de documentos (may - ago) distribuidas así ( planillas mayo junio fueron 3 planillas, julio 1 y agosto 1)</t>
    </r>
    <r>
      <rPr>
        <b/>
        <sz val="12"/>
        <color theme="1"/>
        <rFont val="Arial Narrow"/>
        <family val="2"/>
      </rPr>
      <t xml:space="preserve">
Recomendación
</t>
    </r>
    <r>
      <rPr>
        <sz val="12"/>
        <color theme="1"/>
        <rFont val="Arial Narrow"/>
        <family val="2"/>
      </rPr>
      <t>- Fortalecer el registro de la planilla de control para que se diligencien todas las casillas y se eviten malas interpretaciones al momento de calcular el indicador.
- Evaluar el periodo de ejecución ("desde" y "hasta"), pues diera a entender que en los meses de septiembre a diciembre no se tuvieran programadas acciones para el riesgo residual, en los cuales también se pueden presentar eventos que generen la materialización del riesgo., adicionalmente, verificar la formula del indicador.</t>
    </r>
  </si>
  <si>
    <r>
      <rPr>
        <b/>
        <sz val="12"/>
        <color theme="1"/>
        <rFont val="Arial Narrow"/>
        <family val="2"/>
      </rPr>
      <t xml:space="preserve">Agosto 2020
</t>
    </r>
    <r>
      <rPr>
        <sz val="12"/>
        <color theme="1"/>
        <rFont val="Arial Narrow"/>
        <family val="2"/>
      </rPr>
      <t>Debido a que no se han presentado eventos de inoperancia en la plataforma SECOP, no se han generado los certificados requeridos en el soporte; lo cual se coroboro en la plataforma de SECOP II   https://www.colombiacompra.gov.co/sites/cce_public/files/cce_documentos/certificado_indisponibilidad_secop_ii_0.pdf</t>
    </r>
    <r>
      <rPr>
        <b/>
        <sz val="12"/>
        <color theme="1"/>
        <rFont val="Arial Narrow"/>
        <family val="2"/>
      </rPr>
      <t xml:space="preserve">
Soporte: 
</t>
    </r>
    <r>
      <rPr>
        <sz val="12"/>
        <color theme="1"/>
        <rFont val="Arial Narrow"/>
        <family val="2"/>
      </rPr>
      <t xml:space="preserve">
plataforma de SECOP II   https://www.colombiacompra.gov.co/sites/cce_public/files/cce_documentos/certificado_indisponibilidad_secop_ii_0.pdf
</t>
    </r>
    <r>
      <rPr>
        <b/>
        <sz val="12"/>
        <color theme="1"/>
        <rFont val="Arial Narrow"/>
        <family val="2"/>
      </rPr>
      <t xml:space="preserve">
Recomendación
</t>
    </r>
    <r>
      <rPr>
        <sz val="12"/>
        <color theme="1"/>
        <rFont val="Arial Narrow"/>
        <family val="2"/>
      </rPr>
      <t>- Se sugiere que se  ingrese a la pagina de SECOP ii y se descargue el respectivo soporte inpendientemente no se hubiese presentado para validar la información.
- se recomienda corregir la palabra inoperancia por  Indisponibilidad</t>
    </r>
  </si>
  <si>
    <r>
      <rPr>
        <b/>
        <sz val="12"/>
        <color rgb="FF000000"/>
        <rFont val="Arial Narrow"/>
        <family val="2"/>
      </rPr>
      <t xml:space="preserve">Agosto 2020: </t>
    </r>
    <r>
      <rPr>
        <sz val="12"/>
        <color rgb="FF000000"/>
        <rFont val="Arial Narrow"/>
        <family val="2"/>
      </rPr>
      <t>Se observó documentos como es cronograma en excel en el cual se indica la toma a realizar del inventario fisico para los meses de septiembre y octubre de 2020, de igual manera entradas y salida de almacen en formato PDF de los meses mayo junio y julio. Como se evidencia se remiten soportes que no corresponden  al periodo de ejecución de la acción esto es, para los meses junio y julio; ya que la accion se tenia programada hasta el 30 de mayo de 2020</t>
    </r>
    <r>
      <rPr>
        <b/>
        <sz val="12"/>
        <color rgb="FF000000"/>
        <rFont val="Arial Narrow"/>
        <family val="2"/>
      </rPr>
      <t xml:space="preserve">
Soportes:
</t>
    </r>
    <r>
      <rPr>
        <sz val="12"/>
        <color rgb="FF000000"/>
        <rFont val="Arial Narrow"/>
        <family val="2"/>
      </rPr>
      <t>-Un Archivo formato Excel de cronograma toma fisica de inventarios para los meses de septiembre y octubre de 2020.
-Archivos formato PDF mes mayo cuatro (4) entradas de almacen.
-Archivo formato PDF mes de junio una entrada de almacen 
-Archivos formato PDF mes Julio cinco (5) entradas de almacen y una salida de almacen.
Información que fue generada del aplicativo JSP7.</t>
    </r>
    <r>
      <rPr>
        <b/>
        <sz val="12"/>
        <color rgb="FF000000"/>
        <rFont val="Arial Narrow"/>
        <family val="2"/>
      </rPr>
      <t xml:space="preserve">
Recomendaciones: </t>
    </r>
    <r>
      <rPr>
        <sz val="12"/>
        <color rgb="FF000000"/>
        <rFont val="Arial Narrow"/>
        <family val="2"/>
      </rPr>
      <t xml:space="preserve">Revisar y analizar la coherencia entre la acción, el soporte y el indicador (meta, formula, nombre), </t>
    </r>
    <r>
      <rPr>
        <b/>
        <sz val="12"/>
        <color rgb="FF000000"/>
        <rFont val="Arial Narrow"/>
        <family val="2"/>
      </rPr>
      <t xml:space="preserve">
</t>
    </r>
    <r>
      <rPr>
        <sz val="12"/>
        <color rgb="FF000000"/>
        <rFont val="Arial Narrow"/>
        <family val="2"/>
      </rPr>
      <t>adicionalmente se recomienda remitir la totalidad de los soportes, teniendo en cuenta que no sea dado cabal cumplimiento la acción planteada, (meses de febrero, marzo y abril).
De igual forma tomar las acciones correspondientes en el entendido que el periodo de cumplimiento de la acción ya vencio, (31/05/2020).</t>
    </r>
  </si>
  <si>
    <r>
      <rPr>
        <b/>
        <sz val="12"/>
        <color theme="1"/>
        <rFont val="Arial Narrow"/>
        <family val="2"/>
      </rPr>
      <t xml:space="preserve">Acción 1: </t>
    </r>
    <r>
      <rPr>
        <sz val="12"/>
        <color theme="1"/>
        <rFont val="Arial Narrow"/>
        <family val="2"/>
      </rPr>
      <t xml:space="preserve">En el seguimiento con corte a 30 de abril de 2020, la acción no se encontraba incluida.
Adicionalmente, según el acta de documentación de mapas de riesgos del 08 de abril, no se observó la inlcusión de esta acción, únicamente la eliminación de la anterior acción que consistiía en "Realizar un instructivo en el cual se especifique como se va a realizar el préstamo de expedientes de manera interna en la SIVCV",  por lo anterior, se hace necesario contar con un documento que permita validar la inclusión de la acción.
Se observaron los informes de seguimiento mensual de los expedientes activos de los meses de mayo a agosto, por tal razón el indicador se calcula de manera proporcional a los soportes remitidos y teniendo como base la fecha del acta de documentacion de riesgos correspondiente a 08 de abril , generando un avance del ((4/9)*100= 44% </t>
    </r>
    <r>
      <rPr>
        <b/>
        <sz val="12"/>
        <color theme="1"/>
        <rFont val="Arial Narrow"/>
        <family val="2"/>
      </rPr>
      <t xml:space="preserve">
</t>
    </r>
    <r>
      <rPr>
        <sz val="12"/>
        <color theme="1"/>
        <rFont val="Arial Narrow"/>
        <family val="2"/>
      </rPr>
      <t xml:space="preserve">
</t>
    </r>
    <r>
      <rPr>
        <b/>
        <sz val="12"/>
        <color theme="1"/>
        <rFont val="Arial Narrow"/>
        <family val="2"/>
      </rPr>
      <t xml:space="preserve">Soporte: </t>
    </r>
    <r>
      <rPr>
        <sz val="12"/>
        <color theme="1"/>
        <rFont val="Arial Narrow"/>
        <family val="2"/>
      </rPr>
      <t xml:space="preserve">
Base de datos de Control Interno SIDIVIC.
</t>
    </r>
    <r>
      <rPr>
        <b/>
        <sz val="12"/>
        <color theme="1"/>
        <rFont val="Arial Narrow"/>
        <family val="2"/>
      </rPr>
      <t>Recomendación</t>
    </r>
    <r>
      <rPr>
        <sz val="12"/>
        <color theme="1"/>
        <rFont val="Arial Narrow"/>
        <family val="2"/>
      </rPr>
      <t xml:space="preserve">
- Mantener el cumplimiento para el último cuatrimestre de las acciones por finalizar y la que se encuentra sin avance.
-Contar con documento que permita validar la inlcusión de la acción en el mapa de riesgos.</t>
    </r>
  </si>
  <si>
    <r>
      <rPr>
        <b/>
        <sz val="12"/>
        <color theme="1"/>
        <rFont val="Arial Narrow"/>
        <family val="2"/>
      </rPr>
      <t xml:space="preserve">Agosto 2020
</t>
    </r>
    <r>
      <rPr>
        <sz val="12"/>
        <color theme="1"/>
        <rFont val="Arial Narrow"/>
        <family val="2"/>
      </rPr>
      <t xml:space="preserve">Se observó citación , con soporte de asistencia sin firma de la capacitación realizada el 25 de junio en coordinación con la Secretaría Jurídica Distrital y Control Interno Disciplinario "orientaciones, derechos, deberes  y prohibiciones de los servidores públicos".
</t>
    </r>
    <r>
      <rPr>
        <b/>
        <sz val="12"/>
        <color theme="1"/>
        <rFont val="Arial Narrow"/>
        <family val="2"/>
      </rPr>
      <t xml:space="preserve">
Soporte: 
</t>
    </r>
    <r>
      <rPr>
        <sz val="12"/>
        <color theme="1"/>
        <rFont val="Arial Narrow"/>
        <family val="2"/>
      </rPr>
      <t xml:space="preserve">
Pantallazos de citacion
Listado de asistencia sin firma</t>
    </r>
    <r>
      <rPr>
        <b/>
        <sz val="12"/>
        <color theme="1"/>
        <rFont val="Arial Narrow"/>
        <family val="2"/>
      </rPr>
      <t xml:space="preserve">
Recomendación
</t>
    </r>
    <r>
      <rPr>
        <sz val="12"/>
        <color theme="1"/>
        <rFont val="Arial Narrow"/>
        <family val="2"/>
      </rPr>
      <t xml:space="preserve">
- Contar con soportes que validen la realización de las charlas
- Verificar la coherencia entre la acción y el indicador definido. 
- Ajustar el soporte, ya que se relacionan actas</t>
    </r>
  </si>
  <si>
    <r>
      <rPr>
        <b/>
        <sz val="12"/>
        <color theme="1"/>
        <rFont val="Arial Narrow"/>
        <family val="2"/>
      </rPr>
      <t xml:space="preserve">Agosto 2020: </t>
    </r>
    <r>
      <rPr>
        <sz val="12"/>
        <color theme="1"/>
        <rFont val="Arial Narrow"/>
        <family val="2"/>
      </rPr>
      <t xml:space="preserve">Se observaron soportes de  citacion a 37 capacitaciones en diversos temas relacionados con el atención de solicitudes en los procedimientos del proceso y no se observa la definición de los profesionales que se capacitaron para atención de solicitudes. Adicional,no se pudo evidenciar para éstas el soporte respectivo definido (listado de asistencia y acta) de la realización de la capacitación
</t>
    </r>
    <r>
      <rPr>
        <b/>
        <sz val="12"/>
        <color theme="1"/>
        <rFont val="Arial Narrow"/>
        <family val="2"/>
      </rPr>
      <t xml:space="preserve">
Soporte: 
</t>
    </r>
    <r>
      <rPr>
        <sz val="12"/>
        <color theme="1"/>
        <rFont val="Arial Narrow"/>
        <family val="2"/>
      </rPr>
      <t xml:space="preserve">Citaciones Capacitaciones junio: 3, 4, 5, 8, 9, 10, 11, 12, 16, 18, 19 y 30.
Citaciones Capacitaciones julio: 1, 2, 3, 6, 8, 9, 10, 13-17, 21, 22, 24, 27-31.
Citaciones Capacitaciones agosto: 3, 4, 12, 14 y 21.
No se evidenciaron capacitaciones para el mes de mayo.
</t>
    </r>
    <r>
      <rPr>
        <b/>
        <sz val="12"/>
        <color theme="1"/>
        <rFont val="Arial Narrow"/>
        <family val="2"/>
      </rPr>
      <t xml:space="preserve">
Recomendación
</t>
    </r>
    <r>
      <rPr>
        <sz val="12"/>
        <color theme="1"/>
        <rFont val="Arial Narrow"/>
        <family val="2"/>
      </rPr>
      <t>Contar con los soportes que validen el  cumplimiento de la actividad</t>
    </r>
  </si>
  <si>
    <r>
      <rPr>
        <b/>
        <sz val="12"/>
        <color theme="1"/>
        <rFont val="Arial Narrow"/>
        <family val="2"/>
      </rPr>
      <t xml:space="preserve">Agosto 2020: </t>
    </r>
    <r>
      <rPr>
        <sz val="12"/>
        <color theme="1"/>
        <rFont val="Arial Narrow"/>
        <family val="2"/>
      </rPr>
      <t>Se observó informe denominado "Informe semestral  de la campañas de comunicaciones de la subsecretaria de inspección, vigilancia y control de vivienda", no obstante, éste no se encuentra firmado y fechado y bajo formato de imagen corporativa, por lo cual no es posible asegurar si éste fue aprobado y validado.</t>
    </r>
    <r>
      <rPr>
        <b/>
        <sz val="12"/>
        <color theme="1"/>
        <rFont val="Arial Narrow"/>
        <family val="2"/>
      </rPr>
      <t xml:space="preserve">
Soporte: 
</t>
    </r>
    <r>
      <rPr>
        <sz val="12"/>
        <color theme="1"/>
        <rFont val="Arial Narrow"/>
        <family val="2"/>
      </rPr>
      <t>Informe semestral  de la campañas de comunicaciones de la subsecretaria de inspección, vigilancia y control de vivienda</t>
    </r>
    <r>
      <rPr>
        <b/>
        <sz val="12"/>
        <color theme="1"/>
        <rFont val="Arial Narrow"/>
        <family val="2"/>
      </rPr>
      <t xml:space="preserve">
Recomendación
</t>
    </r>
    <r>
      <rPr>
        <sz val="12"/>
        <color theme="1"/>
        <rFont val="Arial Narrow"/>
        <family val="2"/>
      </rPr>
      <t xml:space="preserve">- Ajustar el informe en su contenido, adicional evaluar la "formalidad" del informe, en cuanto a su fecha de emisión, responsables, etc. estandarización del formato con la inclusión de aspectos como introducción, objetivos, evidencias, conclusiones, recomendaciones, entre otros.
</t>
    </r>
    <r>
      <rPr>
        <b/>
        <sz val="12"/>
        <color theme="1"/>
        <rFont val="Arial Narrow"/>
        <family val="2"/>
      </rPr>
      <t xml:space="preserve">
</t>
    </r>
  </si>
  <si>
    <r>
      <rPr>
        <b/>
        <sz val="12"/>
        <color theme="1"/>
        <rFont val="Arial Narrow"/>
        <family val="2"/>
      </rPr>
      <t xml:space="preserve">Agosto 2020: </t>
    </r>
    <r>
      <rPr>
        <sz val="12"/>
        <color theme="1"/>
        <rFont val="Arial Narrow"/>
        <family val="2"/>
      </rPr>
      <t xml:space="preserve">Se observaron correos del 10, 11 y 13 de marzo  de 2020 cuyo tema es " Implementaciòn  de Herramientas Tecnológicas"  donde se presenta " Cronograma de Modulo  Ambiental" , no obstante no se cuenta con soportes que permitan medir en que estado se encuentra este modulo. No se observaron soportes que permitan medir el estado de actividades realizadas frente a las programadas , por cuanto no es claro cual es el cronograma que se planteo para la migraciòn de los documentos a la herramienta tecnológica.
No se observó el estado de las actividades que se registraron en Acta de Comitè de Gestión y Desempeño del 27 de marzo de 2020 en el numeral 5 " Socialización Mapa Interactivo", tambien relacionado con la implementaciòn de la Herramienta Tecnologica ITS- DATA.
</t>
    </r>
    <r>
      <rPr>
        <b/>
        <sz val="12"/>
        <color theme="1"/>
        <rFont val="Arial Narrow"/>
        <family val="2"/>
      </rPr>
      <t xml:space="preserve">Soportes: 
</t>
    </r>
    <r>
      <rPr>
        <sz val="12"/>
        <color theme="1"/>
        <rFont val="Arial Narrow"/>
        <family val="2"/>
      </rPr>
      <t xml:space="preserve">Correos del 10,11  y 13 de marzo de 2020
</t>
    </r>
    <r>
      <rPr>
        <b/>
        <sz val="12"/>
        <color theme="1"/>
        <rFont val="Arial Narrow"/>
        <family val="2"/>
      </rPr>
      <t>Recomendaciòn:</t>
    </r>
    <r>
      <rPr>
        <sz val="12"/>
        <color theme="1"/>
        <rFont val="Arial Narrow"/>
        <family val="2"/>
      </rPr>
      <t xml:space="preserve"> Contar con el cronograma planteado para la migraciòn de los documentos a la herramienta tecnologica y los respectivos soportes que permitan validar el estado de avance y/o cumplimiento. </t>
    </r>
  </si>
  <si>
    <r>
      <rPr>
        <b/>
        <sz val="12"/>
        <color theme="1"/>
        <rFont val="Arial Narrow"/>
        <family val="2"/>
      </rPr>
      <t xml:space="preserve">Agosto 2020: </t>
    </r>
    <r>
      <rPr>
        <sz val="12"/>
        <color theme="1"/>
        <rFont val="Arial Narrow"/>
        <family val="2"/>
      </rPr>
      <t xml:space="preserve">Se aclara que esta actividad  a corte de 30 de abril de 2020 de la evaluacion del Mapa de Riesgos de Corrupciòn, no se encontraba.
Se observó correo electronico del 26 de mayo de 2020, cuyo asunto es la" IMPLEMENTACION DE HERRAMIENTAS TECNOLOGICAS ITS-DATA"  donde se registra un cronograma de uso de la herramienta, no obstante no se cuenta con un cronograma que permita visualizar las actividades que se desarrollan para el cumpliemiento de la implementaciòn del modulo de documentos. Adicionalmente, se recomienda revisar la formula de indicador, toda vez que esta debe ser coherente con la actividad enmarcada a la Implementaciòn del modulo de documentos.
</t>
    </r>
    <r>
      <rPr>
        <b/>
        <sz val="12"/>
        <color theme="1"/>
        <rFont val="Arial Narrow"/>
        <family val="2"/>
      </rPr>
      <t xml:space="preserve">Soportes: </t>
    </r>
    <r>
      <rPr>
        <sz val="12"/>
        <color theme="1"/>
        <rFont val="Arial Narrow"/>
        <family val="2"/>
      </rPr>
      <t xml:space="preserve">
Correos del 10,11  y 13 de marzo de 2020</t>
    </r>
    <r>
      <rPr>
        <b/>
        <sz val="12"/>
        <color theme="1"/>
        <rFont val="Arial Narrow"/>
        <family val="2"/>
      </rPr>
      <t xml:space="preserve">
Recomendación: </t>
    </r>
    <r>
      <rPr>
        <sz val="12"/>
        <color theme="1"/>
        <rFont val="Arial Narrow"/>
        <family val="2"/>
      </rPr>
      <t>Revisar y/o ajustar la formula del indicador teniendo en cuenta la actividad establecida y contar con soportes que permitan validar que la actividad se esta ejecutando y si mitiga el riesgo detectado.</t>
    </r>
  </si>
  <si>
    <r>
      <rPr>
        <b/>
        <sz val="12"/>
        <color theme="1"/>
        <rFont val="Arial Narrow"/>
        <family val="2"/>
      </rPr>
      <t>Agosto 2020:</t>
    </r>
    <r>
      <rPr>
        <sz val="12"/>
        <color theme="1"/>
        <rFont val="Arial Narrow"/>
        <family val="2"/>
      </rPr>
      <t xml:space="preserve"> De acuerdo a la base suministrada se suscribieron 305 contratos donde se relacionan los links del SECOP de cada contrato suscrito. Lo anterior, para el periodo de mayo a agosto. De los cuales se tomo una muestra y no se evidencia los soportes de verificación de inhabilidades 
</t>
    </r>
    <r>
      <rPr>
        <b/>
        <sz val="12"/>
        <color theme="1"/>
        <rFont val="Arial Narrow"/>
        <family val="2"/>
      </rPr>
      <t xml:space="preserve">Soporte: </t>
    </r>
    <r>
      <rPr>
        <sz val="12"/>
        <color theme="1"/>
        <rFont val="Arial Narrow"/>
        <family val="2"/>
      </rPr>
      <t xml:space="preserve">
- Relación de contratos suscritos (may - ago).
</t>
    </r>
    <r>
      <rPr>
        <b/>
        <sz val="12"/>
        <color theme="1"/>
        <rFont val="Arial Narrow"/>
        <family val="2"/>
      </rPr>
      <t xml:space="preserve">Recomendación
</t>
    </r>
    <r>
      <rPr>
        <sz val="12"/>
        <color theme="1"/>
        <rFont val="Arial Narrow"/>
        <family val="2"/>
      </rPr>
      <t xml:space="preserve">
- Contar con los soportes que den cumplimiento en la acción
- Evaluar el periodo de ejecución ("desde" y "hasta"), pues diera a entender que en los meses de enero y de junio a diciembre no se tuvieran programadas acciones para el riesgo residual, en los cuales también se pueden presentar eventos que generen la materialización del riesgo.
-Revisar la coherencia entre la acción y el indicador
</t>
    </r>
  </si>
  <si>
    <r>
      <rPr>
        <b/>
        <sz val="12"/>
        <color theme="1"/>
        <rFont val="Arial Narrow"/>
        <family val="2"/>
      </rPr>
      <t>Agosto 2020</t>
    </r>
    <r>
      <rPr>
        <sz val="12"/>
        <color theme="1"/>
        <rFont val="Arial Narrow"/>
        <family val="2"/>
      </rPr>
      <t xml:space="preserve">
Se evidencia las  actas de comité N° 03 del 08 de mayo de 2020, acta N° 4 del 10 de julio de 2020,  acta N° 5 del 17 de julio de 2020,  acta 6 del 24 de julio de 2020 y  acta 7. del 06 de agosto de 2020  y se evidencia que no se presentaron adendas . Sin embargo,  relacionaron una matriz en las cual se  presentaron adendas en 6 procesos.
</t>
    </r>
    <r>
      <rPr>
        <b/>
        <sz val="12"/>
        <color theme="1"/>
        <rFont val="Arial Narrow"/>
        <family val="2"/>
      </rPr>
      <t xml:space="preserve">Soporte: </t>
    </r>
    <r>
      <rPr>
        <sz val="12"/>
        <color theme="1"/>
        <rFont val="Arial Narrow"/>
        <family val="2"/>
      </rPr>
      <t xml:space="preserve">
- actas de comité N° 03 del 08 de mayo de 2020, acta N° 4 del 10 de julio de 2020,  acta N° 5 del 17 de julio de 2020,  acta 6 del 24 de julio de 2020 y  acta 7. del 06 de agosto de 2020
-SDHT-LP-003-2020 
-SDHT-PMC-004-2020
SDHT-MC-003-2020
SDHT-SA-PMC-002-2020
SDHT-SA-SAMC-003-2020
SDHT-SASI-001-2020
</t>
    </r>
    <r>
      <rPr>
        <b/>
        <sz val="12"/>
        <color theme="1"/>
        <rFont val="Arial Narrow"/>
        <family val="2"/>
      </rPr>
      <t xml:space="preserve">Recomendación
</t>
    </r>
    <r>
      <rPr>
        <sz val="12"/>
        <color theme="1"/>
        <rFont val="Arial Narrow"/>
        <family val="2"/>
      </rPr>
      <t xml:space="preserve">
- Reevaluar la meta y/o el resultado del indicador en coherencia con las soportes presentados.
-Evaluar el periodo de ejecución ("desde" y "hasta"), pues diera a entender que en los meses de enero y de junio a diciembre no se tuvieran programadas acciones para el riesgo residual, en los cuales también se pueden presentar eventos que generen la materialización del riesgo.</t>
    </r>
  </si>
  <si>
    <r>
      <t>Agosto 2020:</t>
    </r>
    <r>
      <rPr>
        <sz val="12"/>
        <color theme="1"/>
        <rFont val="Arial Narrow"/>
        <family val="2"/>
      </rPr>
      <t xml:space="preserve"> Se observó  que  modificaron la fecha de culminacion de esta actividad , toda vez que en el primer seguimiento culminaba al 30 de abril de 2020 ,  no obstante en el acta de modificación como lo establece en el lineamiento de politica que precisa : "PG03- FO558 Acta de documentación del mapa de riesgos, en el que se describe el análisis de contexto, los cambios presentados, movilidad de los riesgos, aplicación y eficiencia de controles, identificación de riesgos emergentes (...) " definidos en el  procedimiento PG03-PR06: " Procedimiento Administración de Riesgos de Gestión, Corrupción y Seguridad Digital" Version 7; no se observó esta modificación.</t>
    </r>
    <r>
      <rPr>
        <b/>
        <sz val="12"/>
        <color theme="1"/>
        <rFont val="Arial Narrow"/>
        <family val="2"/>
      </rPr>
      <t xml:space="preserve">
</t>
    </r>
    <r>
      <rPr>
        <sz val="12"/>
        <color theme="1"/>
        <rFont val="Arial Narrow"/>
        <family val="2"/>
      </rPr>
      <t xml:space="preserve">Se observa capacitaciòn por parte de la Veeduria Distrital de fecha 20 de agosto de 2020  a 73 funcionarios publicos de la Subsecretaria  de Gestiòn Financiera, en referencia a lineamientos antisoborno.
</t>
    </r>
    <r>
      <rPr>
        <b/>
        <sz val="12"/>
        <color theme="1"/>
        <rFont val="Arial Narrow"/>
        <family val="2"/>
      </rPr>
      <t xml:space="preserve">
Recomendación: 
</t>
    </r>
    <r>
      <rPr>
        <sz val="12"/>
        <color theme="1"/>
        <rFont val="Arial Narrow"/>
        <family val="2"/>
      </rPr>
      <t xml:space="preserve">Validar la coherencia entre el indicador, la acción y el soporte.
Fortalecer la documentación de los cambios del acta de documentación </t>
    </r>
  </si>
  <si>
    <r>
      <t xml:space="preserve">Agosto 2020: </t>
    </r>
    <r>
      <rPr>
        <sz val="12"/>
        <color theme="1"/>
        <rFont val="Arial Narrow"/>
        <family val="2"/>
      </rPr>
      <t xml:space="preserve">Se observó Acta No. 22 del 29 de mayo "Taller de escucha", Acta No. 26 del 27 de junio "Taller de escucha",  Acta No. 33 "Taller de escucha" del mes de julio, dentro de las cuales se observó el seguimiento a la línea 195 en donde se realiza el análisis de debilidades y fortalezas de las llamadas realizadas por los asesores, adicionalmente, seguimiento de los planes de mejoramiento generados, adicionalmente se observó formato denominado "Secretaria DIstrital del Habitat reporte cliente incognito" del 19 de agosto de 2020, sin embargo, teniendo en cuenta que la acción corresponde a un seguimiento y el soporte es a traves de un informe trimestral, no se observó el soporte correspondiente, por tal razón no es posible observar el avance y/o cumplimiento de la acción.
</t>
    </r>
    <r>
      <rPr>
        <b/>
        <sz val="12"/>
        <color theme="1"/>
        <rFont val="Arial Narrow"/>
        <family val="2"/>
      </rPr>
      <t>Soportes:</t>
    </r>
    <r>
      <rPr>
        <sz val="12"/>
        <color theme="1"/>
        <rFont val="Arial Narrow"/>
        <family val="2"/>
      </rPr>
      <t xml:space="preserve"> Acta No. 22 del 29 de mayo, Acta No. 26 del 27 de junio y Acta No. 33  del mes de julio.  Formato denominado "Secretaria Distrital del Habitat reporte cliente incognito" del 19 de agosto de 2020.
</t>
    </r>
    <r>
      <rPr>
        <b/>
        <sz val="12"/>
        <color theme="1"/>
        <rFont val="Arial Narrow"/>
        <family val="2"/>
      </rPr>
      <t xml:space="preserve">Recomendación: </t>
    </r>
    <r>
      <rPr>
        <sz val="12"/>
        <color theme="1"/>
        <rFont val="Arial Narrow"/>
        <family val="2"/>
      </rPr>
      <t>Se recomienda generar el informe trimestral en el cual se pueda verificar los resultados del seguimiento que se realiza los canales teléfonicos y presenciales de la entidad, con sus respectivos análisis y/o recomendaciones, tener en cuenta que la acción se encuentra dirigida a canales presenciales y telefónicos. Se recomienda ampliar la fecha de finalizacion de la acción, dado que ya se cumplió el periodo para su ejecución. Adicionalmente, se recomienda complementar la meta programada y revisar la acción formulada, dado que en el indicador se refiere a la aplicación del manual de servicio al ciudadano y la accion se encuentra enfocada al seguimiento de del servicio de los canales presenciales y telefonicos</t>
    </r>
  </si>
  <si>
    <r>
      <rPr>
        <b/>
        <sz val="12"/>
        <color theme="1"/>
        <rFont val="Arial Narrow"/>
        <family val="2"/>
      </rPr>
      <t xml:space="preserve">Agosto 2020: </t>
    </r>
    <r>
      <rPr>
        <sz val="12"/>
        <color theme="1"/>
        <rFont val="Arial Narrow"/>
        <family val="2"/>
      </rPr>
      <t xml:space="preserve">Se observó presentación en power point denominada: "Capacitación Tabla de Retención Documental" la cual se encuentra en la carpeta de control, sin embargo no se observa listado de asistencia como soporte para la acción. 
</t>
    </r>
    <r>
      <rPr>
        <b/>
        <sz val="12"/>
        <color theme="1"/>
        <rFont val="Arial Narrow"/>
        <family val="2"/>
      </rPr>
      <t xml:space="preserve">Soporte:
1. </t>
    </r>
    <r>
      <rPr>
        <sz val="12"/>
        <color theme="1"/>
        <rFont val="Arial Narrow"/>
        <family val="2"/>
      </rPr>
      <t xml:space="preserve">Archivo Power Point con presentación:  "Capacitación Tabla de Retención Documental" 
</t>
    </r>
    <r>
      <rPr>
        <b/>
        <sz val="12"/>
        <color theme="1"/>
        <rFont val="Arial Narrow"/>
        <family val="2"/>
      </rPr>
      <t xml:space="preserve">Recomendación: 
</t>
    </r>
    <r>
      <rPr>
        <sz val="12"/>
        <color theme="1"/>
        <rFont val="Arial Narrow"/>
        <family val="2"/>
      </rPr>
      <t xml:space="preserve">Adjuntar en las evidencias el listado de asistencia de la capacitación realizada durante el periodo comprendido para dar cumplimiento a la acción. </t>
    </r>
  </si>
  <si>
    <r>
      <rPr>
        <b/>
        <sz val="12"/>
        <color theme="1"/>
        <rFont val="Arial Narrow"/>
        <family val="2"/>
      </rPr>
      <t>Agosto 2020</t>
    </r>
    <r>
      <rPr>
        <sz val="12"/>
        <color theme="1"/>
        <rFont val="Arial Narrow"/>
        <family val="2"/>
      </rPr>
      <t xml:space="preserve">: Se realizó la modificación del procedimiento PE01-PR07 Evaluación y Seguimiento versión 1, en donde se incluyo la creación del formato denominado "Índice Papeles de trabajo "y se incluyó el lineamiento 4.13 donde se relaciona el uso del formato durante el desarrollo de las etapas de auditoría.
</t>
    </r>
    <r>
      <rPr>
        <b/>
        <sz val="12"/>
        <color theme="1"/>
        <rFont val="Arial Narrow"/>
        <family val="2"/>
      </rPr>
      <t>Soportes</t>
    </r>
    <r>
      <rPr>
        <sz val="12"/>
        <color theme="1"/>
        <rFont val="Arial Narrow"/>
        <family val="2"/>
      </rPr>
      <t xml:space="preserve">: 1. Correo electrónico del 25 de agosto de remisión del procedimiento para modificación
2. Formato PG03-FO387 Solicitud de creación formato "Índice papeles de trabajo"
3. Formato Índice papeles de trabajo
4. Procedimiento PE01-PR07 Evaluación y seguimiento (Actualización que esta pendiente de aprobación por programas y proyectos.)
</t>
    </r>
    <r>
      <rPr>
        <b/>
        <sz val="12"/>
        <color theme="1"/>
        <rFont val="Arial Narrow"/>
        <family val="2"/>
      </rPr>
      <t xml:space="preserve">Recomendación: </t>
    </r>
    <r>
      <rPr>
        <sz val="12"/>
        <color theme="1"/>
        <rFont val="Arial Narrow"/>
        <family val="2"/>
      </rPr>
      <t>Realizar la actualización de las fechas de ejecución de la 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</si>
</sst>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
  </numFmts>
  <fonts count="30" x14ac:knownFonts="1">
    <font>
      <sz val="11"/>
      <color theme="1"/>
      <name val="Calibri"/>
      <family val="2"/>
      <scheme val="minor"/>
    </font>
    <font>
      <sz val="11"/>
      <color indexed="8"/>
      <name val="Calibri"/>
      <family val="2"/>
    </font>
    <font>
      <sz val="12"/>
      <color indexed="8"/>
      <name val="Arial Narrow"/>
      <family val="2"/>
    </font>
    <font>
      <b/>
      <sz val="12"/>
      <color indexed="8"/>
      <name val="Arial Narrow"/>
      <family val="2"/>
    </font>
    <font>
      <sz val="12"/>
      <color theme="1"/>
      <name val="Arial Narrow"/>
      <family val="2"/>
    </font>
    <font>
      <b/>
      <sz val="12"/>
      <color theme="1"/>
      <name val="Arial Narrow"/>
      <family val="2"/>
    </font>
    <font>
      <b/>
      <sz val="12"/>
      <name val="Arial Narrow"/>
      <family val="2"/>
    </font>
    <font>
      <sz val="12"/>
      <name val="Arial Narrow"/>
      <family val="2"/>
    </font>
    <font>
      <sz val="12"/>
      <color theme="1"/>
      <name val="Times New Roman"/>
      <family val="1"/>
    </font>
    <font>
      <sz val="12"/>
      <color theme="0"/>
      <name val="Arial Narrow"/>
      <family val="2"/>
    </font>
    <font>
      <b/>
      <sz val="12"/>
      <color theme="1"/>
      <name val="Times New Roman"/>
      <family val="1"/>
    </font>
    <font>
      <sz val="12"/>
      <name val="Times New Roman"/>
      <family val="1"/>
    </font>
    <font>
      <b/>
      <sz val="12"/>
      <name val="Times New Roman"/>
      <family val="1"/>
    </font>
    <font>
      <sz val="10"/>
      <color indexed="8"/>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sz val="11"/>
      <color theme="1"/>
      <name val="Calibri"/>
      <family val="2"/>
      <scheme val="minor"/>
    </font>
    <font>
      <u/>
      <sz val="10"/>
      <color theme="1"/>
      <name val="Arial Narrow"/>
      <family val="2"/>
    </font>
    <font>
      <sz val="10"/>
      <name val="Times New Roman"/>
      <family val="1"/>
    </font>
    <font>
      <sz val="10"/>
      <color theme="1"/>
      <name val="Times New Roman"/>
      <family val="1"/>
    </font>
    <font>
      <b/>
      <sz val="10"/>
      <color theme="1"/>
      <name val="Times New Roman"/>
      <family val="1"/>
    </font>
    <font>
      <b/>
      <sz val="9"/>
      <color indexed="81"/>
      <name val="Tahoma"/>
      <family val="2"/>
    </font>
    <font>
      <sz val="9"/>
      <color indexed="81"/>
      <name val="Tahoma"/>
      <family val="2"/>
    </font>
    <font>
      <sz val="10"/>
      <color rgb="FF000000"/>
      <name val="Arial Narrow"/>
      <family val="2"/>
    </font>
    <font>
      <i/>
      <sz val="12"/>
      <color theme="1"/>
      <name val="Arial Narrow"/>
      <family val="2"/>
    </font>
    <font>
      <b/>
      <sz val="12"/>
      <color rgb="FF000000"/>
      <name val="Arial Narrow"/>
      <family val="2"/>
    </font>
    <font>
      <i/>
      <sz val="12"/>
      <color rgb="FF000000"/>
      <name val="Arial Narrow"/>
      <family val="2"/>
    </font>
    <font>
      <sz val="12"/>
      <color rgb="FF000000"/>
      <name val="Arial Narrow"/>
      <family val="2"/>
    </font>
  </fonts>
  <fills count="1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39997558519241921"/>
        <bgColor indexed="31"/>
      </patternFill>
    </fill>
    <fill>
      <patternFill patternType="solid">
        <fgColor rgb="FFFFFF00"/>
        <bgColor indexed="64"/>
      </patternFill>
    </fill>
    <fill>
      <patternFill patternType="solid">
        <fgColor theme="0"/>
        <bgColor indexed="26"/>
      </patternFill>
    </fill>
    <fill>
      <patternFill patternType="solid">
        <fgColor indexed="9"/>
        <bgColor indexed="26"/>
      </patternFill>
    </fill>
    <fill>
      <patternFill patternType="solid">
        <fgColor rgb="FF33CC3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993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CCFF33"/>
        <bgColor indexed="64"/>
      </patternFill>
    </fill>
    <fill>
      <patternFill patternType="solid">
        <fgColor theme="5"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9" fontId="18" fillId="0" borderId="0" applyFont="0" applyFill="0" applyBorder="0" applyAlignment="0" applyProtection="0"/>
    <xf numFmtId="41" fontId="18" fillId="0" borderId="0" applyFont="0" applyFill="0" applyBorder="0" applyAlignment="0" applyProtection="0"/>
    <xf numFmtId="0" fontId="1" fillId="0" borderId="0"/>
  </cellStyleXfs>
  <cellXfs count="543">
    <xf numFmtId="0" fontId="0" fillId="0" borderId="0" xfId="0"/>
    <xf numFmtId="0" fontId="2" fillId="2" borderId="0" xfId="1" applyFont="1" applyFill="1"/>
    <xf numFmtId="0" fontId="3" fillId="0" borderId="0" xfId="1" applyFont="1" applyAlignment="1">
      <alignment horizontal="center"/>
    </xf>
    <xf numFmtId="0" fontId="2" fillId="0" borderId="0" xfId="1" applyFont="1"/>
    <xf numFmtId="0" fontId="4" fillId="2" borderId="0" xfId="0" applyFont="1" applyFill="1"/>
    <xf numFmtId="49" fontId="4" fillId="0" borderId="0" xfId="0" applyNumberFormat="1" applyFont="1" applyAlignment="1">
      <alignment horizontal="center" vertical="center"/>
    </xf>
    <xf numFmtId="49" fontId="4" fillId="0" borderId="0" xfId="0" applyNumberFormat="1" applyFont="1" applyAlignment="1" applyProtection="1">
      <alignment horizontal="center" vertical="center"/>
      <protection locked="0"/>
    </xf>
    <xf numFmtId="0" fontId="4" fillId="2" borderId="0" xfId="0" applyFont="1" applyFill="1" applyAlignment="1">
      <alignment horizontal="center" vertical="center"/>
    </xf>
    <xf numFmtId="0" fontId="4" fillId="0" borderId="0" xfId="0" applyFont="1"/>
    <xf numFmtId="0" fontId="2" fillId="7" borderId="0" xfId="1" applyFont="1" applyFill="1"/>
    <xf numFmtId="49" fontId="4" fillId="2" borderId="0" xfId="0" applyNumberFormat="1" applyFont="1" applyFill="1" applyAlignment="1">
      <alignment horizontal="center" vertical="center"/>
    </xf>
    <xf numFmtId="0" fontId="9" fillId="2" borderId="0" xfId="1" applyFont="1" applyFill="1"/>
    <xf numFmtId="0" fontId="7" fillId="2" borderId="0" xfId="1" applyFont="1" applyFill="1"/>
    <xf numFmtId="0" fontId="7" fillId="0" borderId="0" xfId="1" applyFont="1"/>
    <xf numFmtId="0" fontId="8" fillId="2" borderId="0" xfId="0" applyFont="1" applyFill="1"/>
    <xf numFmtId="0" fontId="8" fillId="0" borderId="0" xfId="0" applyFont="1"/>
    <xf numFmtId="49" fontId="8" fillId="2" borderId="8" xfId="0" applyNumberFormat="1" applyFont="1" applyFill="1" applyBorder="1" applyAlignment="1" applyProtection="1">
      <alignment horizontal="center" vertical="center"/>
      <protection locked="0"/>
    </xf>
    <xf numFmtId="0" fontId="8" fillId="2" borderId="8" xfId="0"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49" fontId="8" fillId="2" borderId="8" xfId="0" applyNumberFormat="1" applyFont="1" applyFill="1" applyBorder="1" applyAlignment="1" applyProtection="1">
      <alignment vertical="center" wrapText="1"/>
      <protection locked="0"/>
    </xf>
    <xf numFmtId="164" fontId="11" fillId="2" borderId="8"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0" fontId="2" fillId="0" borderId="0" xfId="1" applyFont="1" applyAlignment="1">
      <alignment horizontal="center"/>
    </xf>
    <xf numFmtId="0" fontId="11" fillId="2" borderId="8" xfId="0" applyFont="1" applyFill="1" applyBorder="1" applyAlignment="1" applyProtection="1">
      <alignment horizontal="center" vertical="center" wrapText="1"/>
      <protection locked="0"/>
    </xf>
    <xf numFmtId="0" fontId="8" fillId="2" borderId="8" xfId="0" applyFont="1" applyFill="1" applyBorder="1" applyAlignment="1">
      <alignment horizontal="center" vertical="center"/>
    </xf>
    <xf numFmtId="9" fontId="14" fillId="2" borderId="4" xfId="0" applyNumberFormat="1" applyFont="1" applyFill="1" applyBorder="1" applyAlignment="1">
      <alignment horizontal="center" vertical="center"/>
    </xf>
    <xf numFmtId="14" fontId="14" fillId="2" borderId="4" xfId="0" applyNumberFormat="1" applyFont="1" applyFill="1" applyBorder="1" applyAlignment="1">
      <alignment horizontal="center" vertical="center"/>
    </xf>
    <xf numFmtId="14" fontId="17" fillId="2" borderId="4" xfId="0" applyNumberFormat="1"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2" borderId="8" xfId="0" applyFont="1" applyFill="1" applyBorder="1" applyAlignment="1" applyProtection="1">
      <alignment horizontal="center" vertical="center" wrapText="1"/>
      <protection locked="0"/>
    </xf>
    <xf numFmtId="0" fontId="14" fillId="0" borderId="8" xfId="0" applyFont="1" applyBorder="1" applyAlignment="1" applyProtection="1">
      <alignment horizontal="center" vertical="center"/>
      <protection locked="0"/>
    </xf>
    <xf numFmtId="0" fontId="17" fillId="0" borderId="8" xfId="0" applyFont="1" applyBorder="1" applyAlignment="1" applyProtection="1">
      <alignment horizontal="center" vertical="center" wrapText="1"/>
      <protection locked="0"/>
    </xf>
    <xf numFmtId="49" fontId="14" fillId="2" borderId="8" xfId="0" applyNumberFormat="1" applyFont="1" applyFill="1" applyBorder="1" applyAlignment="1" applyProtection="1">
      <alignment horizontal="center" vertical="center"/>
      <protection locked="0"/>
    </xf>
    <xf numFmtId="0" fontId="14" fillId="2" borderId="8" xfId="0" applyFont="1" applyFill="1" applyBorder="1" applyAlignment="1">
      <alignment horizontal="center" vertical="center" wrapText="1"/>
    </xf>
    <xf numFmtId="0" fontId="14" fillId="2" borderId="8" xfId="0" applyFont="1" applyFill="1" applyBorder="1" applyAlignment="1">
      <alignment horizontal="center" vertical="center"/>
    </xf>
    <xf numFmtId="1" fontId="14" fillId="2" borderId="8" xfId="0" applyNumberFormat="1" applyFont="1" applyFill="1" applyBorder="1" applyAlignment="1">
      <alignment horizontal="center" vertical="center" wrapText="1"/>
    </xf>
    <xf numFmtId="0" fontId="15" fillId="10" borderId="8" xfId="0" applyFont="1" applyFill="1" applyBorder="1" applyAlignment="1">
      <alignment horizontal="center" vertical="center" wrapText="1"/>
    </xf>
    <xf numFmtId="49" fontId="14" fillId="2" borderId="8" xfId="0" applyNumberFormat="1" applyFont="1" applyFill="1" applyBorder="1" applyAlignment="1" applyProtection="1">
      <alignment horizontal="center" vertical="center" wrapText="1"/>
      <protection locked="0"/>
    </xf>
    <xf numFmtId="164" fontId="14" fillId="2" borderId="8" xfId="0" applyNumberFormat="1" applyFont="1" applyFill="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0" fontId="14" fillId="2" borderId="4" xfId="0" applyFont="1" applyFill="1" applyBorder="1" applyAlignment="1">
      <alignment horizontal="left" vertical="center" wrapText="1"/>
    </xf>
    <xf numFmtId="0" fontId="17" fillId="2" borderId="4" xfId="0" applyFont="1" applyFill="1" applyBorder="1" applyAlignment="1" applyProtection="1">
      <alignment horizontal="center" vertical="center" wrapText="1"/>
      <protection locked="0"/>
    </xf>
    <xf numFmtId="0" fontId="17" fillId="0" borderId="4" xfId="1" applyFont="1" applyBorder="1" applyAlignment="1">
      <alignment horizontal="justify" vertical="center"/>
    </xf>
    <xf numFmtId="0" fontId="17" fillId="0" borderId="4" xfId="0" applyFont="1" applyBorder="1" applyAlignment="1" applyProtection="1">
      <alignment horizontal="left" vertical="center" wrapText="1"/>
      <protection locked="0"/>
    </xf>
    <xf numFmtId="0" fontId="17" fillId="0" borderId="4" xfId="0" applyFont="1" applyBorder="1" applyAlignment="1" applyProtection="1">
      <alignment horizontal="center" vertical="center" wrapText="1"/>
      <protection locked="0"/>
    </xf>
    <xf numFmtId="49" fontId="17" fillId="2" borderId="4" xfId="0" applyNumberFormat="1" applyFont="1" applyFill="1" applyBorder="1" applyAlignment="1" applyProtection="1">
      <alignment horizontal="center" vertical="center"/>
      <protection locked="0"/>
    </xf>
    <xf numFmtId="49" fontId="17" fillId="9" borderId="4" xfId="0" applyNumberFormat="1" applyFont="1" applyFill="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vertical="center"/>
    </xf>
    <xf numFmtId="1" fontId="17" fillId="2" borderId="4" xfId="0" applyNumberFormat="1" applyFont="1" applyFill="1" applyBorder="1" applyAlignment="1">
      <alignment horizontal="center" vertical="center" wrapText="1"/>
    </xf>
    <xf numFmtId="49" fontId="17" fillId="2" borderId="4" xfId="0" applyNumberFormat="1" applyFont="1" applyFill="1" applyBorder="1" applyAlignment="1" applyProtection="1">
      <alignment horizontal="center" vertical="center" wrapText="1"/>
      <protection locked="0"/>
    </xf>
    <xf numFmtId="164" fontId="17" fillId="2" borderId="4" xfId="0" applyNumberFormat="1" applyFont="1" applyFill="1" applyBorder="1" applyAlignment="1" applyProtection="1">
      <alignment horizontal="center" vertical="center" wrapText="1"/>
      <protection locked="0"/>
    </xf>
    <xf numFmtId="164" fontId="17" fillId="0" borderId="4" xfId="0" applyNumberFormat="1" applyFont="1" applyBorder="1" applyAlignment="1" applyProtection="1">
      <alignment horizontal="center" vertical="center" wrapText="1"/>
      <protection locked="0"/>
    </xf>
    <xf numFmtId="49" fontId="17" fillId="0" borderId="4" xfId="0" applyNumberFormat="1" applyFont="1" applyBorder="1" applyAlignment="1" applyProtection="1">
      <alignment horizontal="justify" vertical="center" wrapText="1"/>
      <protection locked="0"/>
    </xf>
    <xf numFmtId="0" fontId="17" fillId="14" borderId="4" xfId="0" applyFont="1" applyFill="1" applyBorder="1" applyAlignment="1" applyProtection="1">
      <alignment horizontal="center" vertical="center" wrapText="1"/>
      <protection locked="0"/>
    </xf>
    <xf numFmtId="9" fontId="17" fillId="2" borderId="4" xfId="0" applyNumberFormat="1" applyFont="1" applyFill="1" applyBorder="1" applyAlignment="1">
      <alignment horizontal="center" vertical="center"/>
    </xf>
    <xf numFmtId="0" fontId="17" fillId="0" borderId="8" xfId="0" applyFont="1" applyBorder="1" applyAlignment="1" applyProtection="1">
      <alignment horizontal="left" vertical="center" wrapText="1"/>
      <protection locked="0"/>
    </xf>
    <xf numFmtId="0" fontId="17" fillId="15" borderId="4" xfId="0" applyFont="1" applyFill="1" applyBorder="1" applyAlignment="1" applyProtection="1">
      <alignment horizontal="center" vertical="center" wrapText="1"/>
      <protection locked="0"/>
    </xf>
    <xf numFmtId="49" fontId="14" fillId="15" borderId="4" xfId="0" applyNumberFormat="1" applyFont="1" applyFill="1" applyBorder="1" applyAlignment="1" applyProtection="1">
      <alignment horizontal="center" vertical="center"/>
      <protection locked="0"/>
    </xf>
    <xf numFmtId="0" fontId="17" fillId="15" borderId="8" xfId="0" applyFont="1" applyFill="1" applyBorder="1" applyAlignment="1" applyProtection="1">
      <alignment horizontal="center" vertical="center" wrapText="1"/>
      <protection locked="0"/>
    </xf>
    <xf numFmtId="49" fontId="14" fillId="15" borderId="8" xfId="0" applyNumberFormat="1" applyFont="1" applyFill="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0" fontId="14" fillId="0" borderId="4" xfId="0" applyFont="1" applyBorder="1" applyAlignment="1">
      <alignment horizontal="center" vertical="center" wrapText="1"/>
    </xf>
    <xf numFmtId="49" fontId="14" fillId="2" borderId="4" xfId="0" applyNumberFormat="1" applyFont="1" applyFill="1" applyBorder="1" applyAlignment="1" applyProtection="1">
      <alignment horizontal="center" vertical="center"/>
      <protection locked="0"/>
    </xf>
    <xf numFmtId="1" fontId="14" fillId="0" borderId="4" xfId="0" applyNumberFormat="1" applyFont="1" applyBorder="1" applyAlignment="1">
      <alignment horizontal="center" vertical="center" wrapText="1"/>
    </xf>
    <xf numFmtId="1" fontId="14" fillId="2" borderId="4" xfId="0" applyNumberFormat="1" applyFont="1" applyFill="1" applyBorder="1" applyAlignment="1">
      <alignment horizontal="center" vertical="center" wrapText="1"/>
    </xf>
    <xf numFmtId="14" fontId="14" fillId="0" borderId="4"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49" fontId="14" fillId="0" borderId="4" xfId="0" applyNumberFormat="1"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49" fontId="14" fillId="0" borderId="4" xfId="0" applyNumberFormat="1" applyFont="1" applyBorder="1" applyAlignment="1" applyProtection="1">
      <alignment horizontal="center" vertical="center" wrapText="1"/>
      <protection locked="0"/>
    </xf>
    <xf numFmtId="14" fontId="14" fillId="0" borderId="4" xfId="0" applyNumberFormat="1" applyFont="1" applyBorder="1" applyAlignment="1">
      <alignment horizontal="center" vertical="center"/>
    </xf>
    <xf numFmtId="0" fontId="14" fillId="0" borderId="4" xfId="0" applyFont="1" applyBorder="1" applyAlignment="1">
      <alignment horizontal="left" vertical="center" wrapText="1"/>
    </xf>
    <xf numFmtId="9" fontId="14" fillId="0" borderId="4" xfId="0" applyNumberFormat="1" applyFont="1" applyBorder="1" applyAlignment="1">
      <alignment horizontal="center" vertical="center"/>
    </xf>
    <xf numFmtId="0" fontId="17" fillId="0" borderId="4" xfId="0" applyFont="1" applyFill="1" applyBorder="1" applyAlignment="1" applyProtection="1">
      <alignment horizontal="center" vertical="center" wrapText="1"/>
      <protection locked="0"/>
    </xf>
    <xf numFmtId="49" fontId="14" fillId="2" borderId="4" xfId="0" applyNumberFormat="1" applyFont="1" applyFill="1" applyBorder="1" applyAlignment="1" applyProtection="1">
      <alignment horizontal="center" vertical="center" wrapText="1"/>
      <protection locked="0"/>
    </xf>
    <xf numFmtId="164" fontId="14" fillId="2" borderId="4" xfId="0" applyNumberFormat="1" applyFont="1" applyFill="1" applyBorder="1" applyAlignment="1" applyProtection="1">
      <alignment horizontal="center" vertical="center" wrapText="1"/>
      <protection locked="0"/>
    </xf>
    <xf numFmtId="0" fontId="2" fillId="0" borderId="4" xfId="1" applyFont="1" applyBorder="1" applyAlignment="1">
      <alignment horizontal="center"/>
    </xf>
    <xf numFmtId="0" fontId="2" fillId="0" borderId="4" xfId="1" applyFont="1" applyBorder="1"/>
    <xf numFmtId="0" fontId="14" fillId="0" borderId="8" xfId="0" applyFont="1" applyFill="1" applyBorder="1" applyAlignment="1" applyProtection="1">
      <alignment vertical="center"/>
      <protection locked="0"/>
    </xf>
    <xf numFmtId="0" fontId="14" fillId="0" borderId="8" xfId="0" applyFont="1" applyFill="1" applyBorder="1" applyAlignment="1">
      <alignment vertical="center"/>
    </xf>
    <xf numFmtId="0" fontId="17" fillId="8" borderId="4" xfId="4" applyFont="1" applyFill="1" applyBorder="1" applyAlignment="1">
      <alignment horizontal="left" vertical="center" wrapText="1"/>
    </xf>
    <xf numFmtId="0" fontId="17" fillId="8" borderId="4" xfId="4" applyFont="1" applyFill="1" applyBorder="1" applyAlignment="1">
      <alignment horizontal="justify" vertical="center"/>
    </xf>
    <xf numFmtId="0" fontId="15" fillId="6" borderId="8" xfId="0" applyFont="1" applyFill="1" applyBorder="1" applyAlignment="1">
      <alignment horizontal="center" vertical="center" wrapText="1"/>
    </xf>
    <xf numFmtId="0" fontId="17" fillId="2" borderId="4" xfId="0" applyFont="1" applyFill="1" applyBorder="1" applyAlignment="1" applyProtection="1">
      <alignment vertical="center" wrapText="1"/>
      <protection locked="0"/>
    </xf>
    <xf numFmtId="0" fontId="17" fillId="2" borderId="4" xfId="0" applyFont="1" applyFill="1" applyBorder="1" applyAlignment="1" applyProtection="1">
      <alignment horizontal="left" vertical="center" wrapText="1"/>
      <protection locked="0"/>
    </xf>
    <xf numFmtId="0" fontId="17" fillId="18" borderId="4" xfId="0" applyFont="1" applyFill="1" applyBorder="1" applyAlignment="1" applyProtection="1">
      <alignment horizontal="center" vertical="center" wrapText="1"/>
      <protection locked="0"/>
    </xf>
    <xf numFmtId="49" fontId="14" fillId="18" borderId="4" xfId="0" applyNumberFormat="1" applyFont="1" applyFill="1" applyBorder="1" applyAlignment="1" applyProtection="1">
      <alignment horizontal="center" vertical="center"/>
      <protection locked="0"/>
    </xf>
    <xf numFmtId="0" fontId="14" fillId="2" borderId="4" xfId="2" applyNumberFormat="1" applyFont="1" applyFill="1" applyBorder="1" applyAlignment="1" applyProtection="1">
      <alignment horizontal="center" vertical="center" wrapText="1"/>
      <protection locked="0"/>
    </xf>
    <xf numFmtId="0" fontId="7" fillId="0" borderId="4" xfId="1" applyFont="1" applyBorder="1" applyAlignment="1">
      <alignment horizontal="center" vertical="center"/>
    </xf>
    <xf numFmtId="0" fontId="8" fillId="2" borderId="0" xfId="0" applyFont="1" applyFill="1" applyBorder="1"/>
    <xf numFmtId="9" fontId="14" fillId="2" borderId="0" xfId="0" applyNumberFormat="1" applyFont="1" applyFill="1" applyBorder="1" applyAlignment="1">
      <alignment horizontal="center" vertical="center"/>
    </xf>
    <xf numFmtId="9" fontId="17" fillId="2" borderId="0" xfId="0" applyNumberFormat="1" applyFont="1" applyFill="1" applyBorder="1" applyAlignment="1">
      <alignment horizontal="center" vertical="center" wrapText="1"/>
    </xf>
    <xf numFmtId="9" fontId="17" fillId="2" borderId="0" xfId="0" applyNumberFormat="1" applyFont="1" applyFill="1" applyBorder="1" applyAlignment="1">
      <alignment horizontal="center" vertical="center"/>
    </xf>
    <xf numFmtId="9" fontId="14" fillId="0" borderId="0" xfId="0" applyNumberFormat="1" applyFont="1" applyFill="1" applyBorder="1" applyAlignment="1">
      <alignment horizontal="center" vertical="center"/>
    </xf>
    <xf numFmtId="0" fontId="14" fillId="2" borderId="0" xfId="0" applyFont="1" applyFill="1" applyBorder="1" applyAlignment="1">
      <alignment horizontal="center" vertical="center" wrapText="1"/>
    </xf>
    <xf numFmtId="9" fontId="14" fillId="0" borderId="0" xfId="0" applyNumberFormat="1" applyFont="1" applyFill="1" applyBorder="1" applyAlignment="1">
      <alignment horizontal="center" vertical="center" wrapText="1"/>
    </xf>
    <xf numFmtId="0" fontId="2" fillId="0" borderId="0" xfId="1" applyFont="1" applyBorder="1"/>
    <xf numFmtId="9" fontId="14" fillId="0" borderId="0" xfId="0" applyNumberFormat="1" applyFont="1" applyBorder="1" applyAlignment="1">
      <alignment horizontal="center" vertical="center" wrapText="1"/>
    </xf>
    <xf numFmtId="10" fontId="14" fillId="2"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14" fontId="4" fillId="2" borderId="4" xfId="0" applyNumberFormat="1" applyFont="1" applyFill="1" applyBorder="1" applyAlignment="1">
      <alignment horizontal="center" vertical="center"/>
    </xf>
    <xf numFmtId="0" fontId="4" fillId="2" borderId="0" xfId="0" applyFont="1" applyFill="1" applyBorder="1"/>
    <xf numFmtId="0" fontId="4" fillId="2" borderId="4" xfId="0" applyFont="1" applyFill="1" applyBorder="1" applyAlignment="1">
      <alignment horizontal="justify" vertical="center" wrapText="1"/>
    </xf>
    <xf numFmtId="14" fontId="7" fillId="2" borderId="4" xfId="0" applyNumberFormat="1" applyFont="1" applyFill="1" applyBorder="1" applyAlignment="1">
      <alignment horizontal="center" vertical="center"/>
    </xf>
    <xf numFmtId="0" fontId="7" fillId="0" borderId="4" xfId="0" applyFont="1" applyFill="1" applyBorder="1" applyAlignment="1">
      <alignment horizontal="justify" vertical="center" wrapText="1"/>
    </xf>
    <xf numFmtId="0" fontId="11" fillId="2"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pplyProtection="1">
      <alignment vertical="center" wrapText="1"/>
      <protection locked="0"/>
    </xf>
    <xf numFmtId="164" fontId="11"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14" fontId="8"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9" fontId="4" fillId="2" borderId="3" xfId="0" applyNumberFormat="1" applyFont="1" applyFill="1" applyBorder="1" applyAlignment="1">
      <alignment horizontal="center" vertical="center"/>
    </xf>
    <xf numFmtId="14" fontId="8" fillId="0" borderId="8" xfId="0" applyNumberFormat="1" applyFont="1" applyFill="1" applyBorder="1" applyAlignment="1">
      <alignment horizontal="center" vertical="center" wrapText="1"/>
    </xf>
    <xf numFmtId="10" fontId="4" fillId="0" borderId="8" xfId="0" applyNumberFormat="1" applyFont="1" applyFill="1" applyBorder="1" applyAlignment="1">
      <alignment horizontal="justify" vertical="center" wrapText="1"/>
    </xf>
    <xf numFmtId="10" fontId="8" fillId="0" borderId="8" xfId="0" applyNumberFormat="1" applyFont="1" applyFill="1" applyBorder="1" applyAlignment="1">
      <alignment horizontal="center" vertical="center"/>
    </xf>
    <xf numFmtId="14" fontId="4" fillId="2" borderId="8" xfId="0" applyNumberFormat="1" applyFont="1" applyFill="1" applyBorder="1" applyAlignment="1">
      <alignment horizontal="center" vertical="center"/>
    </xf>
    <xf numFmtId="0" fontId="4" fillId="2" borderId="8" xfId="0" applyFont="1" applyFill="1" applyBorder="1" applyAlignment="1">
      <alignment horizontal="justify" vertical="center" wrapText="1"/>
    </xf>
    <xf numFmtId="9" fontId="4" fillId="2" borderId="9" xfId="0" applyNumberFormat="1"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49" fontId="14" fillId="2" borderId="1" xfId="0" applyNumberFormat="1" applyFont="1" applyFill="1" applyBorder="1" applyAlignment="1" applyProtection="1">
      <alignment horizontal="center" vertical="center"/>
      <protection locked="0"/>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164" fontId="14" fillId="2" borderId="1" xfId="0" applyNumberFormat="1" applyFont="1" applyFill="1" applyBorder="1" applyAlignment="1" applyProtection="1">
      <alignment horizontal="center" vertical="center" wrapText="1"/>
      <protection locked="0"/>
    </xf>
    <xf numFmtId="164" fontId="14" fillId="0" borderId="1" xfId="0"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9" fontId="14" fillId="2" borderId="1"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0" fontId="14" fillId="2" borderId="8" xfId="0" applyFont="1" applyFill="1" applyBorder="1" applyAlignment="1">
      <alignment horizontal="left" vertical="center" wrapText="1"/>
    </xf>
    <xf numFmtId="9" fontId="14" fillId="2" borderId="8" xfId="0" applyNumberFormat="1" applyFont="1" applyFill="1" applyBorder="1" applyAlignment="1">
      <alignment horizontal="center" vertical="center"/>
    </xf>
    <xf numFmtId="14" fontId="14" fillId="2" borderId="8" xfId="0" applyNumberFormat="1" applyFont="1" applyFill="1" applyBorder="1" applyAlignment="1">
      <alignment horizontal="center" vertical="center"/>
    </xf>
    <xf numFmtId="14" fontId="7" fillId="2" borderId="8" xfId="0" applyNumberFormat="1" applyFont="1" applyFill="1" applyBorder="1" applyAlignment="1">
      <alignment horizontal="center" vertical="center"/>
    </xf>
    <xf numFmtId="0" fontId="5" fillId="2" borderId="8" xfId="0" applyFont="1" applyFill="1" applyBorder="1" applyAlignment="1">
      <alignment vertical="center" wrapText="1"/>
    </xf>
    <xf numFmtId="49" fontId="14" fillId="2" borderId="4" xfId="0" applyNumberFormat="1" applyFont="1" applyFill="1" applyBorder="1" applyAlignment="1" applyProtection="1">
      <alignment horizontal="left" vertical="center" wrapText="1"/>
      <protection locked="0"/>
    </xf>
    <xf numFmtId="0" fontId="9" fillId="2" borderId="4" xfId="1" applyFont="1" applyFill="1" applyBorder="1"/>
    <xf numFmtId="49" fontId="14" fillId="0" borderId="4" xfId="0" applyNumberFormat="1" applyFont="1" applyBorder="1" applyAlignment="1" applyProtection="1">
      <alignment horizontal="left" vertical="center" wrapText="1"/>
      <protection locked="0"/>
    </xf>
    <xf numFmtId="0" fontId="14" fillId="0" borderId="4" xfId="0" applyFont="1" applyBorder="1" applyAlignment="1">
      <alignment horizontal="center" vertical="center"/>
    </xf>
    <xf numFmtId="49" fontId="14" fillId="0" borderId="4" xfId="0" applyNumberFormat="1" applyFont="1" applyBorder="1" applyAlignment="1" applyProtection="1">
      <alignment horizontal="left" vertical="top" wrapText="1"/>
      <protection locked="0"/>
    </xf>
    <xf numFmtId="9" fontId="4" fillId="2" borderId="6" xfId="0" applyNumberFormat="1" applyFont="1" applyFill="1" applyBorder="1" applyAlignment="1">
      <alignment horizontal="center" vertical="center"/>
    </xf>
    <xf numFmtId="9" fontId="7" fillId="2" borderId="6" xfId="0" applyNumberFormat="1" applyFont="1" applyFill="1" applyBorder="1" applyAlignment="1">
      <alignment horizontal="center" vertical="center" wrapText="1"/>
    </xf>
    <xf numFmtId="0" fontId="2" fillId="0" borderId="6" xfId="1" applyFont="1" applyBorder="1"/>
    <xf numFmtId="0" fontId="17" fillId="2" borderId="8" xfId="0" applyFont="1" applyFill="1" applyBorder="1" applyAlignment="1" applyProtection="1">
      <alignment horizontal="left" vertical="center" wrapText="1"/>
      <protection locked="0"/>
    </xf>
    <xf numFmtId="14" fontId="25" fillId="2" borderId="8" xfId="0" applyNumberFormat="1" applyFont="1" applyFill="1" applyBorder="1" applyAlignment="1">
      <alignment horizontal="center" vertical="center"/>
    </xf>
    <xf numFmtId="0" fontId="25" fillId="2" borderId="8" xfId="0" applyFont="1" applyFill="1" applyBorder="1" applyAlignment="1">
      <alignment horizontal="left" vertical="center" wrapText="1"/>
    </xf>
    <xf numFmtId="49" fontId="6" fillId="4" borderId="8"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8" fillId="2" borderId="1" xfId="0" applyFont="1" applyFill="1" applyBorder="1" applyAlignment="1">
      <alignment horizontal="center" vertical="center"/>
    </xf>
    <xf numFmtId="0" fontId="11" fillId="0" borderId="8" xfId="0" applyFont="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5" fillId="6" borderId="1"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3" fillId="8" borderId="1" xfId="1" applyFont="1" applyFill="1" applyBorder="1" applyAlignment="1">
      <alignment horizontal="left" vertical="center" wrapText="1"/>
    </xf>
    <xf numFmtId="0" fontId="15" fillId="11" borderId="8" xfId="0" applyFont="1" applyFill="1" applyBorder="1" applyAlignment="1">
      <alignment horizontal="center" vertical="center" wrapText="1"/>
    </xf>
    <xf numFmtId="49" fontId="14" fillId="2" borderId="8" xfId="0" applyNumberFormat="1" applyFont="1" applyFill="1" applyBorder="1" applyAlignment="1" applyProtection="1">
      <alignment horizontal="left" vertical="center" wrapText="1"/>
      <protection locked="0"/>
    </xf>
    <xf numFmtId="0" fontId="17" fillId="0" borderId="1" xfId="1" applyFont="1" applyBorder="1" applyAlignment="1">
      <alignment horizontal="justify" vertical="center"/>
    </xf>
    <xf numFmtId="49" fontId="17" fillId="2" borderId="1" xfId="0" applyNumberFormat="1" applyFont="1" applyFill="1" applyBorder="1" applyAlignment="1" applyProtection="1">
      <alignment horizontal="center" vertical="center"/>
      <protection locked="0"/>
    </xf>
    <xf numFmtId="49" fontId="17" fillId="9" borderId="1" xfId="0" applyNumberFormat="1" applyFont="1" applyFill="1" applyBorder="1" applyAlignment="1" applyProtection="1">
      <alignment horizontal="center" vertical="center"/>
      <protection locked="0"/>
    </xf>
    <xf numFmtId="1"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xf>
    <xf numFmtId="49" fontId="17" fillId="0" borderId="1" xfId="0" applyNumberFormat="1" applyFont="1" applyBorder="1" applyAlignment="1" applyProtection="1">
      <alignment horizontal="left" vertical="center" wrapText="1"/>
      <protection locked="0"/>
    </xf>
    <xf numFmtId="0" fontId="17" fillId="8" borderId="1" xfId="1" applyFont="1" applyFill="1" applyBorder="1" applyAlignment="1">
      <alignment horizontal="justify" vertical="center"/>
    </xf>
    <xf numFmtId="49" fontId="17" fillId="2" borderId="1" xfId="0" applyNumberFormat="1" applyFont="1" applyFill="1" applyBorder="1" applyAlignment="1" applyProtection="1">
      <alignment horizontal="center" vertical="center" wrapText="1"/>
      <protection locked="0"/>
    </xf>
    <xf numFmtId="164" fontId="17" fillId="2" borderId="1" xfId="0" applyNumberFormat="1" applyFont="1" applyFill="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wrapText="1"/>
      <protection locked="0"/>
    </xf>
    <xf numFmtId="49" fontId="17" fillId="0" borderId="1" xfId="0" applyNumberFormat="1" applyFont="1" applyBorder="1" applyAlignment="1" applyProtection="1">
      <alignment horizontal="justify" vertical="center" wrapText="1"/>
      <protection locked="0"/>
    </xf>
    <xf numFmtId="14" fontId="17" fillId="2" borderId="1" xfId="0" applyNumberFormat="1" applyFont="1" applyFill="1" applyBorder="1" applyAlignment="1">
      <alignment horizontal="center" vertical="center"/>
    </xf>
    <xf numFmtId="9" fontId="17" fillId="2" borderId="1" xfId="0" applyNumberFormat="1" applyFont="1" applyFill="1" applyBorder="1" applyAlignment="1">
      <alignment horizontal="center" vertical="center"/>
    </xf>
    <xf numFmtId="0" fontId="7" fillId="2" borderId="1" xfId="0" applyFont="1" applyFill="1" applyBorder="1" applyAlignment="1">
      <alignment horizontal="justify" vertical="center" wrapText="1"/>
    </xf>
    <xf numFmtId="9" fontId="7" fillId="2" borderId="3" xfId="0" applyNumberFormat="1" applyFont="1" applyFill="1" applyBorder="1" applyAlignment="1">
      <alignment horizontal="center" vertical="center" wrapText="1"/>
    </xf>
    <xf numFmtId="0" fontId="17" fillId="8" borderId="8" xfId="1" applyFont="1" applyFill="1" applyBorder="1" applyAlignment="1">
      <alignment horizontal="justify" vertical="center"/>
    </xf>
    <xf numFmtId="49" fontId="17" fillId="2" borderId="8" xfId="0" applyNumberFormat="1" applyFont="1" applyFill="1" applyBorder="1" applyAlignment="1" applyProtection="1">
      <alignment horizontal="center" vertical="center"/>
      <protection locked="0"/>
    </xf>
    <xf numFmtId="49" fontId="17" fillId="9" borderId="8" xfId="0" applyNumberFormat="1" applyFont="1" applyFill="1" applyBorder="1" applyAlignment="1" applyProtection="1">
      <alignment horizontal="center" vertical="center"/>
      <protection locked="0"/>
    </xf>
    <xf numFmtId="1" fontId="17" fillId="2" borderId="8" xfId="0" applyNumberFormat="1" applyFont="1" applyFill="1" applyBorder="1" applyAlignment="1">
      <alignment horizontal="center" vertical="center" wrapText="1"/>
    </xf>
    <xf numFmtId="0" fontId="17" fillId="2" borderId="8" xfId="0" applyFont="1" applyFill="1" applyBorder="1" applyAlignment="1">
      <alignment horizontal="center" vertical="center"/>
    </xf>
    <xf numFmtId="49" fontId="17" fillId="2" borderId="8" xfId="0" applyNumberFormat="1" applyFont="1" applyFill="1" applyBorder="1" applyAlignment="1" applyProtection="1">
      <alignment horizontal="center" vertical="center" wrapText="1"/>
      <protection locked="0"/>
    </xf>
    <xf numFmtId="164" fontId="17" fillId="2" borderId="8" xfId="0" applyNumberFormat="1" applyFont="1" applyFill="1" applyBorder="1" applyAlignment="1" applyProtection="1">
      <alignment horizontal="center" vertical="center" wrapText="1"/>
      <protection locked="0"/>
    </xf>
    <xf numFmtId="0" fontId="7" fillId="0" borderId="8" xfId="0" applyFont="1" applyBorder="1" applyAlignment="1">
      <alignment horizontal="justify" vertical="center" wrapText="1"/>
    </xf>
    <xf numFmtId="9" fontId="7" fillId="2" borderId="9" xfId="0" applyNumberFormat="1" applyFont="1" applyFill="1" applyBorder="1" applyAlignment="1">
      <alignment horizontal="center" vertical="center" wrapText="1"/>
    </xf>
    <xf numFmtId="0" fontId="9" fillId="2" borderId="1" xfId="1" applyFont="1" applyFill="1" applyBorder="1"/>
    <xf numFmtId="0" fontId="2" fillId="0" borderId="1" xfId="1" applyFont="1" applyBorder="1"/>
    <xf numFmtId="0" fontId="7" fillId="0" borderId="1" xfId="1" applyFont="1" applyBorder="1" applyAlignment="1">
      <alignment horizontal="center" vertical="center"/>
    </xf>
    <xf numFmtId="0" fontId="17" fillId="15" borderId="1" xfId="0" applyFont="1" applyFill="1" applyBorder="1" applyAlignment="1" applyProtection="1">
      <alignment horizontal="center" vertical="center" wrapText="1"/>
      <protection locked="0"/>
    </xf>
    <xf numFmtId="49" fontId="14" fillId="15" borderId="1" xfId="0" applyNumberFormat="1" applyFont="1" applyFill="1" applyBorder="1" applyAlignment="1" applyProtection="1">
      <alignment horizontal="center" vertical="center"/>
      <protection locked="0"/>
    </xf>
    <xf numFmtId="49" fontId="14" fillId="0" borderId="1" xfId="0" applyNumberFormat="1" applyFont="1" applyBorder="1" applyAlignment="1" applyProtection="1">
      <alignment horizontal="left" vertical="center" wrapText="1"/>
      <protection locked="0"/>
    </xf>
    <xf numFmtId="1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9" fillId="2" borderId="8" xfId="1" applyFont="1" applyFill="1" applyBorder="1"/>
    <xf numFmtId="0" fontId="2" fillId="0" borderId="8" xfId="1" applyFont="1" applyBorder="1"/>
    <xf numFmtId="0" fontId="7" fillId="0" borderId="8" xfId="1" applyFont="1" applyBorder="1" applyAlignment="1">
      <alignment horizontal="center" vertical="center"/>
    </xf>
    <xf numFmtId="49" fontId="14" fillId="0" borderId="8" xfId="0" applyNumberFormat="1" applyFont="1" applyBorder="1" applyAlignment="1" applyProtection="1">
      <alignment horizontal="left" vertical="center" wrapText="1"/>
      <protection locked="0"/>
    </xf>
    <xf numFmtId="14" fontId="14" fillId="0" borderId="8" xfId="0" applyNumberFormat="1"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9" fillId="2" borderId="11" xfId="1" applyFont="1" applyFill="1" applyBorder="1"/>
    <xf numFmtId="0" fontId="2" fillId="0" borderId="11" xfId="1" applyFont="1" applyBorder="1"/>
    <xf numFmtId="0" fontId="17" fillId="2" borderId="11" xfId="0" applyFont="1" applyFill="1" applyBorder="1" applyAlignment="1" applyProtection="1">
      <alignment horizontal="center" vertical="center" wrapText="1"/>
      <protection locked="0"/>
    </xf>
    <xf numFmtId="0" fontId="14" fillId="6" borderId="11" xfId="0" applyNumberFormat="1" applyFont="1" applyFill="1" applyBorder="1" applyAlignment="1" applyProtection="1">
      <alignment horizontal="center" vertical="center"/>
      <protection locked="0"/>
    </xf>
    <xf numFmtId="0" fontId="14" fillId="13" borderId="11" xfId="0" applyNumberFormat="1" applyFont="1" applyFill="1" applyBorder="1" applyAlignment="1" applyProtection="1">
      <alignment horizontal="center" vertical="center"/>
      <protection locked="0"/>
    </xf>
    <xf numFmtId="0" fontId="15" fillId="13" borderId="11" xfId="0" applyNumberFormat="1"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protection locked="0"/>
    </xf>
    <xf numFmtId="0" fontId="15" fillId="0" borderId="11" xfId="0" applyNumberFormat="1" applyFont="1" applyFill="1" applyBorder="1" applyAlignment="1" applyProtection="1">
      <alignment horizontal="center" vertical="center" wrapText="1"/>
    </xf>
    <xf numFmtId="0" fontId="7" fillId="0" borderId="11" xfId="1" applyFont="1" applyBorder="1"/>
    <xf numFmtId="0" fontId="17" fillId="9" borderId="11" xfId="0" applyFont="1" applyFill="1" applyBorder="1" applyAlignment="1" applyProtection="1">
      <alignment horizontal="center" vertical="center" wrapText="1"/>
      <protection locked="0"/>
    </xf>
    <xf numFmtId="49" fontId="14" fillId="2" borderId="11" xfId="0" applyNumberFormat="1" applyFont="1" applyFill="1" applyBorder="1" applyAlignment="1" applyProtection="1">
      <alignment horizontal="center" vertical="center"/>
      <protection locked="0"/>
    </xf>
    <xf numFmtId="0" fontId="14" fillId="2" borderId="11"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xf>
    <xf numFmtId="1" fontId="14" fillId="2" borderId="11" xfId="0" applyNumberFormat="1" applyFont="1" applyFill="1" applyBorder="1" applyAlignment="1">
      <alignment horizontal="center" vertical="center" wrapText="1"/>
    </xf>
    <xf numFmtId="0" fontId="14" fillId="9" borderId="11" xfId="0" applyNumberFormat="1" applyFont="1" applyFill="1" applyBorder="1" applyAlignment="1">
      <alignment horizontal="center" vertical="center"/>
    </xf>
    <xf numFmtId="0" fontId="14" fillId="13" borderId="11" xfId="0" applyNumberFormat="1" applyFont="1" applyFill="1" applyBorder="1" applyAlignment="1">
      <alignment horizontal="center" vertical="center"/>
    </xf>
    <xf numFmtId="0" fontId="15" fillId="9" borderId="11" xfId="0" applyNumberFormat="1" applyFont="1" applyFill="1" applyBorder="1" applyAlignment="1" applyProtection="1">
      <alignment horizontal="center" vertical="center" wrapText="1"/>
    </xf>
    <xf numFmtId="1" fontId="14" fillId="2" borderId="11" xfId="0" applyNumberFormat="1"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protection locked="0"/>
    </xf>
    <xf numFmtId="49" fontId="14" fillId="2" borderId="11" xfId="0" applyNumberFormat="1" applyFont="1" applyFill="1" applyBorder="1" applyAlignment="1" applyProtection="1">
      <alignment horizontal="center" vertical="center" wrapText="1"/>
      <protection locked="0"/>
    </xf>
    <xf numFmtId="164" fontId="14" fillId="2" borderId="11" xfId="0" applyNumberFormat="1" applyFont="1" applyFill="1" applyBorder="1" applyAlignment="1" applyProtection="1">
      <alignment horizontal="center" vertical="center" wrapText="1"/>
      <protection locked="0"/>
    </xf>
    <xf numFmtId="9" fontId="14" fillId="2" borderId="11" xfId="3" applyNumberFormat="1" applyFont="1" applyFill="1" applyBorder="1" applyAlignment="1" applyProtection="1">
      <alignment horizontal="center" vertical="center" wrapText="1"/>
      <protection locked="0"/>
    </xf>
    <xf numFmtId="14" fontId="14" fillId="2" borderId="11" xfId="0" applyNumberFormat="1" applyFont="1" applyFill="1" applyBorder="1" applyAlignment="1">
      <alignment horizontal="center" vertical="center"/>
    </xf>
    <xf numFmtId="0" fontId="14" fillId="2" borderId="11" xfId="0" applyFont="1" applyFill="1" applyBorder="1" applyAlignment="1">
      <alignment horizontal="justify" vertical="center" wrapText="1"/>
    </xf>
    <xf numFmtId="9" fontId="2" fillId="0" borderId="11" xfId="1" applyNumberFormat="1" applyFont="1" applyBorder="1" applyAlignment="1">
      <alignment horizontal="center" vertical="center"/>
    </xf>
    <xf numFmtId="14" fontId="4" fillId="2" borderId="11" xfId="0" applyNumberFormat="1" applyFont="1" applyFill="1" applyBorder="1" applyAlignment="1">
      <alignment horizontal="center" vertical="center"/>
    </xf>
    <xf numFmtId="0" fontId="4" fillId="0" borderId="11" xfId="0" applyFont="1" applyFill="1" applyBorder="1" applyAlignment="1">
      <alignment horizontal="justify" vertical="center" wrapText="1"/>
    </xf>
    <xf numFmtId="9" fontId="4" fillId="0" borderId="12" xfId="0" applyNumberFormat="1"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center" vertical="center" wrapText="1"/>
      <protection locked="0"/>
    </xf>
    <xf numFmtId="14" fontId="15" fillId="0" borderId="1" xfId="0" applyNumberFormat="1" applyFont="1" applyBorder="1" applyAlignment="1">
      <alignment horizontal="center" vertical="center"/>
    </xf>
    <xf numFmtId="0" fontId="14" fillId="0" borderId="1" xfId="0" applyFont="1" applyFill="1" applyBorder="1" applyAlignment="1">
      <alignment horizontal="left" vertical="center" wrapText="1"/>
    </xf>
    <xf numFmtId="9" fontId="15" fillId="0" borderId="1" xfId="2" applyFont="1" applyFill="1" applyBorder="1" applyAlignment="1">
      <alignment horizontal="center" vertical="center"/>
    </xf>
    <xf numFmtId="0" fontId="4" fillId="2" borderId="1" xfId="0" applyFont="1" applyFill="1" applyBorder="1" applyAlignment="1">
      <alignment horizontal="justify" vertical="center" wrapText="1"/>
    </xf>
    <xf numFmtId="14" fontId="15" fillId="0" borderId="8" xfId="0" applyNumberFormat="1" applyFont="1" applyBorder="1" applyAlignment="1">
      <alignment horizontal="center" vertical="center"/>
    </xf>
    <xf numFmtId="0" fontId="17" fillId="0" borderId="8" xfId="0" applyFont="1" applyFill="1" applyBorder="1" applyAlignment="1">
      <alignment horizontal="left" vertical="center" wrapText="1"/>
    </xf>
    <xf numFmtId="9" fontId="14" fillId="0" borderId="8" xfId="2" applyFont="1" applyFill="1" applyBorder="1" applyAlignment="1">
      <alignment horizontal="center" vertical="center"/>
    </xf>
    <xf numFmtId="14" fontId="4" fillId="0" borderId="8" xfId="0" applyNumberFormat="1" applyFont="1" applyBorder="1" applyAlignment="1">
      <alignment horizontal="center" vertical="center"/>
    </xf>
    <xf numFmtId="0" fontId="4" fillId="0" borderId="8" xfId="0" applyFont="1" applyBorder="1" applyAlignment="1">
      <alignment horizontal="justify" vertical="center" wrapText="1"/>
    </xf>
    <xf numFmtId="9" fontId="4" fillId="0" borderId="9" xfId="0" applyNumberFormat="1" applyFont="1" applyBorder="1" applyAlignment="1">
      <alignment horizontal="center" vertical="center" wrapText="1"/>
    </xf>
    <xf numFmtId="49" fontId="14" fillId="2" borderId="1" xfId="0" applyNumberFormat="1"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14" fillId="0" borderId="8" xfId="0" applyFont="1" applyFill="1" applyBorder="1" applyAlignment="1" applyProtection="1">
      <alignment horizontal="center" vertical="center"/>
      <protection locked="0"/>
    </xf>
    <xf numFmtId="0" fontId="14" fillId="0" borderId="8" xfId="0" applyFont="1" applyFill="1" applyBorder="1" applyAlignment="1">
      <alignment horizontal="center" vertical="center"/>
    </xf>
    <xf numFmtId="1" fontId="14" fillId="2" borderId="8" xfId="0" applyNumberFormat="1" applyFont="1" applyFill="1" applyBorder="1" applyAlignment="1">
      <alignment vertical="center" wrapText="1"/>
    </xf>
    <xf numFmtId="10" fontId="14" fillId="2" borderId="8" xfId="0" applyNumberFormat="1" applyFont="1" applyFill="1" applyBorder="1" applyAlignment="1">
      <alignment horizontal="center" vertical="center"/>
    </xf>
    <xf numFmtId="0" fontId="5" fillId="0" borderId="8" xfId="0" applyFont="1" applyBorder="1" applyAlignment="1">
      <alignment horizontal="left"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1" xfId="0" applyFont="1" applyFill="1" applyBorder="1" applyAlignment="1" applyProtection="1">
      <alignment horizontal="center" vertical="center" wrapText="1"/>
      <protection locked="0"/>
    </xf>
    <xf numFmtId="0" fontId="14" fillId="9" borderId="11" xfId="0" applyFont="1" applyFill="1" applyBorder="1" applyAlignment="1">
      <alignment horizontal="center" vertical="center" wrapText="1"/>
    </xf>
    <xf numFmtId="0" fontId="21" fillId="6" borderId="11" xfId="0" applyFont="1" applyFill="1" applyBorder="1" applyAlignment="1" applyProtection="1">
      <alignment horizontal="center" vertical="center"/>
      <protection locked="0"/>
    </xf>
    <xf numFmtId="0" fontId="22" fillId="6" borderId="11" xfId="0" applyFont="1" applyFill="1" applyBorder="1" applyAlignment="1">
      <alignment horizontal="center" vertical="center" wrapText="1"/>
    </xf>
    <xf numFmtId="0" fontId="20" fillId="0" borderId="11" xfId="0" applyFont="1" applyBorder="1" applyAlignment="1" applyProtection="1">
      <alignment horizontal="center" vertical="center" wrapText="1"/>
      <protection locked="0"/>
    </xf>
    <xf numFmtId="0" fontId="20" fillId="9" borderId="11" xfId="0" applyFont="1" applyFill="1" applyBorder="1" applyAlignment="1" applyProtection="1">
      <alignment horizontal="center" vertical="center" wrapText="1"/>
      <protection locked="0"/>
    </xf>
    <xf numFmtId="49" fontId="21" fillId="2" borderId="11" xfId="0" applyNumberFormat="1" applyFont="1" applyFill="1" applyBorder="1" applyAlignment="1" applyProtection="1">
      <alignment horizontal="center" vertical="center"/>
      <protection locked="0"/>
    </xf>
    <xf numFmtId="0" fontId="21" fillId="2" borderId="11" xfId="0" applyFont="1" applyFill="1" applyBorder="1" applyAlignment="1">
      <alignment horizontal="center" vertical="center" wrapText="1"/>
    </xf>
    <xf numFmtId="0" fontId="21" fillId="2" borderId="11" xfId="0" applyFont="1" applyFill="1" applyBorder="1" applyAlignment="1">
      <alignment horizontal="center" vertical="center"/>
    </xf>
    <xf numFmtId="1" fontId="21" fillId="2" borderId="11" xfId="0" applyNumberFormat="1"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21" fillId="6" borderId="11" xfId="0" applyFont="1" applyFill="1" applyBorder="1" applyAlignment="1">
      <alignment horizontal="center" vertical="center"/>
    </xf>
    <xf numFmtId="49" fontId="21" fillId="2" borderId="11" xfId="0" applyNumberFormat="1" applyFont="1" applyFill="1" applyBorder="1" applyAlignment="1" applyProtection="1">
      <alignment horizontal="center" vertical="center" wrapText="1"/>
      <protection locked="0"/>
    </xf>
    <xf numFmtId="164" fontId="21" fillId="2" borderId="11" xfId="0" applyNumberFormat="1" applyFont="1" applyFill="1" applyBorder="1" applyAlignment="1" applyProtection="1">
      <alignment horizontal="center" vertical="center" wrapText="1"/>
      <protection locked="0"/>
    </xf>
    <xf numFmtId="14" fontId="21" fillId="2" borderId="11" xfId="0" applyNumberFormat="1" applyFont="1" applyFill="1" applyBorder="1" applyAlignment="1">
      <alignment horizontal="center" vertical="center"/>
    </xf>
    <xf numFmtId="0" fontId="21" fillId="0" borderId="11" xfId="0" applyFont="1" applyBorder="1" applyAlignment="1">
      <alignment horizontal="justify" vertical="center" wrapText="1"/>
    </xf>
    <xf numFmtId="0" fontId="21" fillId="0" borderId="11" xfId="0" applyFont="1" applyBorder="1" applyAlignment="1">
      <alignment horizontal="center" vertical="center" wrapText="1"/>
    </xf>
    <xf numFmtId="14" fontId="4" fillId="0" borderId="11" xfId="0" applyNumberFormat="1" applyFont="1" applyFill="1" applyBorder="1" applyAlignment="1">
      <alignment horizontal="center" vertical="center"/>
    </xf>
    <xf numFmtId="14" fontId="14" fillId="2" borderId="1" xfId="0" applyNumberFormat="1" applyFont="1" applyFill="1" applyBorder="1" applyAlignment="1" applyProtection="1">
      <alignment horizontal="center" vertical="center" wrapText="1"/>
      <protection locked="0"/>
    </xf>
    <xf numFmtId="0" fontId="16" fillId="17" borderId="11" xfId="0" applyFont="1" applyFill="1" applyBorder="1" applyAlignment="1">
      <alignment horizontal="center" vertical="center" wrapText="1"/>
    </xf>
    <xf numFmtId="0" fontId="17" fillId="17" borderId="11" xfId="0" applyFont="1" applyFill="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5" fillId="6" borderId="11" xfId="0" applyFont="1" applyFill="1" applyBorder="1" applyAlignment="1">
      <alignment horizontal="center" vertical="center" wrapText="1"/>
    </xf>
    <xf numFmtId="0" fontId="17" fillId="0" borderId="11" xfId="0" applyFont="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5" fillId="10" borderId="11" xfId="0" applyFont="1" applyFill="1" applyBorder="1" applyAlignment="1">
      <alignment horizontal="center" vertical="center" wrapText="1"/>
    </xf>
    <xf numFmtId="9" fontId="14" fillId="2" borderId="1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lignment horizontal="center" vertical="center"/>
    </xf>
    <xf numFmtId="0" fontId="17" fillId="0" borderId="1" xfId="0" applyFont="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17" fillId="0" borderId="8" xfId="0" applyFont="1" applyBorder="1" applyAlignment="1" applyProtection="1">
      <alignment vertical="center" wrapText="1"/>
      <protection locked="0"/>
    </xf>
    <xf numFmtId="0" fontId="17" fillId="2" borderId="8" xfId="0" applyFont="1" applyFill="1" applyBorder="1" applyAlignment="1" applyProtection="1">
      <alignment vertical="center" wrapText="1"/>
      <protection locked="0"/>
    </xf>
    <xf numFmtId="0" fontId="17" fillId="15" borderId="11" xfId="0" applyFont="1" applyFill="1" applyBorder="1" applyAlignment="1" applyProtection="1">
      <alignment horizontal="center" vertical="center" wrapText="1"/>
      <protection locked="0"/>
    </xf>
    <xf numFmtId="49" fontId="14" fillId="15" borderId="11" xfId="0" applyNumberFormat="1" applyFont="1" applyFill="1" applyBorder="1" applyAlignment="1" applyProtection="1">
      <alignment horizontal="center" vertical="center"/>
      <protection locked="0"/>
    </xf>
    <xf numFmtId="9" fontId="14" fillId="2" borderId="11" xfId="0" applyNumberFormat="1" applyFont="1" applyFill="1" applyBorder="1" applyAlignment="1" applyProtection="1">
      <alignment horizontal="center" vertical="center" wrapText="1"/>
      <protection locked="0"/>
    </xf>
    <xf numFmtId="0" fontId="17" fillId="18" borderId="1" xfId="0" applyFont="1" applyFill="1" applyBorder="1" applyAlignment="1" applyProtection="1">
      <alignment horizontal="center" vertical="center" wrapText="1"/>
      <protection locked="0"/>
    </xf>
    <xf numFmtId="49" fontId="14" fillId="18"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0" fontId="14" fillId="0" borderId="1" xfId="2" applyNumberFormat="1" applyFont="1" applyFill="1" applyBorder="1" applyAlignment="1" applyProtection="1">
      <alignment horizontal="center" vertical="center" wrapText="1"/>
      <protection locked="0"/>
    </xf>
    <xf numFmtId="0" fontId="2" fillId="2" borderId="1" xfId="0" applyFont="1" applyFill="1" applyBorder="1" applyAlignment="1">
      <alignment horizontal="justify" vertical="center" wrapText="1"/>
    </xf>
    <xf numFmtId="9" fontId="2" fillId="0" borderId="3" xfId="1" applyNumberFormat="1" applyFont="1" applyBorder="1" applyAlignment="1">
      <alignment horizontal="center" vertical="center"/>
    </xf>
    <xf numFmtId="0" fontId="17" fillId="18" borderId="8" xfId="0" applyFont="1" applyFill="1" applyBorder="1" applyAlignment="1" applyProtection="1">
      <alignment horizontal="center" vertical="center" wrapText="1"/>
      <protection locked="0"/>
    </xf>
    <xf numFmtId="49" fontId="14" fillId="18" borderId="8" xfId="0" applyNumberFormat="1" applyFont="1" applyFill="1" applyBorder="1" applyAlignment="1" applyProtection="1">
      <alignment horizontal="center" vertical="center"/>
      <protection locked="0"/>
    </xf>
    <xf numFmtId="0" fontId="14" fillId="2" borderId="8" xfId="2" applyNumberFormat="1" applyFont="1" applyFill="1" applyBorder="1" applyAlignment="1" applyProtection="1">
      <alignment horizontal="center" vertical="center" wrapText="1"/>
      <protection locked="0"/>
    </xf>
    <xf numFmtId="0" fontId="2" fillId="0" borderId="8" xfId="1" applyFont="1" applyBorder="1" applyAlignment="1">
      <alignment horizontal="center"/>
    </xf>
    <xf numFmtId="0" fontId="2" fillId="0" borderId="9" xfId="1" applyFont="1" applyBorder="1"/>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14" fontId="25" fillId="2" borderId="1" xfId="0" applyNumberFormat="1" applyFont="1" applyFill="1" applyBorder="1" applyAlignment="1">
      <alignment horizontal="center" vertical="center"/>
    </xf>
    <xf numFmtId="0" fontId="25" fillId="2" borderId="1" xfId="0" applyFont="1" applyFill="1" applyBorder="1" applyAlignment="1">
      <alignment horizontal="left" vertical="center" wrapText="1"/>
    </xf>
    <xf numFmtId="9" fontId="4" fillId="0" borderId="9"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0" fontId="2" fillId="0" borderId="0" xfId="1" applyFont="1" applyAlignment="1">
      <alignment vertical="center" wrapText="1"/>
    </xf>
    <xf numFmtId="9" fontId="2" fillId="0" borderId="4" xfId="1" applyNumberFormat="1" applyFont="1" applyBorder="1" applyAlignment="1">
      <alignment horizontal="center" vertical="center"/>
    </xf>
    <xf numFmtId="9" fontId="4" fillId="0" borderId="6" xfId="0" applyNumberFormat="1" applyFont="1" applyFill="1" applyBorder="1" applyAlignment="1">
      <alignment horizontal="center" vertical="center"/>
    </xf>
    <xf numFmtId="9" fontId="4" fillId="2" borderId="9"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17" fillId="0" borderId="1" xfId="1" applyFont="1" applyBorder="1" applyAlignment="1">
      <alignment horizontal="center" vertical="center"/>
    </xf>
    <xf numFmtId="0" fontId="17" fillId="0" borderId="4" xfId="1" applyFont="1" applyBorder="1" applyAlignment="1">
      <alignment horizontal="center" vertical="center"/>
    </xf>
    <xf numFmtId="0" fontId="17" fillId="0" borderId="8" xfId="1" applyFont="1" applyBorder="1" applyAlignment="1">
      <alignment horizontal="center" vertical="center"/>
    </xf>
    <xf numFmtId="0" fontId="16" fillId="13" borderId="1"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16" fillId="13" borderId="8" xfId="0"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1" fontId="17" fillId="2" borderId="4"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8"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1" xfId="0" applyFont="1" applyFill="1" applyBorder="1" applyAlignment="1">
      <alignment horizontal="center" vertical="center" textRotation="90" wrapText="1"/>
    </xf>
    <xf numFmtId="0" fontId="17" fillId="2" borderId="4" xfId="0" applyFont="1" applyFill="1" applyBorder="1" applyAlignment="1">
      <alignment horizontal="center" vertical="center" textRotation="90" wrapText="1"/>
    </xf>
    <xf numFmtId="0" fontId="17" fillId="2" borderId="8" xfId="0" applyFont="1" applyFill="1" applyBorder="1" applyAlignment="1">
      <alignment horizontal="center" vertical="center" textRotation="90" wrapText="1"/>
    </xf>
    <xf numFmtId="0" fontId="16" fillId="12" borderId="1"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5" fillId="3" borderId="4" xfId="0" applyFont="1" applyFill="1" applyBorder="1" applyAlignment="1">
      <alignment horizontal="center" vertical="center" textRotation="90" wrapText="1"/>
    </xf>
    <xf numFmtId="0" fontId="5" fillId="3" borderId="8" xfId="0" applyFont="1" applyFill="1" applyBorder="1" applyAlignment="1">
      <alignment horizontal="center" vertical="center" textRotation="90" wrapText="1"/>
    </xf>
    <xf numFmtId="49" fontId="6" fillId="4" borderId="4"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49" fontId="5" fillId="4" borderId="6" xfId="0" applyNumberFormat="1" applyFont="1" applyFill="1" applyBorder="1" applyAlignment="1" applyProtection="1">
      <alignment horizontal="center" vertical="center" wrapText="1"/>
      <protection locked="0"/>
    </xf>
    <xf numFmtId="49" fontId="5" fillId="4" borderId="9" xfId="0" applyNumberFormat="1" applyFont="1" applyFill="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49" fontId="5" fillId="4" borderId="4" xfId="0" applyNumberFormat="1"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8"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6" fillId="4" borderId="4" xfId="0" applyFont="1" applyFill="1" applyBorder="1" applyAlignment="1" applyProtection="1">
      <alignment horizontal="center" vertical="center" wrapText="1"/>
      <protection locked="0"/>
    </xf>
    <xf numFmtId="0" fontId="3" fillId="0" borderId="0" xfId="1" applyFont="1" applyAlignment="1">
      <alignment horizontal="center" vertical="center"/>
    </xf>
    <xf numFmtId="0" fontId="5" fillId="0" borderId="0" xfId="0" applyFont="1" applyAlignment="1">
      <alignment horizontal="left" vertic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6" fillId="4" borderId="1" xfId="0" applyNumberFormat="1" applyFont="1" applyFill="1" applyBorder="1" applyAlignment="1" applyProtection="1">
      <alignment horizontal="center" vertical="center" wrapText="1"/>
      <protection locked="0"/>
    </xf>
    <xf numFmtId="49" fontId="5" fillId="3" borderId="1" xfId="0" applyNumberFormat="1" applyFont="1" applyFill="1" applyBorder="1" applyAlignment="1" applyProtection="1">
      <alignment horizontal="center" vertical="center" wrapText="1"/>
      <protection locked="0"/>
    </xf>
    <xf numFmtId="49" fontId="5" fillId="3" borderId="4" xfId="0" applyNumberFormat="1"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5" borderId="4" xfId="1" applyFont="1" applyFill="1" applyBorder="1" applyAlignment="1">
      <alignment horizontal="center" vertical="center" wrapText="1"/>
    </xf>
    <xf numFmtId="0" fontId="3" fillId="5" borderId="8" xfId="1" applyFont="1" applyFill="1" applyBorder="1" applyAlignment="1">
      <alignment horizontal="center" vertical="center" wrapText="1"/>
    </xf>
    <xf numFmtId="49" fontId="6" fillId="4" borderId="4" xfId="0" applyNumberFormat="1" applyFont="1" applyFill="1" applyBorder="1" applyAlignment="1" applyProtection="1">
      <alignment horizontal="center" vertical="center"/>
      <protection locked="0"/>
    </xf>
    <xf numFmtId="49" fontId="6" fillId="4" borderId="4"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1"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11" borderId="1" xfId="0" applyFont="1" applyFill="1" applyBorder="1" applyAlignment="1" applyProtection="1">
      <alignment horizontal="center" vertical="center" wrapText="1"/>
      <protection locked="0"/>
    </xf>
    <xf numFmtId="0" fontId="14" fillId="11" borderId="4"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14" fillId="12" borderId="4" xfId="0" applyFont="1" applyFill="1" applyBorder="1" applyAlignment="1" applyProtection="1">
      <alignment horizontal="center" vertical="center" wrapText="1"/>
      <protection locked="0"/>
    </xf>
    <xf numFmtId="0" fontId="14" fillId="12" borderId="8"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4" fillId="0" borderId="8" xfId="0" applyFont="1" applyFill="1" applyBorder="1" applyAlignment="1">
      <alignment horizontal="center" vertical="center"/>
    </xf>
    <xf numFmtId="0" fontId="15" fillId="13" borderId="1" xfId="0" applyFont="1" applyFill="1" applyBorder="1" applyAlignment="1">
      <alignment horizontal="center" vertical="center" wrapText="1"/>
    </xf>
    <xf numFmtId="0" fontId="15" fillId="13" borderId="8" xfId="0"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 fontId="14" fillId="2" borderId="8" xfId="0" applyNumberFormat="1" applyFont="1" applyFill="1" applyBorder="1" applyAlignment="1">
      <alignment horizontal="center" vertical="center" wrapText="1"/>
    </xf>
    <xf numFmtId="0" fontId="15" fillId="6" borderId="1"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1" fontId="14" fillId="2" borderId="4" xfId="0" applyNumberFormat="1" applyFont="1" applyFill="1" applyBorder="1" applyAlignment="1">
      <alignment horizontal="center" vertical="center" wrapText="1"/>
    </xf>
    <xf numFmtId="0" fontId="15" fillId="11" borderId="4" xfId="0" applyFont="1" applyFill="1" applyBorder="1" applyAlignment="1" applyProtection="1">
      <alignment horizontal="center" vertical="center" wrapText="1"/>
      <protection locked="0"/>
    </xf>
    <xf numFmtId="0" fontId="15" fillId="11" borderId="8" xfId="0" applyFont="1" applyFill="1" applyBorder="1" applyAlignment="1" applyProtection="1">
      <alignment horizontal="center" vertical="center" wrapText="1"/>
      <protection locked="0"/>
    </xf>
    <xf numFmtId="0" fontId="15" fillId="6" borderId="1"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13" borderId="4" xfId="0" applyFont="1" applyFill="1" applyBorder="1" applyAlignment="1">
      <alignment horizontal="center" vertical="center" wrapText="1"/>
    </xf>
    <xf numFmtId="49" fontId="14" fillId="2" borderId="4" xfId="0" applyNumberFormat="1" applyFont="1" applyFill="1" applyBorder="1" applyAlignment="1" applyProtection="1">
      <alignment horizontal="center" vertical="center" wrapText="1"/>
      <protection locked="0"/>
    </xf>
    <xf numFmtId="164" fontId="14" fillId="2" borderId="4" xfId="0" applyNumberFormat="1" applyFont="1" applyFill="1" applyBorder="1" applyAlignment="1" applyProtection="1">
      <alignment horizontal="center" vertical="center" wrapText="1"/>
      <protection locked="0"/>
    </xf>
    <xf numFmtId="0" fontId="15" fillId="6"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9" fontId="14" fillId="2"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14" fontId="4" fillId="2" borderId="4" xfId="0" applyNumberFormat="1" applyFont="1" applyFill="1" applyBorder="1" applyAlignment="1">
      <alignment horizontal="center" vertical="center"/>
    </xf>
    <xf numFmtId="0" fontId="17" fillId="8" borderId="4" xfId="4" applyFont="1" applyFill="1" applyBorder="1" applyAlignment="1">
      <alignment horizontal="center" vertical="center" wrapText="1"/>
    </xf>
    <xf numFmtId="14" fontId="14" fillId="2" borderId="4" xfId="0" applyNumberFormat="1" applyFont="1" applyFill="1" applyBorder="1" applyAlignment="1">
      <alignment horizontal="center" vertical="center"/>
    </xf>
    <xf numFmtId="0" fontId="14" fillId="2" borderId="4" xfId="0" applyFont="1" applyFill="1" applyBorder="1" applyAlignment="1">
      <alignment horizontal="left" vertical="center" wrapText="1"/>
    </xf>
    <xf numFmtId="9" fontId="14" fillId="2" borderId="4"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14" fontId="4" fillId="0" borderId="8"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9" fontId="4" fillId="2" borderId="3" xfId="0" applyNumberFormat="1" applyFont="1" applyFill="1" applyBorder="1" applyAlignment="1">
      <alignment horizontal="center" vertical="center"/>
    </xf>
    <xf numFmtId="9" fontId="4" fillId="2" borderId="9"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9" fontId="14" fillId="2" borderId="1" xfId="0" applyNumberFormat="1" applyFont="1" applyFill="1" applyBorder="1" applyAlignment="1">
      <alignment horizontal="center" vertical="center"/>
    </xf>
    <xf numFmtId="9" fontId="14" fillId="2" borderId="8" xfId="0" applyNumberFormat="1" applyFont="1" applyFill="1" applyBorder="1" applyAlignment="1">
      <alignment horizontal="center" vertical="center"/>
    </xf>
    <xf numFmtId="14" fontId="14" fillId="2"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8" xfId="0" applyFont="1" applyFill="1" applyBorder="1" applyAlignment="1">
      <alignment horizontal="center" vertical="center" wrapText="1"/>
    </xf>
    <xf numFmtId="14" fontId="14" fillId="2" borderId="8" xfId="0" applyNumberFormat="1" applyFont="1" applyFill="1" applyBorder="1" applyAlignment="1">
      <alignment horizontal="center" vertical="center"/>
    </xf>
    <xf numFmtId="0" fontId="15" fillId="11" borderId="1" xfId="0" applyFont="1" applyFill="1" applyBorder="1" applyAlignment="1">
      <alignment horizontal="center" vertical="center" wrapText="1"/>
    </xf>
    <xf numFmtId="0" fontId="15" fillId="11" borderId="8" xfId="0"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9" fontId="14" fillId="0" borderId="0" xfId="0" applyNumberFormat="1" applyFont="1" applyBorder="1" applyAlignment="1">
      <alignment horizontal="center" vertical="center" wrapText="1"/>
    </xf>
    <xf numFmtId="14" fontId="4" fillId="2" borderId="1" xfId="0" applyNumberFormat="1" applyFont="1" applyFill="1" applyBorder="1" applyAlignment="1">
      <alignment horizontal="center" vertical="center"/>
    </xf>
    <xf numFmtId="14" fontId="4" fillId="2" borderId="8"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8" xfId="0" applyFont="1" applyFill="1" applyBorder="1" applyAlignment="1">
      <alignment horizontal="left" vertical="center" wrapText="1"/>
    </xf>
    <xf numFmtId="14" fontId="14" fillId="2" borderId="1"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xf>
    <xf numFmtId="9" fontId="4" fillId="0" borderId="9" xfId="0" applyNumberFormat="1" applyFont="1" applyFill="1" applyBorder="1" applyAlignment="1">
      <alignment horizontal="center" vertical="center"/>
    </xf>
    <xf numFmtId="49" fontId="14" fillId="2" borderId="8" xfId="0" applyNumberFormat="1" applyFont="1" applyFill="1" applyBorder="1" applyAlignment="1" applyProtection="1">
      <alignment horizontal="center" vertical="center" wrapText="1"/>
      <protection locked="0"/>
    </xf>
    <xf numFmtId="164" fontId="14" fillId="2" borderId="8" xfId="0" applyNumberFormat="1"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5" fillId="11" borderId="4"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1" fontId="14" fillId="2" borderId="1" xfId="0" applyNumberFormat="1" applyFont="1" applyFill="1" applyBorder="1" applyAlignment="1">
      <alignment horizontal="left" vertical="center" wrapText="1"/>
    </xf>
    <xf numFmtId="1" fontId="14" fillId="2" borderId="4" xfId="0" applyNumberFormat="1" applyFont="1" applyFill="1" applyBorder="1" applyAlignment="1">
      <alignment horizontal="left" vertical="center" wrapText="1"/>
    </xf>
    <xf numFmtId="1" fontId="14" fillId="2" borderId="8" xfId="0" applyNumberFormat="1" applyFont="1" applyFill="1" applyBorder="1" applyAlignment="1">
      <alignment horizontal="left" vertical="center" wrapText="1"/>
    </xf>
    <xf numFmtId="14" fontId="14" fillId="2" borderId="4" xfId="0" applyNumberFormat="1" applyFont="1" applyFill="1" applyBorder="1" applyAlignment="1">
      <alignment horizontal="center" vertical="center" wrapText="1"/>
    </xf>
    <xf numFmtId="14" fontId="14" fillId="2" borderId="8" xfId="0" applyNumberFormat="1" applyFont="1" applyFill="1" applyBorder="1" applyAlignment="1">
      <alignment horizontal="center" vertical="center" wrapText="1"/>
    </xf>
    <xf numFmtId="1" fontId="14" fillId="2" borderId="0"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5" fillId="9" borderId="1"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8"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1" fontId="4" fillId="2" borderId="1" xfId="0" applyNumberFormat="1" applyFont="1" applyFill="1" applyBorder="1" applyAlignment="1">
      <alignment horizontal="justify" vertical="center" wrapText="1"/>
    </xf>
    <xf numFmtId="1" fontId="4" fillId="2" borderId="4" xfId="0" applyNumberFormat="1" applyFont="1" applyFill="1" applyBorder="1" applyAlignment="1">
      <alignment horizontal="justify" vertical="center" wrapText="1"/>
    </xf>
    <xf numFmtId="1" fontId="4" fillId="2" borderId="8" xfId="0" applyNumberFormat="1" applyFont="1" applyFill="1" applyBorder="1" applyAlignment="1">
      <alignment horizontal="justify" vertical="center" wrapText="1"/>
    </xf>
    <xf numFmtId="9" fontId="4" fillId="2" borderId="3" xfId="2" applyFont="1" applyFill="1" applyBorder="1" applyAlignment="1">
      <alignment horizontal="center" vertical="center" wrapText="1"/>
    </xf>
    <xf numFmtId="9" fontId="4" fillId="2" borderId="6" xfId="2" applyFont="1" applyFill="1" applyBorder="1" applyAlignment="1">
      <alignment horizontal="center" vertical="center" wrapText="1"/>
    </xf>
    <xf numFmtId="9" fontId="4" fillId="2" borderId="9" xfId="2" applyFont="1" applyFill="1" applyBorder="1" applyAlignment="1">
      <alignment horizontal="center" vertical="center" wrapText="1"/>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49" fontId="14" fillId="0" borderId="11" xfId="0" applyNumberFormat="1" applyFont="1" applyFill="1" applyBorder="1" applyAlignment="1" applyProtection="1">
      <alignment horizontal="left" vertical="center" wrapText="1"/>
      <protection locked="0"/>
    </xf>
    <xf numFmtId="49" fontId="14" fillId="0" borderId="11" xfId="0" applyNumberFormat="1" applyFont="1" applyFill="1" applyBorder="1" applyAlignment="1" applyProtection="1">
      <alignment horizontal="center" vertical="center" wrapText="1"/>
      <protection locked="0"/>
    </xf>
    <xf numFmtId="164" fontId="14" fillId="0" borderId="11" xfId="0" applyNumberFormat="1" applyFont="1" applyFill="1" applyBorder="1" applyAlignment="1" applyProtection="1">
      <alignment horizontal="center" vertical="center" wrapText="1"/>
      <protection locked="0"/>
    </xf>
    <xf numFmtId="9" fontId="4" fillId="0" borderId="12" xfId="0" applyNumberFormat="1" applyFont="1" applyFill="1" applyBorder="1" applyAlignment="1">
      <alignment horizontal="center" vertical="center"/>
    </xf>
    <xf numFmtId="0" fontId="4" fillId="0" borderId="4" xfId="0" applyFont="1" applyFill="1" applyBorder="1" applyAlignment="1">
      <alignment horizontal="justify" vertical="center" wrapText="1"/>
    </xf>
    <xf numFmtId="0" fontId="29" fillId="0" borderId="11" xfId="0" applyFont="1" applyFill="1" applyBorder="1" applyAlignment="1">
      <alignment horizontal="justify" vertical="center" wrapText="1"/>
    </xf>
    <xf numFmtId="9" fontId="4" fillId="0" borderId="3" xfId="0" applyNumberFormat="1" applyFont="1" applyFill="1" applyBorder="1" applyAlignment="1">
      <alignment horizontal="center" vertical="center"/>
    </xf>
    <xf numFmtId="9" fontId="7" fillId="0" borderId="6" xfId="0" applyNumberFormat="1" applyFont="1" applyFill="1" applyBorder="1" applyAlignment="1">
      <alignment horizontal="center" vertical="center"/>
    </xf>
    <xf numFmtId="49" fontId="1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11" xfId="0" applyFont="1" applyFill="1" applyBorder="1" applyAlignment="1">
      <alignment horizontal="justify" vertical="center" wrapText="1"/>
    </xf>
  </cellXfs>
  <cellStyles count="5">
    <cellStyle name="Millares [0] 2" xfId="3" xr:uid="{00000000-0005-0000-0000-000000000000}"/>
    <cellStyle name="Normal" xfId="0" builtinId="0"/>
    <cellStyle name="Normal 3" xfId="1" xr:uid="{00000000-0005-0000-0000-000002000000}"/>
    <cellStyle name="Normal 3 3" xfId="4" xr:uid="{00000000-0005-0000-0000-000003000000}"/>
    <cellStyle name="Porcentaje" xfId="2" builtinId="5"/>
  </cellStyles>
  <dxfs count="600">
    <dxf>
      <fill>
        <patternFill>
          <bgColor rgb="FFFF0000"/>
        </patternFill>
      </fill>
    </dxf>
    <dxf>
      <fill>
        <patternFill>
          <bgColor rgb="FF00B05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FF0000"/>
        </patternFill>
      </fill>
    </dxf>
    <dxf>
      <fill>
        <patternFill>
          <bgColor rgb="FF00B05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FFFF00"/>
        </patternFill>
      </fill>
    </dxf>
    <dxf>
      <fill>
        <patternFill>
          <bgColor rgb="FFFF9933"/>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33CC33"/>
        </patternFill>
      </fill>
    </dxf>
    <dxf>
      <fill>
        <patternFill>
          <bgColor rgb="FFCCFF33"/>
        </patternFill>
      </fill>
    </dxf>
    <dxf>
      <fill>
        <patternFill>
          <bgColor rgb="FFFFFF00"/>
        </patternFill>
      </fill>
    </dxf>
    <dxf>
      <fill>
        <patternFill>
          <bgColor rgb="FFFF3300"/>
        </patternFill>
      </fill>
    </dxf>
    <dxf>
      <fill>
        <patternFill>
          <bgColor rgb="FFFF0000"/>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
      <fill>
        <patternFill>
          <bgColor rgb="FFFF0000"/>
        </patternFill>
      </fill>
    </dxf>
    <dxf>
      <fill>
        <patternFill>
          <bgColor rgb="FF33CC3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microsoft.com/office/2017/10/relationships/person" Target="persons/person.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351118</xdr:colOff>
      <xdr:row>0</xdr:row>
      <xdr:rowOff>50725</xdr:rowOff>
    </xdr:from>
    <xdr:ext cx="691739" cy="570924"/>
    <xdr:pic>
      <xdr:nvPicPr>
        <xdr:cNvPr id="2" name="Imagen 1" descr="Logo SDHT">
          <a:extLst>
            <a:ext uri="{FF2B5EF4-FFF2-40B4-BE49-F238E27FC236}">
              <a16:creationId xmlns:a16="http://schemas.microsoft.com/office/drawing/2014/main" id="{C15D7A3C-4AE1-420A-8544-17A4C507BB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968" y="50725"/>
          <a:ext cx="691739" cy="570924"/>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11\sig\MAPA%20INTERACTIVO\Estrategicos\Administracion%20del%20SIG\Riesgos\PG03-FO401%20Mapa%20de%20riesgos%20Admon%20SIG%20V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6.11\sig\MAPA%20INTERACTIVO\Eval%20y%20seguimiento\Control%20Disciplinario\Riesgos\PG03-FO401%20Mapa%20de%20riesgos%20V15%20-%20CI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dht-my.sharepoint.com/personal/cristian_delgado_habitatbogota_gov_co/Documents/192.168.6.11/sig/MAPA%20INTERACTIVO/Estrategicos/Administracion%20del%20SIG/Riesgos/PG03-FO401%20Mapa%20de%20riesgos%20Admon%20SIG%20V10.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C:\Program%20Files%20(x86)\Google\Chrome\Application\84.0.4147.135\192.168.6.11\sig\Users\acifuentesc\AppData\Local\Microsoft\Windows\INetCache\Content.Outlook\3XVEFIRY\PG03-FO401%20Mapa%20de%20riesgos%20Produccion%20de%20informacion%20V15.xlsx?2DF9EDA2" TargetMode="External"/><Relationship Id="rId1" Type="http://schemas.openxmlformats.org/officeDocument/2006/relationships/externalLinkPath" Target="file:///\\2DF9EDA2\PG03-FO401%20Mapa%20de%20riesgos%20Produccion%20de%20informacion%20V15.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https://sdht-my.sharepoint.com/personal/cristian_delgado_habitatbogota_gov_co/Documents/192.168.6.11/proyectos/Users/acifuentesc/AppData/Local/Microsoft/Windows/INetCache/Content.Outlook/3XVEFIRY/Mapa_riesgos_2019%20a%2030_Agt_19.xlsx?06C9FB59" TargetMode="External"/><Relationship Id="rId1" Type="http://schemas.openxmlformats.org/officeDocument/2006/relationships/externalLinkPath" Target="file:///\\06C9FB59\Mapa_riesgos_2019%20a%2030_Agt_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gram%20Files%20(x86)/Google/Chrome/Application/84.0.4147.135/192.168.6.11/sig/MAPA%20INTERACTIVO/Apoyo/Gesti&#243;n%20Documental/Riesgos/PG03-FO401%20Mapa%20de%20riesgos%20Gestion%20documental%20V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gram%20Files%20(x86)/Google/Chrome/Application/84.0.4147.135/192.168.6.11/sig/MAPA%20INTERACTIVO/Apoyo/Gesti&#243;n%20Talento%20Humano/Riesgos/PG03-FO401%20Actualizaci&#243;n%20Mapa%20de%20riesgos%20Talento%20humano%20V16.xlsx"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https://sdht-my.sharepoint.com/personal/cristian_delgado_habitatbogota_gov_co/Documents/192.168.6.11/sig/MAPA%20INTERACTIVO/Apoyo/Gesti&#243;n%20bienes,%20servicios%20e%20infraestructura/Riesgos/PG03-FO401%20Mapa%20de%20riesgos%20V16%20Gesti&#243;n%20de%20bienes.xlsx?6863C3EE" TargetMode="External"/><Relationship Id="rId1" Type="http://schemas.openxmlformats.org/officeDocument/2006/relationships/externalLinkPath" Target="file:///\\6863C3EE\PG03-FO401%20Mapa%20de%20riesgos%20V16%20Gesti&#243;n%20de%20biene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gram%20Files%20(x86)/Google/Chrome/Application/84.0.4147.135/192.168.6.11/sig/MAPA%20INTERACTIVO/Apoyo/Gesti&#243;n%20contractual/Riesgos/PG03-FO401%20Mapa%20de%20riesgos%20contractual%20V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gram%20Files%20(x86)/Google/Chrome/Application/84.0.4147.135/192.168.6.11/sig/MAPA%20INTERACTIVO/Apoyo/Gesti&#243;n%20Tecnol&#243;gica/Riesgos/Mapa%20de%20Riesgos%20%20Tecnolog&#237;a%20V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sdht-my.sharepoint.com/personal/cristian_delgado_habitatbogota_gov_co/Documents/192.168.6.11/sig/MAPA%20INTERACTIVO/Eval%20y%20seguimiento/Control%20Disciplinario/Riesgos/PG03-FO401%20Mapa%20de%20riesgos%20V15%20-%20C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1\sig\MAPA%20INTERACTIVO\Estrategicos\Gestion%20servicio%20ciudadano\Riesgos\PG03-FO401%20Mapa%20de%20riesgos%20V10%20Atencion%20al%20Ciudadan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acifuentesc\AppData\Local\Microsoft\Windows\INetCache\Content.Outlook\3XVEFIRY\PG03-FO401%20Mapa%20de%20riesgos%20Produccion%20de%20informacion%20V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fileserver\sig\Users\acifuentesc\AppData\Local\Microsoft\Windows\INetCache\Content.Outlook\3XVEFIRY\OK%20RdCorrupci&#243;n%20Control%20Vivienda%20y%20Veedur&#237;as%20Abr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fileserver\sig\MAPA%20INTERACTIVO\Misionales\Control%20de%20vivienda%20y%20veedur&#237;a%20a%20las%20curadur&#237;as\Riesgos\RiesgosAjustados%20PG03-FO401%20Mapa%20de%20riesgos%20V17(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fileserver\sig\Users\acifuentesc\Documents\Angela%20C\2019\Admon%20SIG\Procedimiento%20riesgos%20para%20revisar\Versi&#243;n%205\propuesta%20riesgos%20corrup\propuesta%20PG03-FO401%20Mapa%20de%20riesgos%20V5%20corrupcion%20YNML%20230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92.168.6.11\sig\MAPA%20INTERACTIVO\Misionales\Instrum%20financiacion\Riesgos\PG03-FO401%20Mapa%20de%20riesgos%20Instrumentos%20de%20finan%20V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acifuentesc\AppData\Local\Microsoft\Windows\INetCache\Content.Outlook\3XVEFIRY\Mapa_riesgos_2019%20a%2030_Agt_1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acifuentesc\AppData\Local\Microsoft\Windows\INetCache\Content.Outlook\3XVEFIRY\OK%20MdeCorrupci&#243;n%20Gesti&#243;n%20del%20Territ%20revisado%20Natali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92.168.6.11\sig\MAPA%20INTERACTIVO\Apoyo\Gesti&#243;n%20Documental\Riesgos\PG03-FO401%20Mapa%20de%20riesgos%20Gestion%20documental%20V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92.168.6.11\sig\MAPA%20INTERACTIVO\Apoyo\Gesti&#243;n%20Talento%20Humano\Riesgos\PG03-FO401%20Actualizaci&#243;n%20Mapa%20de%20riesgos%20Talento%20humano%20V1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92.168.6.11\sig\MAPA%20INTERACTIVO\Apoyo\Gesti&#243;n%20contractual\Riesgos\PG03-FO401%20Mapa%20de%20riesgos%20contractual%20V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6.11\sig\Users\acifuentesc\Documents\Angela%20C\2019\Admon%20SIG\Procedimiento%20riesgos%20para%20revisar\Versi&#243;n%205\propuesta%20riesgos%20corrup\propuesta%20PG03-FO401%20Mapa%20de%20riesgos%20V5%20corrupcion%20YNML%20230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6.11\sig\MAPA%20INTERACTIVO\Apoyo\Gesti&#243;n%20Jur&#237;dica\Riesgos\PG03-FO401%20Mapa%20de%20riesgos%20Jur&#237;dica%20V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ifuentesc\Documents\Angela%20C\2019\Admon%20SIG\Procedimiento%20riesgos%20para%20revisar\Versi&#243;n%205\propuesta%20riesgos%20corrup\propuesta%20PG03-FO401%20Mapa%20de%20riesgos%20V5%20corrupcion%20YNML%2023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6.11\proyectos\Users\acifuentesc\AppData\Local\Microsoft\Windows\INetCache\Content.Outlook\3XVEFIRY\Mapa_riesgos_2019%20a%2030_Agt_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ht-my.sharepoint.com/Users/acifuentesc/AppData/Local/Microsoft/Windows/INetCache/Content.Outlook/3XVEFIRY/OK%20MdeCorrupci&#243;n%20Gesti&#243;n%20del%20Territ%20revisado%20Natal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6.11\sig\MAPA%20INTERACTIVO\Apoyo\Gesti&#243;n%20bienes,%20servicios%20e%20infraestructura\Riesgos\PG03-FO401%20Mapa%20de%20riesgos%20V16%20Gesti&#243;n%20de%20bien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6.11\proyectos\Users\acifuentesc\Documents\Angela%20C\2019\Admon%20SIG\Procedimiento%20riesgos%20para%20revisar\Versi&#243;n%205\propuesta%20riesgos%20corrup\propuesta%20PG03-FO401%20Mapa%20de%20riesgos%20V5%20corrupcion%20YNML%2023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6.11\sig\MAPA%20INTERACTIVO\Eval%20y%20seguimiento\Evaluaci&#243;n%20asesor%20y%20mejora\Riesgos\PG03-FO401%20Mapa%20de%20riesgos%20Evaluacion,%20asesoria%20y%20mejoramiento%20V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 MR GESTIÓN"/>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 MR GESTIÓN"/>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 MR GESTIÓN"/>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R Gest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LISTAS"/>
      <sheetName val="Corrup"/>
    </sheetNames>
    <sheetDataSet>
      <sheetData sheetId="0"/>
      <sheetData sheetId="1"/>
      <sheetData sheetId="2"/>
      <sheetData sheetId="3">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 MR GESTIÓN"/>
      <sheetName val="MR Gestión"/>
      <sheetName val="MAPA DE CALOR"/>
      <sheetName val="Corrup"/>
    </sheetNames>
    <sheetDataSet>
      <sheetData sheetId="0" refreshError="1"/>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row r="3">
          <cell r="I3" t="str">
            <v>a) Insignificante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row r="3">
          <cell r="AA3" t="str">
            <v>ZONA DE RIESGO ALTA</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refreshError="1"/>
      <sheetData sheetId="2" refreshError="1"/>
      <sheetData sheetId="3" refreshError="1"/>
      <sheetData sheetId="4">
        <row r="3">
          <cell r="AA3" t="str">
            <v>ZONA DE RIESGO ALTA</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APA DE CALOR"/>
      <sheetName val="Corrup"/>
    </sheetNames>
    <sheetDataSet>
      <sheetData sheetId="0">
        <row r="3">
          <cell r="AA3" t="str">
            <v>ZONA DE RIESGO ALTA</v>
          </cell>
        </row>
      </sheetData>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refreshError="1"/>
      <sheetData sheetId="1" refreshError="1"/>
      <sheetData sheetId="2" refreshError="1"/>
      <sheetData sheetId="3" refreshError="1"/>
      <sheetData sheetId="4" refreshError="1">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sheetData sheetId="1"/>
      <sheetData sheetId="2"/>
      <sheetData sheetId="3"/>
      <sheetData sheetId="4">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refreshError="1"/>
      <sheetData sheetId="1" refreshError="1"/>
      <sheetData sheetId="2" refreshError="1"/>
      <sheetData sheetId="3" refreshError="1"/>
      <sheetData sheetId="4" refreshError="1">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MAPA DE CALOR"/>
      <sheetName val="Corrup"/>
    </sheetNames>
    <sheetDataSet>
      <sheetData sheetId="0" refreshError="1">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ow r="3">
          <cell r="AA3" t="str">
            <v>ZONA DE RIESGO ALTA</v>
          </cell>
          <cell r="AB3" t="str">
            <v xml:space="preserve">Reducir el riesgo y/o
Evitar el riesgo y/o
Compartir el riesgo </v>
          </cell>
        </row>
        <row r="4">
          <cell r="AA4" t="str">
            <v>ZONA DE RIESGO BAJA</v>
          </cell>
          <cell r="AB4" t="str">
            <v>Reducir el riesgo y/o
Evitar el riesgo Y/o
Compartir el riesgo</v>
          </cell>
        </row>
        <row r="5">
          <cell r="AA5" t="str">
            <v>ZONA DE RIESGO EXTREMA</v>
          </cell>
          <cell r="AB5" t="str">
            <v>Reducir el riesgo</v>
          </cell>
        </row>
        <row r="6">
          <cell r="AA6" t="str">
            <v>ZONA DE RIESGO MODERADA</v>
          </cell>
          <cell r="AB6" t="str">
            <v>Aceptar el Riesgo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CORRUPCIÓN"/>
      <sheetName val="SEG. DIGITAL"/>
      <sheetName val="MAPAS DE CALOR"/>
      <sheetName val="LISTAS"/>
    </sheetNames>
    <sheetDataSet>
      <sheetData sheetId="0" refreshError="1"/>
      <sheetData sheetId="1" refreshError="1"/>
      <sheetData sheetId="2" refreshError="1"/>
      <sheetData sheetId="3" refreshError="1"/>
      <sheetData sheetId="4" refreshError="1">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MR GESTIÓN"/>
      <sheetName val="MR Gestión"/>
      <sheetName val="MAPA DE CALOR"/>
      <sheetName val="Corrup"/>
      <sheetName val="LISTAS"/>
    </sheetNames>
    <sheetDataSet>
      <sheetData sheetId="0"/>
      <sheetData sheetId="1"/>
      <sheetData sheetId="2"/>
      <sheetData sheetId="3"/>
      <sheetData sheetId="4">
        <row r="3">
          <cell r="AA3" t="str">
            <v>ZONA DE RIESGO ALTA</v>
          </cell>
          <cell r="AB3" t="str">
            <v xml:space="preserve">Reducir el riesgo y/o
Evitar el riesgo y/o
Compartir el riesgo </v>
          </cell>
        </row>
        <row r="4">
          <cell r="AA4" t="str">
            <v>ZONA DE RIESGO BAJA</v>
          </cell>
          <cell r="AB4" t="str">
            <v>Aceptar el riesgo</v>
          </cell>
        </row>
        <row r="5">
          <cell r="AA5" t="str">
            <v>ZONA DE RIESGO EXTREMA</v>
          </cell>
          <cell r="AB5" t="str">
            <v>Reducir el riesgo y/o
Evitar el riesgo Y/o
Compartir el riesgo</v>
          </cell>
        </row>
        <row r="6">
          <cell r="AA6" t="str">
            <v>ZONA DE RIESGO MODERADA</v>
          </cell>
          <cell r="AB6" t="str">
            <v>Reducir el riesgo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KGF932"/>
  <sheetViews>
    <sheetView showGridLines="0" tabSelected="1" topLeftCell="AU4" zoomScale="60" zoomScaleNormal="60" zoomScaleSheetLayoutView="70" workbookViewId="0">
      <selection activeCell="BA6" sqref="BA6:BA7"/>
    </sheetView>
  </sheetViews>
  <sheetFormatPr baseColWidth="10" defaultColWidth="11.42578125" defaultRowHeight="15.75" x14ac:dyDescent="0.25"/>
  <cols>
    <col min="1" max="1" width="4.85546875" style="1" customWidth="1"/>
    <col min="2" max="2" width="19.28515625" style="3" customWidth="1"/>
    <col min="3" max="3" width="5.85546875" style="3" customWidth="1"/>
    <col min="4" max="4" width="19.85546875" style="3" customWidth="1"/>
    <col min="5" max="5" width="16.42578125" style="3" customWidth="1"/>
    <col min="6" max="6" width="7.85546875" style="3" customWidth="1"/>
    <col min="7" max="7" width="7" style="3" customWidth="1"/>
    <col min="8" max="8" width="15.5703125" style="3" customWidth="1"/>
    <col min="9" max="9" width="25" style="3" customWidth="1"/>
    <col min="10" max="10" width="12.140625" style="3" customWidth="1"/>
    <col min="11" max="11" width="11.140625" style="3" customWidth="1"/>
    <col min="12" max="12" width="12.28515625" style="3" customWidth="1"/>
    <col min="13" max="13" width="20.42578125" style="3" customWidth="1"/>
    <col min="14" max="14" width="19.140625" style="3" customWidth="1"/>
    <col min="15" max="16" width="14.42578125" style="3" customWidth="1"/>
    <col min="17" max="17" width="21.5703125" style="3" customWidth="1"/>
    <col min="18" max="18" width="17.140625" style="3" customWidth="1"/>
    <col min="19" max="20" width="17.7109375" style="3" customWidth="1"/>
    <col min="21" max="22" width="18" style="3" customWidth="1"/>
    <col min="23" max="23" width="23.140625" style="3" customWidth="1"/>
    <col min="24" max="24" width="20.7109375" style="3" customWidth="1"/>
    <col min="25" max="25" width="23.85546875" style="3" customWidth="1"/>
    <col min="26" max="26" width="20.5703125" style="3" customWidth="1"/>
    <col min="27" max="27" width="30" style="3" customWidth="1"/>
    <col min="28" max="28" width="23.28515625" style="3" customWidth="1"/>
    <col min="29" max="29" width="25.42578125" style="3" customWidth="1"/>
    <col min="30" max="30" width="21.42578125" style="3" customWidth="1"/>
    <col min="31" max="31" width="10.5703125" style="3" customWidth="1"/>
    <col min="32" max="32" width="11.42578125" style="3" customWidth="1"/>
    <col min="33" max="33" width="11.140625" style="3" customWidth="1"/>
    <col min="34" max="34" width="11.28515625" style="3" customWidth="1"/>
    <col min="35" max="35" width="12.85546875" style="3" customWidth="1"/>
    <col min="36" max="36" width="9.28515625" style="3" customWidth="1"/>
    <col min="37" max="37" width="14.5703125" style="5" customWidth="1"/>
    <col min="38" max="38" width="9.5703125" style="5" customWidth="1"/>
    <col min="39" max="39" width="15.28515625" style="5" customWidth="1"/>
    <col min="40" max="40" width="11.140625" style="5" customWidth="1"/>
    <col min="41" max="41" width="51" style="3" customWidth="1"/>
    <col min="42" max="43" width="34.42578125" style="3" customWidth="1"/>
    <col min="44" max="45" width="21.7109375" style="3" customWidth="1"/>
    <col min="46" max="46" width="23.140625" style="3" customWidth="1"/>
    <col min="47" max="47" width="31.140625" style="3" customWidth="1"/>
    <col min="48" max="48" width="41" style="3" customWidth="1"/>
    <col min="49" max="49" width="21.42578125" style="22" customWidth="1"/>
    <col min="50" max="50" width="95.85546875" style="3" customWidth="1"/>
    <col min="51" max="51" width="32.42578125" style="3" customWidth="1"/>
    <col min="52" max="52" width="27" style="3" customWidth="1"/>
    <col min="53" max="53" width="136.28515625" style="3" customWidth="1"/>
    <col min="54" max="54" width="44.140625" style="3" customWidth="1"/>
    <col min="55" max="16384" width="11.42578125" style="3"/>
  </cols>
  <sheetData>
    <row r="1" spans="1:7624" ht="35.25" customHeight="1" x14ac:dyDescent="0.25">
      <c r="B1" s="2"/>
      <c r="C1" s="396" t="s">
        <v>0</v>
      </c>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row>
    <row r="2" spans="1:7624" ht="38.25" customHeight="1" x14ac:dyDescent="0.25">
      <c r="B2" s="2"/>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row>
    <row r="3" spans="1:7624" s="8" customFormat="1" ht="47.25" customHeight="1" thickBot="1" x14ac:dyDescent="0.3">
      <c r="A3" s="4"/>
      <c r="B3" s="397"/>
      <c r="C3" s="397"/>
      <c r="D3" s="397"/>
      <c r="E3" s="397"/>
      <c r="F3" s="397"/>
      <c r="G3" s="397"/>
      <c r="H3" s="5"/>
      <c r="I3" s="5"/>
      <c r="J3" s="5"/>
      <c r="K3" s="5"/>
      <c r="L3" s="5"/>
      <c r="M3" s="6"/>
      <c r="N3" s="6"/>
      <c r="O3" s="6"/>
      <c r="P3" s="6"/>
      <c r="Q3" s="6"/>
      <c r="R3" s="6"/>
      <c r="S3" s="6"/>
      <c r="T3" s="6"/>
      <c r="U3" s="6"/>
      <c r="V3" s="6"/>
      <c r="W3" s="6"/>
      <c r="X3" s="6"/>
      <c r="Y3" s="6"/>
      <c r="Z3" s="6"/>
      <c r="AA3" s="6"/>
      <c r="AB3" s="6"/>
      <c r="AC3" s="6"/>
      <c r="AD3" s="6"/>
      <c r="AE3" s="5"/>
      <c r="AF3" s="5"/>
      <c r="AG3" s="5"/>
      <c r="AH3" s="5"/>
      <c r="AI3" s="5"/>
      <c r="AJ3" s="5"/>
      <c r="AK3" s="5"/>
      <c r="AL3" s="5"/>
      <c r="AM3" s="5"/>
      <c r="AN3" s="5"/>
      <c r="AO3" s="5"/>
      <c r="AP3" s="6"/>
      <c r="AQ3" s="6"/>
      <c r="AR3" s="6"/>
      <c r="AS3" s="6"/>
      <c r="AT3" s="6"/>
      <c r="AU3" s="6"/>
      <c r="AV3" s="7"/>
      <c r="AW3" s="7"/>
      <c r="AX3" s="7"/>
      <c r="AY3" s="7"/>
      <c r="AZ3" s="7"/>
      <c r="BA3" s="7"/>
      <c r="BB3" s="7"/>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row>
    <row r="4" spans="1:7624" s="8" customFormat="1" ht="23.25" customHeight="1" x14ac:dyDescent="0.25">
      <c r="A4" s="4"/>
      <c r="B4" s="398" t="s">
        <v>1</v>
      </c>
      <c r="C4" s="399"/>
      <c r="D4" s="399"/>
      <c r="E4" s="399"/>
      <c r="F4" s="399"/>
      <c r="G4" s="399"/>
      <c r="H4" s="399"/>
      <c r="I4" s="399"/>
      <c r="J4" s="400" t="s">
        <v>2</v>
      </c>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1" t="s">
        <v>3</v>
      </c>
      <c r="AP4" s="401"/>
      <c r="AQ4" s="401"/>
      <c r="AR4" s="401"/>
      <c r="AS4" s="401"/>
      <c r="AT4" s="401"/>
      <c r="AU4" s="401"/>
      <c r="AV4" s="401"/>
      <c r="AW4" s="403" t="s">
        <v>4</v>
      </c>
      <c r="AX4" s="403"/>
      <c r="AY4" s="403"/>
      <c r="AZ4" s="403"/>
      <c r="BA4" s="403"/>
      <c r="BB4" s="40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row>
    <row r="5" spans="1:7624" s="8" customFormat="1" ht="87" customHeight="1" x14ac:dyDescent="0.25">
      <c r="A5" s="4"/>
      <c r="B5" s="424" t="s">
        <v>5</v>
      </c>
      <c r="C5" s="369" t="s">
        <v>6</v>
      </c>
      <c r="D5" s="369" t="s">
        <v>7</v>
      </c>
      <c r="E5" s="371" t="s">
        <v>8</v>
      </c>
      <c r="F5" s="369" t="s">
        <v>9</v>
      </c>
      <c r="G5" s="369"/>
      <c r="H5" s="405" t="s">
        <v>10</v>
      </c>
      <c r="I5" s="405" t="s">
        <v>11</v>
      </c>
      <c r="J5" s="345" t="s">
        <v>12</v>
      </c>
      <c r="K5" s="367" t="s">
        <v>13</v>
      </c>
      <c r="L5" s="345" t="s">
        <v>14</v>
      </c>
      <c r="M5" s="407" t="s">
        <v>15</v>
      </c>
      <c r="N5" s="407"/>
      <c r="O5" s="407"/>
      <c r="P5" s="407"/>
      <c r="Q5" s="395" t="s">
        <v>16</v>
      </c>
      <c r="R5" s="395"/>
      <c r="S5" s="395"/>
      <c r="T5" s="395"/>
      <c r="U5" s="395" t="s">
        <v>17</v>
      </c>
      <c r="V5" s="395"/>
      <c r="W5" s="395" t="s">
        <v>18</v>
      </c>
      <c r="X5" s="395"/>
      <c r="Y5" s="395" t="s">
        <v>19</v>
      </c>
      <c r="Z5" s="395"/>
      <c r="AA5" s="395" t="s">
        <v>20</v>
      </c>
      <c r="AB5" s="395"/>
      <c r="AC5" s="395" t="s">
        <v>21</v>
      </c>
      <c r="AD5" s="395"/>
      <c r="AE5" s="367" t="s">
        <v>22</v>
      </c>
      <c r="AF5" s="345" t="s">
        <v>46</v>
      </c>
      <c r="AG5" s="345" t="s">
        <v>23</v>
      </c>
      <c r="AH5" s="345" t="s">
        <v>24</v>
      </c>
      <c r="AI5" s="345" t="s">
        <v>25</v>
      </c>
      <c r="AJ5" s="345" t="s">
        <v>26</v>
      </c>
      <c r="AK5" s="408" t="s">
        <v>27</v>
      </c>
      <c r="AL5" s="408"/>
      <c r="AM5" s="408"/>
      <c r="AN5" s="408"/>
      <c r="AO5" s="402" t="s">
        <v>28</v>
      </c>
      <c r="AP5" s="402"/>
      <c r="AQ5" s="402"/>
      <c r="AR5" s="402" t="s">
        <v>29</v>
      </c>
      <c r="AS5" s="402"/>
      <c r="AT5" s="385" t="s">
        <v>30</v>
      </c>
      <c r="AU5" s="385"/>
      <c r="AV5" s="385"/>
      <c r="AW5" s="383" t="s">
        <v>31</v>
      </c>
      <c r="AX5" s="383"/>
      <c r="AY5" s="383"/>
      <c r="AZ5" s="383" t="s">
        <v>32</v>
      </c>
      <c r="BA5" s="383"/>
      <c r="BB5" s="373"/>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row>
    <row r="6" spans="1:7624" s="8" customFormat="1" ht="27.6" customHeight="1" x14ac:dyDescent="0.25">
      <c r="A6" s="4"/>
      <c r="B6" s="424"/>
      <c r="C6" s="369"/>
      <c r="D6" s="369"/>
      <c r="E6" s="371"/>
      <c r="F6" s="365" t="s">
        <v>33</v>
      </c>
      <c r="G6" s="365" t="s">
        <v>34</v>
      </c>
      <c r="H6" s="405"/>
      <c r="I6" s="405"/>
      <c r="J6" s="345"/>
      <c r="K6" s="367"/>
      <c r="L6" s="345"/>
      <c r="M6" s="367" t="s">
        <v>35</v>
      </c>
      <c r="N6" s="367" t="s">
        <v>36</v>
      </c>
      <c r="O6" s="367" t="s">
        <v>37</v>
      </c>
      <c r="P6" s="367"/>
      <c r="Q6" s="367" t="s">
        <v>38</v>
      </c>
      <c r="R6" s="367" t="s">
        <v>39</v>
      </c>
      <c r="S6" s="367" t="s">
        <v>40</v>
      </c>
      <c r="T6" s="367" t="s">
        <v>39</v>
      </c>
      <c r="U6" s="367" t="s">
        <v>41</v>
      </c>
      <c r="V6" s="367" t="s">
        <v>39</v>
      </c>
      <c r="W6" s="367" t="s">
        <v>42</v>
      </c>
      <c r="X6" s="367" t="s">
        <v>39</v>
      </c>
      <c r="Y6" s="367" t="s">
        <v>43</v>
      </c>
      <c r="Z6" s="367" t="s">
        <v>39</v>
      </c>
      <c r="AA6" s="367" t="s">
        <v>44</v>
      </c>
      <c r="AB6" s="367" t="s">
        <v>39</v>
      </c>
      <c r="AC6" s="367" t="s">
        <v>45</v>
      </c>
      <c r="AD6" s="367" t="s">
        <v>39</v>
      </c>
      <c r="AE6" s="367"/>
      <c r="AF6" s="345"/>
      <c r="AG6" s="345"/>
      <c r="AH6" s="345"/>
      <c r="AI6" s="345"/>
      <c r="AJ6" s="345"/>
      <c r="AK6" s="408" t="s">
        <v>47</v>
      </c>
      <c r="AL6" s="345" t="s">
        <v>48</v>
      </c>
      <c r="AM6" s="345" t="s">
        <v>49</v>
      </c>
      <c r="AN6" s="345" t="s">
        <v>50</v>
      </c>
      <c r="AO6" s="385" t="s">
        <v>51</v>
      </c>
      <c r="AP6" s="385" t="s">
        <v>36</v>
      </c>
      <c r="AQ6" s="385" t="s">
        <v>52</v>
      </c>
      <c r="AR6" s="385" t="s">
        <v>53</v>
      </c>
      <c r="AS6" s="385" t="s">
        <v>54</v>
      </c>
      <c r="AT6" s="385"/>
      <c r="AU6" s="385"/>
      <c r="AV6" s="385"/>
      <c r="AW6" s="383" t="s">
        <v>55</v>
      </c>
      <c r="AX6" s="383" t="s">
        <v>56</v>
      </c>
      <c r="AY6" s="383" t="s">
        <v>57</v>
      </c>
      <c r="AZ6" s="383" t="s">
        <v>55</v>
      </c>
      <c r="BA6" s="383" t="s">
        <v>56</v>
      </c>
      <c r="BB6" s="373" t="s">
        <v>57</v>
      </c>
      <c r="BC6" s="106"/>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row>
    <row r="7" spans="1:7624" s="8" customFormat="1" ht="32.25" customHeight="1" thickBot="1" x14ac:dyDescent="0.3">
      <c r="A7" s="4"/>
      <c r="B7" s="425"/>
      <c r="C7" s="370"/>
      <c r="D7" s="370"/>
      <c r="E7" s="372"/>
      <c r="F7" s="366"/>
      <c r="G7" s="366"/>
      <c r="H7" s="406"/>
      <c r="I7" s="406"/>
      <c r="J7" s="346"/>
      <c r="K7" s="368"/>
      <c r="L7" s="346"/>
      <c r="M7" s="368"/>
      <c r="N7" s="368"/>
      <c r="O7" s="164" t="s">
        <v>58</v>
      </c>
      <c r="P7" s="164" t="s">
        <v>59</v>
      </c>
      <c r="Q7" s="368"/>
      <c r="R7" s="368"/>
      <c r="S7" s="368"/>
      <c r="T7" s="368"/>
      <c r="U7" s="368"/>
      <c r="V7" s="368"/>
      <c r="W7" s="368"/>
      <c r="X7" s="368"/>
      <c r="Y7" s="368"/>
      <c r="Z7" s="368"/>
      <c r="AA7" s="368"/>
      <c r="AB7" s="368"/>
      <c r="AC7" s="368"/>
      <c r="AD7" s="368"/>
      <c r="AE7" s="368"/>
      <c r="AF7" s="346"/>
      <c r="AG7" s="346"/>
      <c r="AH7" s="346"/>
      <c r="AI7" s="346"/>
      <c r="AJ7" s="346"/>
      <c r="AK7" s="409"/>
      <c r="AL7" s="346"/>
      <c r="AM7" s="346"/>
      <c r="AN7" s="346"/>
      <c r="AO7" s="386"/>
      <c r="AP7" s="386"/>
      <c r="AQ7" s="386"/>
      <c r="AR7" s="386"/>
      <c r="AS7" s="386"/>
      <c r="AT7" s="165" t="s">
        <v>60</v>
      </c>
      <c r="AU7" s="165" t="s">
        <v>61</v>
      </c>
      <c r="AV7" s="165" t="s">
        <v>62</v>
      </c>
      <c r="AW7" s="384"/>
      <c r="AX7" s="384"/>
      <c r="AY7" s="384"/>
      <c r="AZ7" s="384"/>
      <c r="BA7" s="384"/>
      <c r="BB7" s="374"/>
      <c r="BC7" s="106"/>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row>
    <row r="8" spans="1:7624" s="15" customFormat="1" ht="330.75" customHeight="1" x14ac:dyDescent="0.25">
      <c r="A8" s="14"/>
      <c r="B8" s="375" t="s">
        <v>63</v>
      </c>
      <c r="C8" s="377">
        <v>1</v>
      </c>
      <c r="D8" s="379" t="s">
        <v>64</v>
      </c>
      <c r="E8" s="381" t="s">
        <v>65</v>
      </c>
      <c r="F8" s="377" t="s">
        <v>66</v>
      </c>
      <c r="G8" s="377"/>
      <c r="H8" s="110" t="s">
        <v>67</v>
      </c>
      <c r="I8" s="166" t="s">
        <v>68</v>
      </c>
      <c r="J8" s="393" t="s">
        <v>69</v>
      </c>
      <c r="K8" s="393" t="s">
        <v>70</v>
      </c>
      <c r="L8" s="389" t="s">
        <v>71</v>
      </c>
      <c r="M8" s="167" t="s">
        <v>72</v>
      </c>
      <c r="N8" s="111" t="s">
        <v>73</v>
      </c>
      <c r="O8" s="110" t="s">
        <v>66</v>
      </c>
      <c r="P8" s="110"/>
      <c r="Q8" s="110">
        <v>15</v>
      </c>
      <c r="R8" s="110" t="s">
        <v>74</v>
      </c>
      <c r="S8" s="112">
        <v>15</v>
      </c>
      <c r="T8" s="110" t="s">
        <v>74</v>
      </c>
      <c r="U8" s="112">
        <v>15</v>
      </c>
      <c r="V8" s="110" t="s">
        <v>74</v>
      </c>
      <c r="W8" s="112">
        <v>15</v>
      </c>
      <c r="X8" s="110" t="s">
        <v>74</v>
      </c>
      <c r="Y8" s="112">
        <v>15</v>
      </c>
      <c r="Z8" s="110" t="s">
        <v>74</v>
      </c>
      <c r="AA8" s="112">
        <v>15</v>
      </c>
      <c r="AB8" s="110" t="s">
        <v>75</v>
      </c>
      <c r="AC8" s="112">
        <v>10</v>
      </c>
      <c r="AD8" s="111" t="s">
        <v>73</v>
      </c>
      <c r="AE8" s="112" t="s">
        <v>76</v>
      </c>
      <c r="AF8" s="113" t="b">
        <f>ISBLANK(M8)</f>
        <v>0</v>
      </c>
      <c r="AG8" s="387">
        <v>2</v>
      </c>
      <c r="AH8" s="114">
        <f>Q8+S8+U8+W8+Y8+AA8+AC8</f>
        <v>100</v>
      </c>
      <c r="AI8" s="114" t="str">
        <f>IF(AH8&lt;86,"DEBIL",IF(AH8&lt;96,"MODERADO","FUERTE"))</f>
        <v>FUERTE</v>
      </c>
      <c r="AJ8" s="168">
        <f>IF(AND(AH8&gt;=96,AH8&lt;=100),2,IF(AND(AH8&gt;=86,AH8&lt;=95),1,IF(AND(AH8&gt;=0,AH8&lt;=85),0,"ERROR")))</f>
        <v>2</v>
      </c>
      <c r="AK8" s="387" t="s">
        <v>77</v>
      </c>
      <c r="AL8" s="387" t="s">
        <v>70</v>
      </c>
      <c r="AM8" s="389" t="s">
        <v>71</v>
      </c>
      <c r="AN8" s="391" t="str">
        <f>VLOOKUP(AM8,[1]LISTAS!$AA$3:$AB$6,2)</f>
        <v>Reducir el riesgo</v>
      </c>
      <c r="AO8" s="115" t="s">
        <v>78</v>
      </c>
      <c r="AP8" s="115" t="s">
        <v>79</v>
      </c>
      <c r="AQ8" s="115" t="s">
        <v>80</v>
      </c>
      <c r="AR8" s="116">
        <v>43864</v>
      </c>
      <c r="AS8" s="116">
        <v>43951</v>
      </c>
      <c r="AT8" s="117" t="s">
        <v>81</v>
      </c>
      <c r="AU8" s="115" t="s">
        <v>82</v>
      </c>
      <c r="AV8" s="115" t="s">
        <v>83</v>
      </c>
      <c r="AW8" s="118" t="s">
        <v>84</v>
      </c>
      <c r="AX8" s="119" t="s">
        <v>97</v>
      </c>
      <c r="AY8" s="120">
        <v>1</v>
      </c>
      <c r="AZ8" s="121">
        <v>44074</v>
      </c>
      <c r="BA8" s="119" t="s">
        <v>631</v>
      </c>
      <c r="BB8" s="122" t="s">
        <v>166</v>
      </c>
      <c r="BC8" s="9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row>
    <row r="9" spans="1:7624" s="15" customFormat="1" ht="293.25" customHeight="1" thickBot="1" x14ac:dyDescent="0.3">
      <c r="A9" s="14"/>
      <c r="B9" s="376"/>
      <c r="C9" s="378"/>
      <c r="D9" s="380"/>
      <c r="E9" s="382"/>
      <c r="F9" s="378"/>
      <c r="G9" s="378"/>
      <c r="H9" s="23" t="s">
        <v>85</v>
      </c>
      <c r="I9" s="169" t="s">
        <v>86</v>
      </c>
      <c r="J9" s="394"/>
      <c r="K9" s="394"/>
      <c r="L9" s="390"/>
      <c r="M9" s="170" t="s">
        <v>87</v>
      </c>
      <c r="N9" s="23" t="s">
        <v>88</v>
      </c>
      <c r="O9" s="23" t="s">
        <v>66</v>
      </c>
      <c r="P9" s="23"/>
      <c r="Q9" s="23">
        <v>15</v>
      </c>
      <c r="R9" s="23" t="s">
        <v>89</v>
      </c>
      <c r="S9" s="16">
        <v>15</v>
      </c>
      <c r="T9" s="23" t="s">
        <v>89</v>
      </c>
      <c r="U9" s="16">
        <v>15</v>
      </c>
      <c r="V9" s="23" t="s">
        <v>89</v>
      </c>
      <c r="W9" s="16">
        <v>15</v>
      </c>
      <c r="X9" s="23" t="s">
        <v>88</v>
      </c>
      <c r="Y9" s="16">
        <v>15</v>
      </c>
      <c r="Z9" s="23" t="s">
        <v>90</v>
      </c>
      <c r="AA9" s="16">
        <v>15</v>
      </c>
      <c r="AB9" s="23" t="s">
        <v>75</v>
      </c>
      <c r="AC9" s="16">
        <v>10</v>
      </c>
      <c r="AD9" s="23" t="s">
        <v>88</v>
      </c>
      <c r="AE9" s="16" t="s">
        <v>76</v>
      </c>
      <c r="AF9" s="17" t="b">
        <f>ISBLANK(M9)</f>
        <v>0</v>
      </c>
      <c r="AG9" s="388"/>
      <c r="AH9" s="18">
        <f>Q9+S9+U9+W9+Y9+AA9+AC9</f>
        <v>100</v>
      </c>
      <c r="AI9" s="18" t="str">
        <f>IF(AH9&lt;86,"DEBIL",IF(AH9&lt;96,"MODERADO","FUERTE"))</f>
        <v>FUERTE</v>
      </c>
      <c r="AJ9" s="24">
        <f>IF(AND(AH9&gt;=96,AH9&lt;=100),2,IF(AND(AH9&gt;=86,AH9&lt;=95),1,IF(AND(AH9&gt;=0,AH9&lt;=85),0,"ERROR")))</f>
        <v>2</v>
      </c>
      <c r="AK9" s="388"/>
      <c r="AL9" s="388"/>
      <c r="AM9" s="390"/>
      <c r="AN9" s="392"/>
      <c r="AO9" s="19" t="s">
        <v>91</v>
      </c>
      <c r="AP9" s="19" t="s">
        <v>92</v>
      </c>
      <c r="AQ9" s="19" t="s">
        <v>80</v>
      </c>
      <c r="AR9" s="20">
        <v>43891</v>
      </c>
      <c r="AS9" s="20">
        <v>44196</v>
      </c>
      <c r="AT9" s="21" t="s">
        <v>81</v>
      </c>
      <c r="AU9" s="19" t="s">
        <v>93</v>
      </c>
      <c r="AV9" s="19" t="s">
        <v>94</v>
      </c>
      <c r="AW9" s="123" t="s">
        <v>84</v>
      </c>
      <c r="AX9" s="124" t="s">
        <v>97</v>
      </c>
      <c r="AY9" s="125">
        <v>1</v>
      </c>
      <c r="AZ9" s="126">
        <v>44074</v>
      </c>
      <c r="BA9" s="127" t="s">
        <v>632</v>
      </c>
      <c r="BB9" s="128">
        <v>0</v>
      </c>
      <c r="BC9" s="9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c r="IW9" s="14"/>
      <c r="IX9" s="14"/>
      <c r="IY9" s="14"/>
      <c r="IZ9" s="14"/>
      <c r="JA9" s="14"/>
      <c r="JB9" s="14"/>
      <c r="JC9" s="14"/>
      <c r="JD9" s="14"/>
      <c r="JE9" s="14"/>
      <c r="JF9" s="14"/>
      <c r="JG9" s="14"/>
      <c r="JH9" s="14"/>
      <c r="JI9" s="14"/>
      <c r="JJ9" s="14"/>
      <c r="JK9" s="14"/>
      <c r="JL9" s="14"/>
      <c r="JM9" s="14"/>
      <c r="JN9" s="14"/>
      <c r="JO9" s="14"/>
      <c r="JP9" s="14"/>
      <c r="JQ9" s="14"/>
      <c r="JR9" s="14"/>
      <c r="JS9" s="14"/>
      <c r="JT9" s="14"/>
      <c r="JU9" s="14"/>
      <c r="JV9" s="14"/>
      <c r="JW9" s="14"/>
      <c r="JX9" s="14"/>
      <c r="JY9" s="14"/>
      <c r="JZ9" s="14"/>
      <c r="KA9" s="14"/>
      <c r="KB9" s="14"/>
      <c r="KC9" s="14"/>
      <c r="KD9" s="14"/>
      <c r="KE9" s="14"/>
      <c r="KF9" s="14"/>
      <c r="KG9" s="14"/>
      <c r="KH9" s="14"/>
      <c r="KI9" s="14"/>
      <c r="KJ9" s="14"/>
      <c r="KK9" s="14"/>
      <c r="KL9" s="14"/>
      <c r="KM9" s="14"/>
      <c r="KN9" s="14"/>
      <c r="KO9" s="14"/>
      <c r="KP9" s="14"/>
      <c r="KQ9" s="14"/>
      <c r="KR9" s="14"/>
      <c r="KS9" s="14"/>
      <c r="KT9" s="14"/>
      <c r="KU9" s="14"/>
      <c r="KV9" s="14"/>
      <c r="KW9" s="14"/>
      <c r="KX9" s="14"/>
      <c r="KY9" s="14"/>
      <c r="KZ9" s="14"/>
      <c r="LA9" s="14"/>
      <c r="LB9" s="14"/>
      <c r="LC9" s="14"/>
      <c r="LD9" s="14"/>
      <c r="LE9" s="14"/>
      <c r="LF9" s="14"/>
      <c r="LG9" s="14"/>
      <c r="LH9" s="14"/>
      <c r="LI9" s="14"/>
      <c r="LJ9" s="14"/>
      <c r="LK9" s="14"/>
      <c r="LL9" s="14"/>
      <c r="LM9" s="14"/>
      <c r="LN9" s="14"/>
      <c r="LO9" s="14"/>
      <c r="LP9" s="14"/>
      <c r="LQ9" s="14"/>
      <c r="LR9" s="14"/>
      <c r="LS9" s="14"/>
      <c r="LT9" s="14"/>
      <c r="LU9" s="14"/>
      <c r="LV9" s="14"/>
      <c r="LW9" s="14"/>
      <c r="LX9" s="14"/>
      <c r="LY9" s="14"/>
      <c r="LZ9" s="14"/>
      <c r="MA9" s="14"/>
      <c r="MB9" s="14"/>
      <c r="MC9" s="14"/>
      <c r="MD9" s="14"/>
      <c r="ME9" s="14"/>
      <c r="MF9" s="14"/>
      <c r="MG9" s="14"/>
      <c r="MH9" s="14"/>
      <c r="MI9" s="14"/>
      <c r="MJ9" s="14"/>
      <c r="MK9" s="14"/>
      <c r="ML9" s="14"/>
      <c r="MM9" s="14"/>
      <c r="MN9" s="14"/>
      <c r="MO9" s="14"/>
      <c r="MP9" s="14"/>
      <c r="MQ9" s="14"/>
      <c r="MR9" s="14"/>
      <c r="MS9" s="14"/>
      <c r="MT9" s="14"/>
      <c r="MU9" s="14"/>
      <c r="MV9" s="14"/>
      <c r="MW9" s="14"/>
      <c r="MX9" s="14"/>
      <c r="MY9" s="14"/>
      <c r="MZ9" s="14"/>
      <c r="NA9" s="14"/>
      <c r="NB9" s="14"/>
      <c r="NC9" s="14"/>
      <c r="ND9" s="14"/>
      <c r="NE9" s="14"/>
      <c r="NF9" s="14"/>
      <c r="NG9" s="14"/>
      <c r="NH9" s="14"/>
      <c r="NI9" s="14"/>
      <c r="NJ9" s="14"/>
      <c r="NK9" s="14"/>
      <c r="NL9" s="14"/>
      <c r="NM9" s="14"/>
      <c r="NN9" s="14"/>
      <c r="NO9" s="14"/>
      <c r="NP9" s="14"/>
      <c r="NQ9" s="14"/>
      <c r="NR9" s="14"/>
      <c r="NS9" s="14"/>
      <c r="NT9" s="14"/>
      <c r="NU9" s="14"/>
      <c r="NV9" s="14"/>
      <c r="NW9" s="14"/>
      <c r="NX9" s="14"/>
      <c r="NY9" s="14"/>
      <c r="NZ9" s="14"/>
      <c r="OA9" s="14"/>
      <c r="OB9" s="14"/>
      <c r="OC9" s="14"/>
      <c r="OD9" s="14"/>
      <c r="OE9" s="14"/>
      <c r="OF9" s="14"/>
      <c r="OG9" s="14"/>
      <c r="OH9" s="14"/>
      <c r="OI9" s="14"/>
      <c r="OJ9" s="14"/>
      <c r="OK9" s="14"/>
      <c r="OL9" s="14"/>
      <c r="OM9" s="14"/>
      <c r="ON9" s="14"/>
      <c r="OO9" s="14"/>
      <c r="OP9" s="14"/>
      <c r="OQ9" s="14"/>
      <c r="OR9" s="14"/>
      <c r="OS9" s="14"/>
      <c r="OT9" s="14"/>
      <c r="OU9" s="14"/>
      <c r="OV9" s="14"/>
      <c r="OW9" s="14"/>
      <c r="OX9" s="14"/>
      <c r="OY9" s="14"/>
      <c r="OZ9" s="14"/>
      <c r="PA9" s="14"/>
      <c r="PB9" s="14"/>
      <c r="PC9" s="14"/>
      <c r="PD9" s="14"/>
      <c r="PE9" s="14"/>
      <c r="PF9" s="14"/>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14"/>
      <c r="SM9" s="14"/>
      <c r="SN9" s="14"/>
      <c r="SO9" s="14"/>
      <c r="SP9" s="14"/>
      <c r="SQ9" s="14"/>
      <c r="SR9" s="14"/>
      <c r="SS9" s="14"/>
      <c r="ST9" s="14"/>
      <c r="SU9" s="14"/>
      <c r="SV9" s="14"/>
      <c r="SW9" s="14"/>
      <c r="SX9" s="14"/>
      <c r="SY9" s="14"/>
      <c r="SZ9" s="14"/>
      <c r="TA9" s="14"/>
      <c r="TB9" s="14"/>
      <c r="TC9" s="14"/>
      <c r="TD9" s="14"/>
      <c r="TE9" s="14"/>
      <c r="TF9" s="14"/>
      <c r="TG9" s="14"/>
      <c r="TH9" s="14"/>
      <c r="TI9" s="14"/>
      <c r="TJ9" s="14"/>
      <c r="TK9" s="14"/>
      <c r="TL9" s="14"/>
      <c r="TM9" s="14"/>
      <c r="TN9" s="14"/>
      <c r="TO9" s="14"/>
      <c r="TP9" s="14"/>
      <c r="TQ9" s="14"/>
      <c r="TR9" s="14"/>
      <c r="TS9" s="14"/>
      <c r="TT9" s="14"/>
      <c r="TU9" s="14"/>
      <c r="TV9" s="14"/>
      <c r="TW9" s="14"/>
      <c r="TX9" s="14"/>
      <c r="TY9" s="14"/>
      <c r="TZ9" s="14"/>
      <c r="UA9" s="14"/>
      <c r="UB9" s="14"/>
      <c r="UC9" s="14"/>
      <c r="UD9" s="14"/>
      <c r="UE9" s="14"/>
      <c r="UF9" s="14"/>
      <c r="UG9" s="14"/>
      <c r="UH9" s="14"/>
      <c r="UI9" s="14"/>
      <c r="UJ9" s="14"/>
      <c r="UK9" s="14"/>
      <c r="UL9" s="14"/>
      <c r="UM9" s="14"/>
      <c r="UN9" s="14"/>
      <c r="UO9" s="14"/>
      <c r="UP9" s="14"/>
      <c r="UQ9" s="14"/>
      <c r="UR9" s="14"/>
      <c r="US9" s="14"/>
      <c r="UT9" s="14"/>
      <c r="UU9" s="14"/>
      <c r="UV9" s="14"/>
      <c r="UW9" s="14"/>
      <c r="UX9" s="14"/>
      <c r="UY9" s="14"/>
      <c r="UZ9" s="14"/>
      <c r="VA9" s="14"/>
      <c r="VB9" s="14"/>
      <c r="VC9" s="14"/>
      <c r="VD9" s="14"/>
      <c r="VE9" s="14"/>
      <c r="VF9" s="14"/>
      <c r="VG9" s="14"/>
      <c r="VH9" s="14"/>
      <c r="VI9" s="14"/>
      <c r="VJ9" s="14"/>
      <c r="VK9" s="14"/>
      <c r="VL9" s="14"/>
      <c r="VM9" s="14"/>
      <c r="VN9" s="14"/>
      <c r="VO9" s="14"/>
      <c r="VP9" s="14"/>
      <c r="VQ9" s="14"/>
      <c r="VR9" s="14"/>
      <c r="VS9" s="14"/>
      <c r="VT9" s="14"/>
      <c r="VU9" s="14"/>
      <c r="VV9" s="14"/>
      <c r="VW9" s="14"/>
      <c r="VX9" s="14"/>
      <c r="VY9" s="14"/>
      <c r="VZ9" s="14"/>
      <c r="WA9" s="14"/>
      <c r="WB9" s="14"/>
      <c r="WC9" s="14"/>
      <c r="WD9" s="14"/>
      <c r="WE9" s="14"/>
      <c r="WF9" s="14"/>
      <c r="WG9" s="14"/>
      <c r="WH9" s="14"/>
      <c r="WI9" s="14"/>
      <c r="WJ9" s="14"/>
      <c r="WK9" s="14"/>
      <c r="WL9" s="14"/>
      <c r="WM9" s="14"/>
      <c r="WN9" s="14"/>
      <c r="WO9" s="14"/>
      <c r="WP9" s="14"/>
      <c r="WQ9" s="14"/>
      <c r="WR9" s="14"/>
      <c r="WS9" s="14"/>
      <c r="WT9" s="14"/>
      <c r="WU9" s="14"/>
      <c r="WV9" s="14"/>
      <c r="WW9" s="14"/>
      <c r="WX9" s="14"/>
      <c r="WY9" s="14"/>
      <c r="WZ9" s="14"/>
      <c r="XA9" s="14"/>
      <c r="XB9" s="14"/>
      <c r="XC9" s="14"/>
      <c r="XD9" s="14"/>
      <c r="XE9" s="14"/>
      <c r="XF9" s="14"/>
      <c r="XG9" s="14"/>
      <c r="XH9" s="14"/>
      <c r="XI9" s="14"/>
      <c r="XJ9" s="14"/>
      <c r="XK9" s="14"/>
      <c r="XL9" s="14"/>
      <c r="XM9" s="14"/>
      <c r="XN9" s="14"/>
      <c r="XO9" s="14"/>
      <c r="XP9" s="14"/>
      <c r="XQ9" s="14"/>
      <c r="XR9" s="14"/>
      <c r="XS9" s="14"/>
      <c r="XT9" s="14"/>
      <c r="XU9" s="14"/>
      <c r="XV9" s="14"/>
      <c r="XW9" s="14"/>
      <c r="XX9" s="14"/>
      <c r="XY9" s="14"/>
      <c r="XZ9" s="14"/>
      <c r="YA9" s="14"/>
      <c r="YB9" s="14"/>
      <c r="YC9" s="14"/>
      <c r="YD9" s="14"/>
      <c r="YE9" s="14"/>
      <c r="YF9" s="14"/>
      <c r="YG9" s="14"/>
      <c r="YH9" s="14"/>
      <c r="YI9" s="14"/>
      <c r="YJ9" s="14"/>
      <c r="YK9" s="14"/>
      <c r="YL9" s="14"/>
      <c r="YM9" s="14"/>
      <c r="YN9" s="14"/>
      <c r="YO9" s="14"/>
      <c r="YP9" s="14"/>
      <c r="YQ9" s="14"/>
      <c r="YR9" s="14"/>
      <c r="YS9" s="14"/>
      <c r="YT9" s="14"/>
      <c r="YU9" s="14"/>
      <c r="YV9" s="14"/>
      <c r="YW9" s="14"/>
      <c r="YX9" s="14"/>
      <c r="YY9" s="14"/>
      <c r="YZ9" s="14"/>
      <c r="ZA9" s="14"/>
      <c r="ZB9" s="14"/>
      <c r="ZC9" s="14"/>
      <c r="ZD9" s="14"/>
      <c r="ZE9" s="14"/>
      <c r="ZF9" s="14"/>
      <c r="ZG9" s="14"/>
      <c r="ZH9" s="14"/>
      <c r="ZI9" s="14"/>
      <c r="ZJ9" s="14"/>
      <c r="ZK9" s="14"/>
      <c r="ZL9" s="14"/>
      <c r="ZM9" s="14"/>
      <c r="ZN9" s="14"/>
      <c r="ZO9" s="14"/>
      <c r="ZP9" s="14"/>
      <c r="ZQ9" s="14"/>
      <c r="ZR9" s="14"/>
      <c r="ZS9" s="14"/>
      <c r="ZT9" s="14"/>
      <c r="ZU9" s="14"/>
      <c r="ZV9" s="14"/>
      <c r="ZW9" s="14"/>
      <c r="ZX9" s="14"/>
      <c r="ZY9" s="14"/>
      <c r="ZZ9" s="14"/>
      <c r="AAA9" s="14"/>
      <c r="AAB9" s="14"/>
      <c r="AAC9" s="14"/>
      <c r="AAD9" s="14"/>
      <c r="AAE9" s="14"/>
      <c r="AAF9" s="14"/>
      <c r="AAG9" s="14"/>
      <c r="AAH9" s="14"/>
      <c r="AAI9" s="14"/>
      <c r="AAJ9" s="14"/>
      <c r="AAK9" s="14"/>
      <c r="AAL9" s="14"/>
      <c r="AAM9" s="14"/>
      <c r="AAN9" s="14"/>
      <c r="AAO9" s="14"/>
      <c r="AAP9" s="14"/>
      <c r="AAQ9" s="14"/>
      <c r="AAR9" s="14"/>
      <c r="AAS9" s="14"/>
      <c r="AAT9" s="14"/>
      <c r="AAU9" s="14"/>
      <c r="AAV9" s="14"/>
      <c r="AAW9" s="14"/>
      <c r="AAX9" s="14"/>
      <c r="AAY9" s="14"/>
      <c r="AAZ9" s="14"/>
      <c r="ABA9" s="14"/>
      <c r="ABB9" s="14"/>
      <c r="ABC9" s="14"/>
      <c r="ABD9" s="14"/>
      <c r="ABE9" s="14"/>
      <c r="ABF9" s="14"/>
      <c r="ABG9" s="14"/>
      <c r="ABH9" s="14"/>
      <c r="ABI9" s="14"/>
      <c r="ABJ9" s="14"/>
      <c r="ABK9" s="14"/>
      <c r="ABL9" s="14"/>
      <c r="ABM9" s="14"/>
      <c r="ABN9" s="14"/>
      <c r="ABO9" s="14"/>
      <c r="ABP9" s="14"/>
      <c r="ABQ9" s="14"/>
      <c r="ABR9" s="14"/>
      <c r="ABS9" s="14"/>
      <c r="ABT9" s="14"/>
      <c r="ABU9" s="14"/>
      <c r="ABV9" s="14"/>
      <c r="ABW9" s="14"/>
      <c r="ABX9" s="14"/>
      <c r="ABY9" s="14"/>
      <c r="ABZ9" s="14"/>
      <c r="ACA9" s="14"/>
      <c r="ACB9" s="14"/>
      <c r="ACC9" s="14"/>
      <c r="ACD9" s="14"/>
      <c r="ACE9" s="14"/>
      <c r="ACF9" s="14"/>
      <c r="ACG9" s="14"/>
      <c r="ACH9" s="14"/>
      <c r="ACI9" s="14"/>
      <c r="ACJ9" s="14"/>
      <c r="ACK9" s="14"/>
      <c r="ACL9" s="14"/>
      <c r="ACM9" s="14"/>
      <c r="ACN9" s="14"/>
      <c r="ACO9" s="14"/>
      <c r="ACP9" s="14"/>
      <c r="ACQ9" s="14"/>
      <c r="ACR9" s="14"/>
      <c r="ACS9" s="14"/>
      <c r="ACT9" s="14"/>
      <c r="ACU9" s="14"/>
      <c r="ACV9" s="14"/>
      <c r="ACW9" s="14"/>
      <c r="ACX9" s="14"/>
      <c r="ACY9" s="14"/>
      <c r="ACZ9" s="14"/>
      <c r="ADA9" s="14"/>
      <c r="ADB9" s="14"/>
      <c r="ADC9" s="14"/>
      <c r="ADD9" s="14"/>
      <c r="ADE9" s="14"/>
      <c r="ADF9" s="14"/>
      <c r="ADG9" s="14"/>
      <c r="ADH9" s="14"/>
      <c r="ADI9" s="14"/>
      <c r="ADJ9" s="14"/>
      <c r="ADK9" s="14"/>
      <c r="ADL9" s="14"/>
      <c r="ADM9" s="14"/>
      <c r="ADN9" s="14"/>
      <c r="ADO9" s="14"/>
      <c r="ADP9" s="14"/>
      <c r="ADQ9" s="14"/>
      <c r="ADR9" s="14"/>
      <c r="ADS9" s="14"/>
      <c r="ADT9" s="14"/>
      <c r="ADU9" s="14"/>
      <c r="ADV9" s="14"/>
      <c r="ADW9" s="14"/>
      <c r="ADX9" s="14"/>
      <c r="ADY9" s="14"/>
      <c r="ADZ9" s="14"/>
      <c r="AEA9" s="14"/>
      <c r="AEB9" s="14"/>
      <c r="AEC9" s="14"/>
      <c r="AED9" s="14"/>
      <c r="AEE9" s="14"/>
      <c r="AEF9" s="14"/>
      <c r="AEG9" s="14"/>
      <c r="AEH9" s="14"/>
      <c r="AEI9" s="14"/>
      <c r="AEJ9" s="14"/>
      <c r="AEK9" s="14"/>
      <c r="AEL9" s="14"/>
      <c r="AEM9" s="14"/>
      <c r="AEN9" s="14"/>
      <c r="AEO9" s="14"/>
      <c r="AEP9" s="14"/>
      <c r="AEQ9" s="14"/>
      <c r="AER9" s="14"/>
      <c r="AES9" s="14"/>
      <c r="AET9" s="14"/>
      <c r="AEU9" s="14"/>
      <c r="AEV9" s="14"/>
      <c r="AEW9" s="14"/>
      <c r="AEX9" s="14"/>
      <c r="AEY9" s="14"/>
      <c r="AEZ9" s="14"/>
      <c r="AFA9" s="14"/>
      <c r="AFB9" s="14"/>
      <c r="AFC9" s="14"/>
      <c r="AFD9" s="14"/>
      <c r="AFE9" s="14"/>
      <c r="AFF9" s="14"/>
      <c r="AFG9" s="14"/>
      <c r="AFH9" s="14"/>
      <c r="AFI9" s="14"/>
      <c r="AFJ9" s="14"/>
      <c r="AFK9" s="14"/>
      <c r="AFL9" s="14"/>
      <c r="AFM9" s="14"/>
      <c r="AFN9" s="14"/>
      <c r="AFO9" s="14"/>
      <c r="AFP9" s="14"/>
      <c r="AFQ9" s="14"/>
      <c r="AFR9" s="14"/>
      <c r="AFS9" s="14"/>
      <c r="AFT9" s="14"/>
      <c r="AFU9" s="14"/>
      <c r="AFV9" s="14"/>
      <c r="AFW9" s="14"/>
      <c r="AFX9" s="14"/>
      <c r="AFY9" s="14"/>
      <c r="AFZ9" s="14"/>
      <c r="AGA9" s="14"/>
      <c r="AGB9" s="14"/>
      <c r="AGC9" s="14"/>
      <c r="AGD9" s="14"/>
      <c r="AGE9" s="14"/>
      <c r="AGF9" s="14"/>
      <c r="AGG9" s="14"/>
      <c r="AGH9" s="14"/>
      <c r="AGI9" s="14"/>
      <c r="AGJ9" s="14"/>
      <c r="AGK9" s="14"/>
      <c r="AGL9" s="14"/>
      <c r="AGM9" s="14"/>
      <c r="AGN9" s="14"/>
      <c r="AGO9" s="14"/>
      <c r="AGP9" s="14"/>
      <c r="AGQ9" s="14"/>
      <c r="AGR9" s="14"/>
      <c r="AGS9" s="14"/>
      <c r="AGT9" s="14"/>
      <c r="AGU9" s="14"/>
      <c r="AGV9" s="14"/>
      <c r="AGW9" s="14"/>
      <c r="AGX9" s="14"/>
      <c r="AGY9" s="14"/>
      <c r="AGZ9" s="14"/>
      <c r="AHA9" s="14"/>
      <c r="AHB9" s="14"/>
      <c r="AHC9" s="14"/>
      <c r="AHD9" s="14"/>
      <c r="AHE9" s="14"/>
      <c r="AHF9" s="14"/>
      <c r="AHG9" s="14"/>
      <c r="AHH9" s="14"/>
      <c r="AHI9" s="14"/>
      <c r="AHJ9" s="14"/>
      <c r="AHK9" s="14"/>
      <c r="AHL9" s="14"/>
      <c r="AHM9" s="14"/>
      <c r="AHN9" s="14"/>
      <c r="AHO9" s="14"/>
      <c r="AHP9" s="14"/>
      <c r="AHQ9" s="14"/>
      <c r="AHR9" s="14"/>
      <c r="AHS9" s="14"/>
      <c r="AHT9" s="14"/>
      <c r="AHU9" s="14"/>
      <c r="AHV9" s="14"/>
      <c r="AHW9" s="14"/>
      <c r="AHX9" s="14"/>
      <c r="AHY9" s="14"/>
      <c r="AHZ9" s="14"/>
      <c r="AIA9" s="14"/>
      <c r="AIB9" s="14"/>
      <c r="AIC9" s="14"/>
      <c r="AID9" s="14"/>
      <c r="AIE9" s="14"/>
      <c r="AIF9" s="14"/>
      <c r="AIG9" s="14"/>
      <c r="AIH9" s="14"/>
      <c r="AII9" s="14"/>
      <c r="AIJ9" s="14"/>
      <c r="AIK9" s="14"/>
      <c r="AIL9" s="14"/>
      <c r="AIM9" s="14"/>
      <c r="AIN9" s="14"/>
      <c r="AIO9" s="14"/>
      <c r="AIP9" s="14"/>
      <c r="AIQ9" s="14"/>
      <c r="AIR9" s="14"/>
      <c r="AIS9" s="14"/>
      <c r="AIT9" s="14"/>
      <c r="AIU9" s="14"/>
      <c r="AIV9" s="14"/>
      <c r="AIW9" s="14"/>
      <c r="AIX9" s="14"/>
      <c r="AIY9" s="14"/>
      <c r="AIZ9" s="14"/>
      <c r="AJA9" s="14"/>
      <c r="AJB9" s="14"/>
      <c r="AJC9" s="14"/>
      <c r="AJD9" s="14"/>
      <c r="AJE9" s="14"/>
      <c r="AJF9" s="14"/>
      <c r="AJG9" s="14"/>
      <c r="AJH9" s="14"/>
      <c r="AJI9" s="14"/>
      <c r="AJJ9" s="14"/>
      <c r="AJK9" s="14"/>
      <c r="AJL9" s="14"/>
      <c r="AJM9" s="14"/>
      <c r="AJN9" s="14"/>
      <c r="AJO9" s="14"/>
      <c r="AJP9" s="14"/>
      <c r="AJQ9" s="14"/>
      <c r="AJR9" s="14"/>
      <c r="AJS9" s="14"/>
      <c r="AJT9" s="14"/>
      <c r="AJU9" s="14"/>
      <c r="AJV9" s="14"/>
      <c r="AJW9" s="14"/>
      <c r="AJX9" s="14"/>
      <c r="AJY9" s="14"/>
      <c r="AJZ9" s="14"/>
      <c r="AKA9" s="14"/>
      <c r="AKB9" s="14"/>
      <c r="AKC9" s="14"/>
      <c r="AKD9" s="14"/>
      <c r="AKE9" s="14"/>
      <c r="AKF9" s="14"/>
      <c r="AKG9" s="14"/>
      <c r="AKH9" s="14"/>
      <c r="AKI9" s="14"/>
      <c r="AKJ9" s="14"/>
      <c r="AKK9" s="14"/>
      <c r="AKL9" s="14"/>
      <c r="AKM9" s="14"/>
      <c r="AKN9" s="14"/>
      <c r="AKO9" s="14"/>
      <c r="AKP9" s="14"/>
      <c r="AKQ9" s="14"/>
      <c r="AKR9" s="14"/>
      <c r="AKS9" s="14"/>
      <c r="AKT9" s="14"/>
      <c r="AKU9" s="14"/>
      <c r="AKV9" s="14"/>
      <c r="AKW9" s="14"/>
      <c r="AKX9" s="14"/>
      <c r="AKY9" s="14"/>
      <c r="AKZ9" s="14"/>
      <c r="ALA9" s="14"/>
      <c r="ALB9" s="14"/>
      <c r="ALC9" s="14"/>
      <c r="ALD9" s="14"/>
      <c r="ALE9" s="14"/>
      <c r="ALF9" s="14"/>
      <c r="ALG9" s="14"/>
      <c r="ALH9" s="14"/>
      <c r="ALI9" s="14"/>
      <c r="ALJ9" s="14"/>
      <c r="ALK9" s="14"/>
      <c r="ALL9" s="14"/>
      <c r="ALM9" s="14"/>
      <c r="ALN9" s="14"/>
      <c r="ALO9" s="14"/>
      <c r="ALP9" s="14"/>
      <c r="ALQ9" s="14"/>
      <c r="ALR9" s="14"/>
      <c r="ALS9" s="14"/>
      <c r="ALT9" s="14"/>
      <c r="ALU9" s="14"/>
      <c r="ALV9" s="14"/>
      <c r="ALW9" s="14"/>
      <c r="ALX9" s="14"/>
      <c r="ALY9" s="14"/>
      <c r="ALZ9" s="14"/>
      <c r="AMA9" s="14"/>
      <c r="AMB9" s="14"/>
      <c r="AMC9" s="14"/>
      <c r="AMD9" s="14"/>
      <c r="AME9" s="14"/>
      <c r="AMF9" s="14"/>
      <c r="AMG9" s="14"/>
      <c r="AMH9" s="14"/>
      <c r="AMI9" s="14"/>
      <c r="AMJ9" s="14"/>
      <c r="AMK9" s="14"/>
      <c r="AML9" s="14"/>
      <c r="AMM9" s="14"/>
      <c r="AMN9" s="14"/>
      <c r="AMO9" s="14"/>
      <c r="AMP9" s="14"/>
      <c r="AMQ9" s="14"/>
      <c r="AMR9" s="14"/>
      <c r="AMS9" s="14"/>
      <c r="AMT9" s="14"/>
      <c r="AMU9" s="14"/>
      <c r="AMV9" s="14"/>
      <c r="AMW9" s="14"/>
      <c r="AMX9" s="14"/>
      <c r="AMY9" s="14"/>
      <c r="AMZ9" s="14"/>
      <c r="ANA9" s="14"/>
      <c r="ANB9" s="14"/>
      <c r="ANC9" s="14"/>
      <c r="AND9" s="14"/>
      <c r="ANE9" s="14"/>
      <c r="ANF9" s="14"/>
      <c r="ANG9" s="14"/>
      <c r="ANH9" s="14"/>
      <c r="ANI9" s="14"/>
      <c r="ANJ9" s="14"/>
      <c r="ANK9" s="14"/>
      <c r="ANL9" s="14"/>
      <c r="ANM9" s="14"/>
      <c r="ANN9" s="14"/>
      <c r="ANO9" s="14"/>
      <c r="ANP9" s="14"/>
      <c r="ANQ9" s="14"/>
      <c r="ANR9" s="14"/>
      <c r="ANS9" s="14"/>
      <c r="ANT9" s="14"/>
      <c r="ANU9" s="14"/>
      <c r="ANV9" s="14"/>
      <c r="ANW9" s="14"/>
      <c r="ANX9" s="14"/>
      <c r="ANY9" s="14"/>
      <c r="ANZ9" s="14"/>
      <c r="AOA9" s="14"/>
      <c r="AOB9" s="14"/>
      <c r="AOC9" s="14"/>
      <c r="AOD9" s="14"/>
      <c r="AOE9" s="14"/>
      <c r="AOF9" s="14"/>
      <c r="AOG9" s="14"/>
      <c r="AOH9" s="14"/>
      <c r="AOI9" s="14"/>
      <c r="AOJ9" s="14"/>
      <c r="AOK9" s="14"/>
      <c r="AOL9" s="14"/>
      <c r="AOM9" s="14"/>
      <c r="AON9" s="14"/>
      <c r="AOO9" s="14"/>
      <c r="AOP9" s="14"/>
      <c r="AOQ9" s="14"/>
      <c r="AOR9" s="14"/>
      <c r="AOS9" s="14"/>
      <c r="AOT9" s="14"/>
      <c r="AOU9" s="14"/>
      <c r="AOV9" s="14"/>
      <c r="AOW9" s="14"/>
      <c r="AOX9" s="14"/>
      <c r="AOY9" s="14"/>
      <c r="AOZ9" s="14"/>
      <c r="APA9" s="14"/>
      <c r="APB9" s="14"/>
      <c r="APC9" s="14"/>
      <c r="APD9" s="14"/>
      <c r="APE9" s="14"/>
      <c r="APF9" s="14"/>
      <c r="APG9" s="14"/>
      <c r="APH9" s="14"/>
      <c r="API9" s="14"/>
      <c r="APJ9" s="14"/>
      <c r="APK9" s="14"/>
      <c r="APL9" s="14"/>
      <c r="APM9" s="14"/>
      <c r="APN9" s="14"/>
      <c r="APO9" s="14"/>
      <c r="APP9" s="14"/>
      <c r="APQ9" s="14"/>
      <c r="APR9" s="14"/>
      <c r="APS9" s="14"/>
      <c r="APT9" s="14"/>
      <c r="APU9" s="14"/>
      <c r="APV9" s="14"/>
      <c r="APW9" s="14"/>
      <c r="APX9" s="14"/>
      <c r="APY9" s="14"/>
      <c r="APZ9" s="14"/>
      <c r="AQA9" s="14"/>
      <c r="AQB9" s="14"/>
      <c r="AQC9" s="14"/>
      <c r="AQD9" s="14"/>
      <c r="AQE9" s="14"/>
      <c r="AQF9" s="14"/>
      <c r="AQG9" s="14"/>
      <c r="AQH9" s="14"/>
      <c r="AQI9" s="14"/>
      <c r="AQJ9" s="14"/>
      <c r="AQK9" s="14"/>
      <c r="AQL9" s="14"/>
      <c r="AQM9" s="14"/>
      <c r="AQN9" s="14"/>
      <c r="AQO9" s="14"/>
      <c r="AQP9" s="14"/>
      <c r="AQQ9" s="14"/>
      <c r="AQR9" s="14"/>
      <c r="AQS9" s="14"/>
      <c r="AQT9" s="14"/>
      <c r="AQU9" s="14"/>
      <c r="AQV9" s="14"/>
      <c r="AQW9" s="14"/>
      <c r="AQX9" s="14"/>
      <c r="AQY9" s="14"/>
      <c r="AQZ9" s="14"/>
      <c r="ARA9" s="14"/>
      <c r="ARB9" s="14"/>
      <c r="ARC9" s="14"/>
      <c r="ARD9" s="14"/>
      <c r="ARE9" s="14"/>
      <c r="ARF9" s="14"/>
      <c r="ARG9" s="14"/>
      <c r="ARH9" s="14"/>
      <c r="ARI9" s="14"/>
      <c r="ARJ9" s="14"/>
      <c r="ARK9" s="14"/>
      <c r="ARL9" s="14"/>
      <c r="ARM9" s="14"/>
      <c r="ARN9" s="14"/>
      <c r="ARO9" s="14"/>
      <c r="ARP9" s="14"/>
      <c r="ARQ9" s="14"/>
      <c r="ARR9" s="14"/>
      <c r="ARS9" s="14"/>
      <c r="ART9" s="14"/>
      <c r="ARU9" s="14"/>
      <c r="ARV9" s="14"/>
      <c r="ARW9" s="14"/>
      <c r="ARX9" s="14"/>
      <c r="ARY9" s="14"/>
      <c r="ARZ9" s="14"/>
      <c r="ASA9" s="14"/>
      <c r="ASB9" s="14"/>
      <c r="ASC9" s="14"/>
      <c r="ASD9" s="14"/>
      <c r="ASE9" s="14"/>
      <c r="ASF9" s="14"/>
      <c r="ASG9" s="14"/>
      <c r="ASH9" s="14"/>
      <c r="ASI9" s="14"/>
      <c r="ASJ9" s="14"/>
      <c r="ASK9" s="14"/>
      <c r="ASL9" s="14"/>
      <c r="ASM9" s="14"/>
      <c r="ASN9" s="14"/>
      <c r="ASO9" s="14"/>
      <c r="ASP9" s="14"/>
      <c r="ASQ9" s="14"/>
      <c r="ASR9" s="14"/>
      <c r="ASS9" s="14"/>
      <c r="AST9" s="14"/>
      <c r="ASU9" s="14"/>
      <c r="ASV9" s="14"/>
      <c r="ASW9" s="14"/>
      <c r="ASX9" s="14"/>
      <c r="ASY9" s="14"/>
      <c r="ASZ9" s="14"/>
      <c r="ATA9" s="14"/>
      <c r="ATB9" s="14"/>
      <c r="ATC9" s="14"/>
      <c r="ATD9" s="14"/>
      <c r="ATE9" s="14"/>
      <c r="ATF9" s="14"/>
      <c r="ATG9" s="14"/>
      <c r="ATH9" s="14"/>
      <c r="ATI9" s="14"/>
      <c r="ATJ9" s="14"/>
      <c r="ATK9" s="14"/>
      <c r="ATL9" s="14"/>
      <c r="ATM9" s="14"/>
      <c r="ATN9" s="14"/>
      <c r="ATO9" s="14"/>
      <c r="ATP9" s="14"/>
      <c r="ATQ9" s="14"/>
      <c r="ATR9" s="14"/>
      <c r="ATS9" s="14"/>
      <c r="ATT9" s="14"/>
      <c r="ATU9" s="14"/>
      <c r="ATV9" s="14"/>
      <c r="ATW9" s="14"/>
      <c r="ATX9" s="14"/>
      <c r="ATY9" s="14"/>
      <c r="ATZ9" s="14"/>
      <c r="AUA9" s="14"/>
      <c r="AUB9" s="14"/>
      <c r="AUC9" s="14"/>
      <c r="AUD9" s="14"/>
      <c r="AUE9" s="14"/>
      <c r="AUF9" s="14"/>
      <c r="AUG9" s="14"/>
      <c r="AUH9" s="14"/>
      <c r="AUI9" s="14"/>
      <c r="AUJ9" s="14"/>
      <c r="AUK9" s="14"/>
      <c r="AUL9" s="14"/>
      <c r="AUM9" s="14"/>
      <c r="AUN9" s="14"/>
      <c r="AUO9" s="14"/>
      <c r="AUP9" s="14"/>
      <c r="AUQ9" s="14"/>
      <c r="AUR9" s="14"/>
      <c r="AUS9" s="14"/>
      <c r="AUT9" s="14"/>
      <c r="AUU9" s="14"/>
      <c r="AUV9" s="14"/>
      <c r="AUW9" s="14"/>
      <c r="AUX9" s="14"/>
      <c r="AUY9" s="14"/>
      <c r="AUZ9" s="14"/>
      <c r="AVA9" s="14"/>
      <c r="AVB9" s="14"/>
      <c r="AVC9" s="14"/>
      <c r="AVD9" s="14"/>
      <c r="AVE9" s="14"/>
      <c r="AVF9" s="14"/>
      <c r="AVG9" s="14"/>
      <c r="AVH9" s="14"/>
      <c r="AVI9" s="14"/>
      <c r="AVJ9" s="14"/>
      <c r="AVK9" s="14"/>
      <c r="AVL9" s="14"/>
      <c r="AVM9" s="14"/>
      <c r="AVN9" s="14"/>
      <c r="AVO9" s="14"/>
      <c r="AVP9" s="14"/>
      <c r="AVQ9" s="14"/>
      <c r="AVR9" s="14"/>
      <c r="AVS9" s="14"/>
      <c r="AVT9" s="14"/>
      <c r="AVU9" s="14"/>
      <c r="AVV9" s="14"/>
      <c r="AVW9" s="14"/>
      <c r="AVX9" s="14"/>
      <c r="AVY9" s="14"/>
      <c r="AVZ9" s="14"/>
      <c r="AWA9" s="14"/>
      <c r="AWB9" s="14"/>
      <c r="AWC9" s="14"/>
      <c r="AWD9" s="14"/>
      <c r="AWE9" s="14"/>
      <c r="AWF9" s="14"/>
      <c r="AWG9" s="14"/>
      <c r="AWH9" s="14"/>
      <c r="AWI9" s="14"/>
      <c r="AWJ9" s="14"/>
      <c r="AWK9" s="14"/>
      <c r="AWL9" s="14"/>
      <c r="AWM9" s="14"/>
      <c r="AWN9" s="14"/>
      <c r="AWO9" s="14"/>
      <c r="AWP9" s="14"/>
      <c r="AWQ9" s="14"/>
      <c r="AWR9" s="14"/>
      <c r="AWS9" s="14"/>
      <c r="AWT9" s="14"/>
      <c r="AWU9" s="14"/>
      <c r="AWV9" s="14"/>
      <c r="AWW9" s="14"/>
      <c r="AWX9" s="14"/>
      <c r="AWY9" s="14"/>
      <c r="AWZ9" s="14"/>
      <c r="AXA9" s="14"/>
      <c r="AXB9" s="14"/>
      <c r="AXC9" s="14"/>
      <c r="AXD9" s="14"/>
      <c r="AXE9" s="14"/>
      <c r="AXF9" s="14"/>
      <c r="AXG9" s="14"/>
      <c r="AXH9" s="14"/>
      <c r="AXI9" s="14"/>
      <c r="AXJ9" s="14"/>
      <c r="AXK9" s="14"/>
      <c r="AXL9" s="14"/>
      <c r="AXM9" s="14"/>
      <c r="AXN9" s="14"/>
      <c r="AXO9" s="14"/>
      <c r="AXP9" s="14"/>
      <c r="AXQ9" s="14"/>
      <c r="AXR9" s="14"/>
      <c r="AXS9" s="14"/>
      <c r="AXT9" s="14"/>
      <c r="AXU9" s="14"/>
      <c r="AXV9" s="14"/>
      <c r="AXW9" s="14"/>
      <c r="AXX9" s="14"/>
      <c r="AXY9" s="14"/>
      <c r="AXZ9" s="14"/>
      <c r="AYA9" s="14"/>
      <c r="AYB9" s="14"/>
      <c r="AYC9" s="14"/>
      <c r="AYD9" s="14"/>
      <c r="AYE9" s="14"/>
      <c r="AYF9" s="14"/>
      <c r="AYG9" s="14"/>
      <c r="AYH9" s="14"/>
      <c r="AYI9" s="14"/>
      <c r="AYJ9" s="14"/>
      <c r="AYK9" s="14"/>
      <c r="AYL9" s="14"/>
      <c r="AYM9" s="14"/>
      <c r="AYN9" s="14"/>
      <c r="AYO9" s="14"/>
      <c r="AYP9" s="14"/>
      <c r="AYQ9" s="14"/>
      <c r="AYR9" s="14"/>
      <c r="AYS9" s="14"/>
      <c r="AYT9" s="14"/>
      <c r="AYU9" s="14"/>
      <c r="AYV9" s="14"/>
      <c r="AYW9" s="14"/>
      <c r="AYX9" s="14"/>
      <c r="AYY9" s="14"/>
      <c r="AYZ9" s="14"/>
      <c r="AZA9" s="14"/>
      <c r="AZB9" s="14"/>
      <c r="AZC9" s="14"/>
      <c r="AZD9" s="14"/>
      <c r="AZE9" s="14"/>
      <c r="AZF9" s="14"/>
      <c r="AZG9" s="14"/>
      <c r="AZH9" s="14"/>
      <c r="AZI9" s="14"/>
      <c r="AZJ9" s="14"/>
      <c r="AZK9" s="14"/>
      <c r="AZL9" s="14"/>
      <c r="AZM9" s="14"/>
      <c r="AZN9" s="14"/>
      <c r="AZO9" s="14"/>
      <c r="AZP9" s="14"/>
      <c r="AZQ9" s="14"/>
      <c r="AZR9" s="14"/>
      <c r="AZS9" s="14"/>
      <c r="AZT9" s="14"/>
      <c r="AZU9" s="14"/>
      <c r="AZV9" s="14"/>
      <c r="AZW9" s="14"/>
      <c r="AZX9" s="14"/>
      <c r="AZY9" s="14"/>
      <c r="AZZ9" s="14"/>
      <c r="BAA9" s="14"/>
      <c r="BAB9" s="14"/>
      <c r="BAC9" s="14"/>
      <c r="BAD9" s="14"/>
      <c r="BAE9" s="14"/>
      <c r="BAF9" s="14"/>
      <c r="BAG9" s="14"/>
      <c r="BAH9" s="14"/>
      <c r="BAI9" s="14"/>
      <c r="BAJ9" s="14"/>
      <c r="BAK9" s="14"/>
      <c r="BAL9" s="14"/>
      <c r="BAM9" s="14"/>
      <c r="BAN9" s="14"/>
      <c r="BAO9" s="14"/>
      <c r="BAP9" s="14"/>
      <c r="BAQ9" s="14"/>
      <c r="BAR9" s="14"/>
      <c r="BAS9" s="14"/>
      <c r="BAT9" s="14"/>
      <c r="BAU9" s="14"/>
      <c r="BAV9" s="14"/>
      <c r="BAW9" s="14"/>
      <c r="BAX9" s="14"/>
      <c r="BAY9" s="14"/>
      <c r="BAZ9" s="14"/>
      <c r="BBA9" s="14"/>
      <c r="BBB9" s="14"/>
      <c r="BBC9" s="14"/>
      <c r="BBD9" s="14"/>
      <c r="BBE9" s="14"/>
      <c r="BBF9" s="14"/>
      <c r="BBG9" s="14"/>
      <c r="BBH9" s="14"/>
      <c r="BBI9" s="14"/>
      <c r="BBJ9" s="14"/>
      <c r="BBK9" s="14"/>
      <c r="BBL9" s="14"/>
      <c r="BBM9" s="14"/>
      <c r="BBN9" s="14"/>
      <c r="BBO9" s="14"/>
      <c r="BBP9" s="14"/>
      <c r="BBQ9" s="14"/>
      <c r="BBR9" s="14"/>
      <c r="BBS9" s="14"/>
      <c r="BBT9" s="14"/>
      <c r="BBU9" s="14"/>
      <c r="BBV9" s="14"/>
      <c r="BBW9" s="14"/>
      <c r="BBX9" s="14"/>
      <c r="BBY9" s="14"/>
      <c r="BBZ9" s="14"/>
      <c r="BCA9" s="14"/>
      <c r="BCB9" s="14"/>
      <c r="BCC9" s="14"/>
      <c r="BCD9" s="14"/>
      <c r="BCE9" s="14"/>
      <c r="BCF9" s="14"/>
      <c r="BCG9" s="14"/>
      <c r="BCH9" s="14"/>
      <c r="BCI9" s="14"/>
      <c r="BCJ9" s="14"/>
      <c r="BCK9" s="14"/>
      <c r="BCL9" s="14"/>
      <c r="BCM9" s="14"/>
      <c r="BCN9" s="14"/>
      <c r="BCO9" s="14"/>
      <c r="BCP9" s="14"/>
      <c r="BCQ9" s="14"/>
      <c r="BCR9" s="14"/>
      <c r="BCS9" s="14"/>
      <c r="BCT9" s="14"/>
      <c r="BCU9" s="14"/>
      <c r="BCV9" s="14"/>
      <c r="BCW9" s="14"/>
      <c r="BCX9" s="14"/>
      <c r="BCY9" s="14"/>
      <c r="BCZ9" s="14"/>
      <c r="BDA9" s="14"/>
      <c r="BDB9" s="14"/>
      <c r="BDC9" s="14"/>
      <c r="BDD9" s="14"/>
      <c r="BDE9" s="14"/>
      <c r="BDF9" s="14"/>
      <c r="BDG9" s="14"/>
      <c r="BDH9" s="14"/>
      <c r="BDI9" s="14"/>
      <c r="BDJ9" s="14"/>
      <c r="BDK9" s="14"/>
      <c r="BDL9" s="14"/>
      <c r="BDM9" s="14"/>
      <c r="BDN9" s="14"/>
      <c r="BDO9" s="14"/>
      <c r="BDP9" s="14"/>
      <c r="BDQ9" s="14"/>
      <c r="BDR9" s="14"/>
      <c r="BDS9" s="14"/>
      <c r="BDT9" s="14"/>
      <c r="BDU9" s="14"/>
      <c r="BDV9" s="14"/>
      <c r="BDW9" s="14"/>
      <c r="BDX9" s="14"/>
      <c r="BDY9" s="14"/>
      <c r="BDZ9" s="14"/>
      <c r="BEA9" s="14"/>
      <c r="BEB9" s="14"/>
      <c r="BEC9" s="14"/>
      <c r="BED9" s="14"/>
      <c r="BEE9" s="14"/>
      <c r="BEF9" s="14"/>
      <c r="BEG9" s="14"/>
      <c r="BEH9" s="14"/>
      <c r="BEI9" s="14"/>
      <c r="BEJ9" s="14"/>
      <c r="BEK9" s="14"/>
      <c r="BEL9" s="14"/>
      <c r="BEM9" s="14"/>
      <c r="BEN9" s="14"/>
      <c r="BEO9" s="14"/>
      <c r="BEP9" s="14"/>
      <c r="BEQ9" s="14"/>
      <c r="BER9" s="14"/>
      <c r="BES9" s="14"/>
      <c r="BET9" s="14"/>
      <c r="BEU9" s="14"/>
      <c r="BEV9" s="14"/>
      <c r="BEW9" s="14"/>
      <c r="BEX9" s="14"/>
      <c r="BEY9" s="14"/>
      <c r="BEZ9" s="14"/>
      <c r="BFA9" s="14"/>
      <c r="BFB9" s="14"/>
      <c r="BFC9" s="14"/>
      <c r="BFD9" s="14"/>
      <c r="BFE9" s="14"/>
      <c r="BFF9" s="14"/>
      <c r="BFG9" s="14"/>
      <c r="BFH9" s="14"/>
      <c r="BFI9" s="14"/>
      <c r="BFJ9" s="14"/>
      <c r="BFK9" s="14"/>
      <c r="BFL9" s="14"/>
      <c r="BFM9" s="14"/>
      <c r="BFN9" s="14"/>
      <c r="BFO9" s="14"/>
      <c r="BFP9" s="14"/>
      <c r="BFQ9" s="14"/>
      <c r="BFR9" s="14"/>
      <c r="BFS9" s="14"/>
      <c r="BFT9" s="14"/>
      <c r="BFU9" s="14"/>
      <c r="BFV9" s="14"/>
      <c r="BFW9" s="14"/>
      <c r="BFX9" s="14"/>
      <c r="BFY9" s="14"/>
      <c r="BFZ9" s="14"/>
      <c r="BGA9" s="14"/>
      <c r="BGB9" s="14"/>
      <c r="BGC9" s="14"/>
      <c r="BGD9" s="14"/>
      <c r="BGE9" s="14"/>
      <c r="BGF9" s="14"/>
      <c r="BGG9" s="14"/>
      <c r="BGH9" s="14"/>
      <c r="BGI9" s="14"/>
      <c r="BGJ9" s="14"/>
      <c r="BGK9" s="14"/>
      <c r="BGL9" s="14"/>
      <c r="BGM9" s="14"/>
      <c r="BGN9" s="14"/>
      <c r="BGO9" s="14"/>
      <c r="BGP9" s="14"/>
      <c r="BGQ9" s="14"/>
      <c r="BGR9" s="14"/>
      <c r="BGS9" s="14"/>
      <c r="BGT9" s="14"/>
      <c r="BGU9" s="14"/>
      <c r="BGV9" s="14"/>
      <c r="BGW9" s="14"/>
      <c r="BGX9" s="14"/>
      <c r="BGY9" s="14"/>
      <c r="BGZ9" s="14"/>
      <c r="BHA9" s="14"/>
      <c r="BHB9" s="14"/>
      <c r="BHC9" s="14"/>
      <c r="BHD9" s="14"/>
      <c r="BHE9" s="14"/>
      <c r="BHF9" s="14"/>
      <c r="BHG9" s="14"/>
      <c r="BHH9" s="14"/>
      <c r="BHI9" s="14"/>
      <c r="BHJ9" s="14"/>
      <c r="BHK9" s="14"/>
      <c r="BHL9" s="14"/>
      <c r="BHM9" s="14"/>
      <c r="BHN9" s="14"/>
      <c r="BHO9" s="14"/>
      <c r="BHP9" s="14"/>
      <c r="BHQ9" s="14"/>
      <c r="BHR9" s="14"/>
      <c r="BHS9" s="14"/>
      <c r="BHT9" s="14"/>
      <c r="BHU9" s="14"/>
      <c r="BHV9" s="14"/>
      <c r="BHW9" s="14"/>
      <c r="BHX9" s="14"/>
      <c r="BHY9" s="14"/>
      <c r="BHZ9" s="14"/>
      <c r="BIA9" s="14"/>
      <c r="BIB9" s="14"/>
      <c r="BIC9" s="14"/>
      <c r="BID9" s="14"/>
      <c r="BIE9" s="14"/>
      <c r="BIF9" s="14"/>
      <c r="BIG9" s="14"/>
      <c r="BIH9" s="14"/>
      <c r="BII9" s="14"/>
      <c r="BIJ9" s="14"/>
      <c r="BIK9" s="14"/>
      <c r="BIL9" s="14"/>
      <c r="BIM9" s="14"/>
      <c r="BIN9" s="14"/>
      <c r="BIO9" s="14"/>
      <c r="BIP9" s="14"/>
      <c r="BIQ9" s="14"/>
      <c r="BIR9" s="14"/>
      <c r="BIS9" s="14"/>
      <c r="BIT9" s="14"/>
      <c r="BIU9" s="14"/>
      <c r="BIV9" s="14"/>
      <c r="BIW9" s="14"/>
      <c r="BIX9" s="14"/>
      <c r="BIY9" s="14"/>
      <c r="BIZ9" s="14"/>
      <c r="BJA9" s="14"/>
      <c r="BJB9" s="14"/>
      <c r="BJC9" s="14"/>
      <c r="BJD9" s="14"/>
      <c r="BJE9" s="14"/>
      <c r="BJF9" s="14"/>
      <c r="BJG9" s="14"/>
      <c r="BJH9" s="14"/>
      <c r="BJI9" s="14"/>
      <c r="BJJ9" s="14"/>
      <c r="BJK9" s="14"/>
      <c r="BJL9" s="14"/>
      <c r="BJM9" s="14"/>
      <c r="BJN9" s="14"/>
      <c r="BJO9" s="14"/>
      <c r="BJP9" s="14"/>
      <c r="BJQ9" s="14"/>
      <c r="BJR9" s="14"/>
      <c r="BJS9" s="14"/>
      <c r="BJT9" s="14"/>
      <c r="BJU9" s="14"/>
      <c r="BJV9" s="14"/>
      <c r="BJW9" s="14"/>
      <c r="BJX9" s="14"/>
      <c r="BJY9" s="14"/>
      <c r="BJZ9" s="14"/>
      <c r="BKA9" s="14"/>
      <c r="BKB9" s="14"/>
      <c r="BKC9" s="14"/>
      <c r="BKD9" s="14"/>
      <c r="BKE9" s="14"/>
      <c r="BKF9" s="14"/>
      <c r="BKG9" s="14"/>
      <c r="BKH9" s="14"/>
      <c r="BKI9" s="14"/>
      <c r="BKJ9" s="14"/>
      <c r="BKK9" s="14"/>
      <c r="BKL9" s="14"/>
      <c r="BKM9" s="14"/>
      <c r="BKN9" s="14"/>
      <c r="BKO9" s="14"/>
      <c r="BKP9" s="14"/>
      <c r="BKQ9" s="14"/>
      <c r="BKR9" s="14"/>
      <c r="BKS9" s="14"/>
      <c r="BKT9" s="14"/>
      <c r="BKU9" s="14"/>
      <c r="BKV9" s="14"/>
      <c r="BKW9" s="14"/>
      <c r="BKX9" s="14"/>
      <c r="BKY9" s="14"/>
      <c r="BKZ9" s="14"/>
      <c r="BLA9" s="14"/>
      <c r="BLB9" s="14"/>
      <c r="BLC9" s="14"/>
      <c r="BLD9" s="14"/>
      <c r="BLE9" s="14"/>
      <c r="BLF9" s="14"/>
      <c r="BLG9" s="14"/>
      <c r="BLH9" s="14"/>
      <c r="BLI9" s="14"/>
      <c r="BLJ9" s="14"/>
      <c r="BLK9" s="14"/>
      <c r="BLL9" s="14"/>
      <c r="BLM9" s="14"/>
      <c r="BLN9" s="14"/>
      <c r="BLO9" s="14"/>
      <c r="BLP9" s="14"/>
      <c r="BLQ9" s="14"/>
      <c r="BLR9" s="14"/>
      <c r="BLS9" s="14"/>
      <c r="BLT9" s="14"/>
      <c r="BLU9" s="14"/>
      <c r="BLV9" s="14"/>
      <c r="BLW9" s="14"/>
      <c r="BLX9" s="14"/>
      <c r="BLY9" s="14"/>
      <c r="BLZ9" s="14"/>
      <c r="BMA9" s="14"/>
      <c r="BMB9" s="14"/>
      <c r="BMC9" s="14"/>
      <c r="BMD9" s="14"/>
      <c r="BME9" s="14"/>
      <c r="BMF9" s="14"/>
      <c r="BMG9" s="14"/>
      <c r="BMH9" s="14"/>
      <c r="BMI9" s="14"/>
      <c r="BMJ9" s="14"/>
      <c r="BMK9" s="14"/>
      <c r="BML9" s="14"/>
      <c r="BMM9" s="14"/>
      <c r="BMN9" s="14"/>
      <c r="BMO9" s="14"/>
      <c r="BMP9" s="14"/>
      <c r="BMQ9" s="14"/>
      <c r="BMR9" s="14"/>
      <c r="BMS9" s="14"/>
      <c r="BMT9" s="14"/>
      <c r="BMU9" s="14"/>
      <c r="BMV9" s="14"/>
      <c r="BMW9" s="14"/>
      <c r="BMX9" s="14"/>
      <c r="BMY9" s="14"/>
      <c r="BMZ9" s="14"/>
      <c r="BNA9" s="14"/>
      <c r="BNB9" s="14"/>
      <c r="BNC9" s="14"/>
      <c r="BND9" s="14"/>
      <c r="BNE9" s="14"/>
      <c r="BNF9" s="14"/>
      <c r="BNG9" s="14"/>
      <c r="BNH9" s="14"/>
      <c r="BNI9" s="14"/>
      <c r="BNJ9" s="14"/>
      <c r="BNK9" s="14"/>
      <c r="BNL9" s="14"/>
      <c r="BNM9" s="14"/>
      <c r="BNN9" s="14"/>
      <c r="BNO9" s="14"/>
      <c r="BNP9" s="14"/>
      <c r="BNQ9" s="14"/>
      <c r="BNR9" s="14"/>
      <c r="BNS9" s="14"/>
      <c r="BNT9" s="14"/>
      <c r="BNU9" s="14"/>
      <c r="BNV9" s="14"/>
      <c r="BNW9" s="14"/>
      <c r="BNX9" s="14"/>
      <c r="BNY9" s="14"/>
      <c r="BNZ9" s="14"/>
      <c r="BOA9" s="14"/>
      <c r="BOB9" s="14"/>
      <c r="BOC9" s="14"/>
      <c r="BOD9" s="14"/>
      <c r="BOE9" s="14"/>
      <c r="BOF9" s="14"/>
      <c r="BOG9" s="14"/>
      <c r="BOH9" s="14"/>
      <c r="BOI9" s="14"/>
      <c r="BOJ9" s="14"/>
      <c r="BOK9" s="14"/>
      <c r="BOL9" s="14"/>
      <c r="BOM9" s="14"/>
      <c r="BON9" s="14"/>
      <c r="BOO9" s="14"/>
      <c r="BOP9" s="14"/>
      <c r="BOQ9" s="14"/>
      <c r="BOR9" s="14"/>
      <c r="BOS9" s="14"/>
      <c r="BOT9" s="14"/>
      <c r="BOU9" s="14"/>
      <c r="BOV9" s="14"/>
      <c r="BOW9" s="14"/>
      <c r="BOX9" s="14"/>
      <c r="BOY9" s="14"/>
      <c r="BOZ9" s="14"/>
      <c r="BPA9" s="14"/>
      <c r="BPB9" s="14"/>
      <c r="BPC9" s="14"/>
      <c r="BPD9" s="14"/>
      <c r="BPE9" s="14"/>
      <c r="BPF9" s="14"/>
      <c r="BPG9" s="14"/>
      <c r="BPH9" s="14"/>
      <c r="BPI9" s="14"/>
      <c r="BPJ9" s="14"/>
      <c r="BPK9" s="14"/>
      <c r="BPL9" s="14"/>
      <c r="BPM9" s="14"/>
      <c r="BPN9" s="14"/>
      <c r="BPO9" s="14"/>
      <c r="BPP9" s="14"/>
      <c r="BPQ9" s="14"/>
      <c r="BPR9" s="14"/>
      <c r="BPS9" s="14"/>
      <c r="BPT9" s="14"/>
      <c r="BPU9" s="14"/>
      <c r="BPV9" s="14"/>
      <c r="BPW9" s="14"/>
      <c r="BPX9" s="14"/>
      <c r="BPY9" s="14"/>
      <c r="BPZ9" s="14"/>
      <c r="BQA9" s="14"/>
      <c r="BQB9" s="14"/>
      <c r="BQC9" s="14"/>
      <c r="BQD9" s="14"/>
      <c r="BQE9" s="14"/>
      <c r="BQF9" s="14"/>
      <c r="BQG9" s="14"/>
      <c r="BQH9" s="14"/>
      <c r="BQI9" s="14"/>
      <c r="BQJ9" s="14"/>
      <c r="BQK9" s="14"/>
      <c r="BQL9" s="14"/>
      <c r="BQM9" s="14"/>
      <c r="BQN9" s="14"/>
      <c r="BQO9" s="14"/>
      <c r="BQP9" s="14"/>
      <c r="BQQ9" s="14"/>
      <c r="BQR9" s="14"/>
      <c r="BQS9" s="14"/>
      <c r="BQT9" s="14"/>
      <c r="BQU9" s="14"/>
      <c r="BQV9" s="14"/>
      <c r="BQW9" s="14"/>
      <c r="BQX9" s="14"/>
      <c r="BQY9" s="14"/>
      <c r="BQZ9" s="14"/>
      <c r="BRA9" s="14"/>
      <c r="BRB9" s="14"/>
      <c r="BRC9" s="14"/>
      <c r="BRD9" s="14"/>
      <c r="BRE9" s="14"/>
      <c r="BRF9" s="14"/>
      <c r="BRG9" s="14"/>
      <c r="BRH9" s="14"/>
      <c r="BRI9" s="14"/>
      <c r="BRJ9" s="14"/>
      <c r="BRK9" s="14"/>
      <c r="BRL9" s="14"/>
      <c r="BRM9" s="14"/>
      <c r="BRN9" s="14"/>
      <c r="BRO9" s="14"/>
      <c r="BRP9" s="14"/>
      <c r="BRQ9" s="14"/>
      <c r="BRR9" s="14"/>
      <c r="BRS9" s="14"/>
      <c r="BRT9" s="14"/>
      <c r="BRU9" s="14"/>
      <c r="BRV9" s="14"/>
      <c r="BRW9" s="14"/>
      <c r="BRX9" s="14"/>
      <c r="BRY9" s="14"/>
      <c r="BRZ9" s="14"/>
      <c r="BSA9" s="14"/>
      <c r="BSB9" s="14"/>
      <c r="BSC9" s="14"/>
      <c r="BSD9" s="14"/>
      <c r="BSE9" s="14"/>
      <c r="BSF9" s="14"/>
      <c r="BSG9" s="14"/>
      <c r="BSH9" s="14"/>
      <c r="BSI9" s="14"/>
      <c r="BSJ9" s="14"/>
      <c r="BSK9" s="14"/>
      <c r="BSL9" s="14"/>
      <c r="BSM9" s="14"/>
      <c r="BSN9" s="14"/>
      <c r="BSO9" s="14"/>
      <c r="BSP9" s="14"/>
      <c r="BSQ9" s="14"/>
      <c r="BSR9" s="14"/>
      <c r="BSS9" s="14"/>
      <c r="BST9" s="14"/>
      <c r="BSU9" s="14"/>
      <c r="BSV9" s="14"/>
      <c r="BSW9" s="14"/>
      <c r="BSX9" s="14"/>
      <c r="BSY9" s="14"/>
      <c r="BSZ9" s="14"/>
      <c r="BTA9" s="14"/>
      <c r="BTB9" s="14"/>
      <c r="BTC9" s="14"/>
      <c r="BTD9" s="14"/>
      <c r="BTE9" s="14"/>
      <c r="BTF9" s="14"/>
      <c r="BTG9" s="14"/>
      <c r="BTH9" s="14"/>
      <c r="BTI9" s="14"/>
      <c r="BTJ9" s="14"/>
      <c r="BTK9" s="14"/>
      <c r="BTL9" s="14"/>
      <c r="BTM9" s="14"/>
      <c r="BTN9" s="14"/>
      <c r="BTO9" s="14"/>
      <c r="BTP9" s="14"/>
      <c r="BTQ9" s="14"/>
      <c r="BTR9" s="14"/>
      <c r="BTS9" s="14"/>
      <c r="BTT9" s="14"/>
      <c r="BTU9" s="14"/>
      <c r="BTV9" s="14"/>
      <c r="BTW9" s="14"/>
      <c r="BTX9" s="14"/>
      <c r="BTY9" s="14"/>
      <c r="BTZ9" s="14"/>
      <c r="BUA9" s="14"/>
      <c r="BUB9" s="14"/>
      <c r="BUC9" s="14"/>
      <c r="BUD9" s="14"/>
      <c r="BUE9" s="14"/>
      <c r="BUF9" s="14"/>
      <c r="BUG9" s="14"/>
      <c r="BUH9" s="14"/>
      <c r="BUI9" s="14"/>
      <c r="BUJ9" s="14"/>
      <c r="BUK9" s="14"/>
      <c r="BUL9" s="14"/>
      <c r="BUM9" s="14"/>
      <c r="BUN9" s="14"/>
      <c r="BUO9" s="14"/>
      <c r="BUP9" s="14"/>
      <c r="BUQ9" s="14"/>
      <c r="BUR9" s="14"/>
      <c r="BUS9" s="14"/>
      <c r="BUT9" s="14"/>
      <c r="BUU9" s="14"/>
      <c r="BUV9" s="14"/>
      <c r="BUW9" s="14"/>
      <c r="BUX9" s="14"/>
      <c r="BUY9" s="14"/>
      <c r="BUZ9" s="14"/>
      <c r="BVA9" s="14"/>
      <c r="BVB9" s="14"/>
      <c r="BVC9" s="14"/>
      <c r="BVD9" s="14"/>
      <c r="BVE9" s="14"/>
      <c r="BVF9" s="14"/>
      <c r="BVG9" s="14"/>
      <c r="BVH9" s="14"/>
      <c r="BVI9" s="14"/>
      <c r="BVJ9" s="14"/>
      <c r="BVK9" s="14"/>
      <c r="BVL9" s="14"/>
      <c r="BVM9" s="14"/>
      <c r="BVN9" s="14"/>
      <c r="BVO9" s="14"/>
      <c r="BVP9" s="14"/>
      <c r="BVQ9" s="14"/>
      <c r="BVR9" s="14"/>
      <c r="BVS9" s="14"/>
      <c r="BVT9" s="14"/>
      <c r="BVU9" s="14"/>
      <c r="BVV9" s="14"/>
      <c r="BVW9" s="14"/>
      <c r="BVX9" s="14"/>
      <c r="BVY9" s="14"/>
      <c r="BVZ9" s="14"/>
      <c r="BWA9" s="14"/>
      <c r="BWB9" s="14"/>
      <c r="BWC9" s="14"/>
      <c r="BWD9" s="14"/>
      <c r="BWE9" s="14"/>
      <c r="BWF9" s="14"/>
      <c r="BWG9" s="14"/>
      <c r="BWH9" s="14"/>
      <c r="BWI9" s="14"/>
      <c r="BWJ9" s="14"/>
      <c r="BWK9" s="14"/>
      <c r="BWL9" s="14"/>
      <c r="BWM9" s="14"/>
      <c r="BWN9" s="14"/>
      <c r="BWO9" s="14"/>
      <c r="BWP9" s="14"/>
      <c r="BWQ9" s="14"/>
      <c r="BWR9" s="14"/>
      <c r="BWS9" s="14"/>
      <c r="BWT9" s="14"/>
      <c r="BWU9" s="14"/>
      <c r="BWV9" s="14"/>
      <c r="BWW9" s="14"/>
      <c r="BWX9" s="14"/>
      <c r="BWY9" s="14"/>
      <c r="BWZ9" s="14"/>
      <c r="BXA9" s="14"/>
      <c r="BXB9" s="14"/>
      <c r="BXC9" s="14"/>
      <c r="BXD9" s="14"/>
      <c r="BXE9" s="14"/>
      <c r="BXF9" s="14"/>
      <c r="BXG9" s="14"/>
      <c r="BXH9" s="14"/>
      <c r="BXI9" s="14"/>
      <c r="BXJ9" s="14"/>
      <c r="BXK9" s="14"/>
      <c r="BXL9" s="14"/>
      <c r="BXM9" s="14"/>
      <c r="BXN9" s="14"/>
      <c r="BXO9" s="14"/>
      <c r="BXP9" s="14"/>
      <c r="BXQ9" s="14"/>
      <c r="BXR9" s="14"/>
      <c r="BXS9" s="14"/>
      <c r="BXT9" s="14"/>
      <c r="BXU9" s="14"/>
      <c r="BXV9" s="14"/>
      <c r="BXW9" s="14"/>
      <c r="BXX9" s="14"/>
      <c r="BXY9" s="14"/>
      <c r="BXZ9" s="14"/>
      <c r="BYA9" s="14"/>
      <c r="BYB9" s="14"/>
      <c r="BYC9" s="14"/>
      <c r="BYD9" s="14"/>
      <c r="BYE9" s="14"/>
      <c r="BYF9" s="14"/>
      <c r="BYG9" s="14"/>
      <c r="BYH9" s="14"/>
      <c r="BYI9" s="14"/>
      <c r="BYJ9" s="14"/>
      <c r="BYK9" s="14"/>
      <c r="BYL9" s="14"/>
      <c r="BYM9" s="14"/>
      <c r="BYN9" s="14"/>
      <c r="BYO9" s="14"/>
      <c r="BYP9" s="14"/>
      <c r="BYQ9" s="14"/>
      <c r="BYR9" s="14"/>
      <c r="BYS9" s="14"/>
      <c r="BYT9" s="14"/>
      <c r="BYU9" s="14"/>
      <c r="BYV9" s="14"/>
      <c r="BYW9" s="14"/>
      <c r="BYX9" s="14"/>
      <c r="BYY9" s="14"/>
      <c r="BYZ9" s="14"/>
      <c r="BZA9" s="14"/>
      <c r="BZB9" s="14"/>
      <c r="BZC9" s="14"/>
      <c r="BZD9" s="14"/>
      <c r="BZE9" s="14"/>
      <c r="BZF9" s="14"/>
      <c r="BZG9" s="14"/>
      <c r="BZH9" s="14"/>
      <c r="BZI9" s="14"/>
      <c r="BZJ9" s="14"/>
      <c r="BZK9" s="14"/>
      <c r="BZL9" s="14"/>
      <c r="BZM9" s="14"/>
      <c r="BZN9" s="14"/>
      <c r="BZO9" s="14"/>
      <c r="BZP9" s="14"/>
      <c r="BZQ9" s="14"/>
      <c r="BZR9" s="14"/>
      <c r="BZS9" s="14"/>
      <c r="BZT9" s="14"/>
      <c r="BZU9" s="14"/>
      <c r="BZV9" s="14"/>
      <c r="BZW9" s="14"/>
      <c r="BZX9" s="14"/>
      <c r="BZY9" s="14"/>
      <c r="BZZ9" s="14"/>
      <c r="CAA9" s="14"/>
      <c r="CAB9" s="14"/>
      <c r="CAC9" s="14"/>
      <c r="CAD9" s="14"/>
      <c r="CAE9" s="14"/>
      <c r="CAF9" s="14"/>
      <c r="CAG9" s="14"/>
      <c r="CAH9" s="14"/>
      <c r="CAI9" s="14"/>
      <c r="CAJ9" s="14"/>
      <c r="CAK9" s="14"/>
      <c r="CAL9" s="14"/>
      <c r="CAM9" s="14"/>
      <c r="CAN9" s="14"/>
      <c r="CAO9" s="14"/>
      <c r="CAP9" s="14"/>
      <c r="CAQ9" s="14"/>
      <c r="CAR9" s="14"/>
      <c r="CAS9" s="14"/>
      <c r="CAT9" s="14"/>
      <c r="CAU9" s="14"/>
      <c r="CAV9" s="14"/>
      <c r="CAW9" s="14"/>
      <c r="CAX9" s="14"/>
      <c r="CAY9" s="14"/>
      <c r="CAZ9" s="14"/>
      <c r="CBA9" s="14"/>
      <c r="CBB9" s="14"/>
      <c r="CBC9" s="14"/>
      <c r="CBD9" s="14"/>
      <c r="CBE9" s="14"/>
      <c r="CBF9" s="14"/>
      <c r="CBG9" s="14"/>
      <c r="CBH9" s="14"/>
      <c r="CBI9" s="14"/>
      <c r="CBJ9" s="14"/>
      <c r="CBK9" s="14"/>
      <c r="CBL9" s="14"/>
      <c r="CBM9" s="14"/>
      <c r="CBN9" s="14"/>
      <c r="CBO9" s="14"/>
      <c r="CBP9" s="14"/>
      <c r="CBQ9" s="14"/>
      <c r="CBR9" s="14"/>
      <c r="CBS9" s="14"/>
      <c r="CBT9" s="14"/>
      <c r="CBU9" s="14"/>
      <c r="CBV9" s="14"/>
      <c r="CBW9" s="14"/>
      <c r="CBX9" s="14"/>
      <c r="CBY9" s="14"/>
      <c r="CBZ9" s="14"/>
      <c r="CCA9" s="14"/>
      <c r="CCB9" s="14"/>
      <c r="CCC9" s="14"/>
      <c r="CCD9" s="14"/>
      <c r="CCE9" s="14"/>
      <c r="CCF9" s="14"/>
      <c r="CCG9" s="14"/>
      <c r="CCH9" s="14"/>
      <c r="CCI9" s="14"/>
      <c r="CCJ9" s="14"/>
      <c r="CCK9" s="14"/>
      <c r="CCL9" s="14"/>
      <c r="CCM9" s="14"/>
      <c r="CCN9" s="14"/>
      <c r="CCO9" s="14"/>
      <c r="CCP9" s="14"/>
      <c r="CCQ9" s="14"/>
      <c r="CCR9" s="14"/>
      <c r="CCS9" s="14"/>
      <c r="CCT9" s="14"/>
      <c r="CCU9" s="14"/>
      <c r="CCV9" s="14"/>
      <c r="CCW9" s="14"/>
      <c r="CCX9" s="14"/>
      <c r="CCY9" s="14"/>
      <c r="CCZ9" s="14"/>
      <c r="CDA9" s="14"/>
      <c r="CDB9" s="14"/>
      <c r="CDC9" s="14"/>
      <c r="CDD9" s="14"/>
      <c r="CDE9" s="14"/>
      <c r="CDF9" s="14"/>
      <c r="CDG9" s="14"/>
      <c r="CDH9" s="14"/>
      <c r="CDI9" s="14"/>
      <c r="CDJ9" s="14"/>
      <c r="CDK9" s="14"/>
      <c r="CDL9" s="14"/>
      <c r="CDM9" s="14"/>
      <c r="CDN9" s="14"/>
      <c r="CDO9" s="14"/>
      <c r="CDP9" s="14"/>
      <c r="CDQ9" s="14"/>
      <c r="CDR9" s="14"/>
      <c r="CDS9" s="14"/>
      <c r="CDT9" s="14"/>
      <c r="CDU9" s="14"/>
      <c r="CDV9" s="14"/>
      <c r="CDW9" s="14"/>
      <c r="CDX9" s="14"/>
      <c r="CDY9" s="14"/>
      <c r="CDZ9" s="14"/>
      <c r="CEA9" s="14"/>
      <c r="CEB9" s="14"/>
      <c r="CEC9" s="14"/>
      <c r="CED9" s="14"/>
      <c r="CEE9" s="14"/>
      <c r="CEF9" s="14"/>
      <c r="CEG9" s="14"/>
      <c r="CEH9" s="14"/>
      <c r="CEI9" s="14"/>
      <c r="CEJ9" s="14"/>
      <c r="CEK9" s="14"/>
      <c r="CEL9" s="14"/>
      <c r="CEM9" s="14"/>
      <c r="CEN9" s="14"/>
      <c r="CEO9" s="14"/>
      <c r="CEP9" s="14"/>
      <c r="CEQ9" s="14"/>
      <c r="CER9" s="14"/>
      <c r="CES9" s="14"/>
      <c r="CET9" s="14"/>
      <c r="CEU9" s="14"/>
      <c r="CEV9" s="14"/>
      <c r="CEW9" s="14"/>
      <c r="CEX9" s="14"/>
      <c r="CEY9" s="14"/>
      <c r="CEZ9" s="14"/>
      <c r="CFA9" s="14"/>
      <c r="CFB9" s="14"/>
      <c r="CFC9" s="14"/>
      <c r="CFD9" s="14"/>
      <c r="CFE9" s="14"/>
      <c r="CFF9" s="14"/>
      <c r="CFG9" s="14"/>
      <c r="CFH9" s="14"/>
      <c r="CFI9" s="14"/>
      <c r="CFJ9" s="14"/>
      <c r="CFK9" s="14"/>
      <c r="CFL9" s="14"/>
      <c r="CFM9" s="14"/>
      <c r="CFN9" s="14"/>
      <c r="CFO9" s="14"/>
      <c r="CFP9" s="14"/>
      <c r="CFQ9" s="14"/>
      <c r="CFR9" s="14"/>
      <c r="CFS9" s="14"/>
      <c r="CFT9" s="14"/>
      <c r="CFU9" s="14"/>
      <c r="CFV9" s="14"/>
      <c r="CFW9" s="14"/>
      <c r="CFX9" s="14"/>
      <c r="CFY9" s="14"/>
      <c r="CFZ9" s="14"/>
      <c r="CGA9" s="14"/>
      <c r="CGB9" s="14"/>
      <c r="CGC9" s="14"/>
      <c r="CGD9" s="14"/>
      <c r="CGE9" s="14"/>
      <c r="CGF9" s="14"/>
      <c r="CGG9" s="14"/>
      <c r="CGH9" s="14"/>
      <c r="CGI9" s="14"/>
      <c r="CGJ9" s="14"/>
      <c r="CGK9" s="14"/>
      <c r="CGL9" s="14"/>
      <c r="CGM9" s="14"/>
      <c r="CGN9" s="14"/>
      <c r="CGO9" s="14"/>
      <c r="CGP9" s="14"/>
      <c r="CGQ9" s="14"/>
      <c r="CGR9" s="14"/>
      <c r="CGS9" s="14"/>
      <c r="CGT9" s="14"/>
      <c r="CGU9" s="14"/>
      <c r="CGV9" s="14"/>
      <c r="CGW9" s="14"/>
      <c r="CGX9" s="14"/>
      <c r="CGY9" s="14"/>
      <c r="CGZ9" s="14"/>
      <c r="CHA9" s="14"/>
      <c r="CHB9" s="14"/>
      <c r="CHC9" s="14"/>
      <c r="CHD9" s="14"/>
      <c r="CHE9" s="14"/>
      <c r="CHF9" s="14"/>
      <c r="CHG9" s="14"/>
      <c r="CHH9" s="14"/>
      <c r="CHI9" s="14"/>
      <c r="CHJ9" s="14"/>
      <c r="CHK9" s="14"/>
      <c r="CHL9" s="14"/>
      <c r="CHM9" s="14"/>
      <c r="CHN9" s="14"/>
      <c r="CHO9" s="14"/>
      <c r="CHP9" s="14"/>
      <c r="CHQ9" s="14"/>
      <c r="CHR9" s="14"/>
      <c r="CHS9" s="14"/>
      <c r="CHT9" s="14"/>
      <c r="CHU9" s="14"/>
      <c r="CHV9" s="14"/>
      <c r="CHW9" s="14"/>
      <c r="CHX9" s="14"/>
      <c r="CHY9" s="14"/>
      <c r="CHZ9" s="14"/>
      <c r="CIA9" s="14"/>
      <c r="CIB9" s="14"/>
      <c r="CIC9" s="14"/>
      <c r="CID9" s="14"/>
      <c r="CIE9" s="14"/>
      <c r="CIF9" s="14"/>
      <c r="CIG9" s="14"/>
      <c r="CIH9" s="14"/>
      <c r="CII9" s="14"/>
      <c r="CIJ9" s="14"/>
      <c r="CIK9" s="14"/>
      <c r="CIL9" s="14"/>
      <c r="CIM9" s="14"/>
      <c r="CIN9" s="14"/>
      <c r="CIO9" s="14"/>
      <c r="CIP9" s="14"/>
      <c r="CIQ9" s="14"/>
      <c r="CIR9" s="14"/>
      <c r="CIS9" s="14"/>
      <c r="CIT9" s="14"/>
      <c r="CIU9" s="14"/>
      <c r="CIV9" s="14"/>
      <c r="CIW9" s="14"/>
      <c r="CIX9" s="14"/>
      <c r="CIY9" s="14"/>
      <c r="CIZ9" s="14"/>
      <c r="CJA9" s="14"/>
      <c r="CJB9" s="14"/>
      <c r="CJC9" s="14"/>
      <c r="CJD9" s="14"/>
      <c r="CJE9" s="14"/>
      <c r="CJF9" s="14"/>
      <c r="CJG9" s="14"/>
      <c r="CJH9" s="14"/>
      <c r="CJI9" s="14"/>
      <c r="CJJ9" s="14"/>
      <c r="CJK9" s="14"/>
      <c r="CJL9" s="14"/>
      <c r="CJM9" s="14"/>
      <c r="CJN9" s="14"/>
      <c r="CJO9" s="14"/>
      <c r="CJP9" s="14"/>
      <c r="CJQ9" s="14"/>
      <c r="CJR9" s="14"/>
      <c r="CJS9" s="14"/>
      <c r="CJT9" s="14"/>
      <c r="CJU9" s="14"/>
      <c r="CJV9" s="14"/>
      <c r="CJW9" s="14"/>
      <c r="CJX9" s="14"/>
      <c r="CJY9" s="14"/>
      <c r="CJZ9" s="14"/>
      <c r="CKA9" s="14"/>
      <c r="CKB9" s="14"/>
      <c r="CKC9" s="14"/>
      <c r="CKD9" s="14"/>
      <c r="CKE9" s="14"/>
      <c r="CKF9" s="14"/>
      <c r="CKG9" s="14"/>
      <c r="CKH9" s="14"/>
      <c r="CKI9" s="14"/>
      <c r="CKJ9" s="14"/>
      <c r="CKK9" s="14"/>
      <c r="CKL9" s="14"/>
      <c r="CKM9" s="14"/>
      <c r="CKN9" s="14"/>
      <c r="CKO9" s="14"/>
      <c r="CKP9" s="14"/>
      <c r="CKQ9" s="14"/>
      <c r="CKR9" s="14"/>
      <c r="CKS9" s="14"/>
      <c r="CKT9" s="14"/>
      <c r="CKU9" s="14"/>
      <c r="CKV9" s="14"/>
      <c r="CKW9" s="14"/>
      <c r="CKX9" s="14"/>
      <c r="CKY9" s="14"/>
      <c r="CKZ9" s="14"/>
      <c r="CLA9" s="14"/>
      <c r="CLB9" s="14"/>
      <c r="CLC9" s="14"/>
      <c r="CLD9" s="14"/>
      <c r="CLE9" s="14"/>
      <c r="CLF9" s="14"/>
      <c r="CLG9" s="14"/>
      <c r="CLH9" s="14"/>
      <c r="CLI9" s="14"/>
      <c r="CLJ9" s="14"/>
      <c r="CLK9" s="14"/>
      <c r="CLL9" s="14"/>
      <c r="CLM9" s="14"/>
      <c r="CLN9" s="14"/>
      <c r="CLO9" s="14"/>
      <c r="CLP9" s="14"/>
      <c r="CLQ9" s="14"/>
      <c r="CLR9" s="14"/>
      <c r="CLS9" s="14"/>
      <c r="CLT9" s="14"/>
      <c r="CLU9" s="14"/>
      <c r="CLV9" s="14"/>
      <c r="CLW9" s="14"/>
      <c r="CLX9" s="14"/>
      <c r="CLY9" s="14"/>
      <c r="CLZ9" s="14"/>
      <c r="CMA9" s="14"/>
      <c r="CMB9" s="14"/>
      <c r="CMC9" s="14"/>
      <c r="CMD9" s="14"/>
      <c r="CME9" s="14"/>
      <c r="CMF9" s="14"/>
      <c r="CMG9" s="14"/>
      <c r="CMH9" s="14"/>
      <c r="CMI9" s="14"/>
      <c r="CMJ9" s="14"/>
      <c r="CMK9" s="14"/>
      <c r="CML9" s="14"/>
      <c r="CMM9" s="14"/>
      <c r="CMN9" s="14"/>
      <c r="CMO9" s="14"/>
      <c r="CMP9" s="14"/>
      <c r="CMQ9" s="14"/>
      <c r="CMR9" s="14"/>
      <c r="CMS9" s="14"/>
      <c r="CMT9" s="14"/>
      <c r="CMU9" s="14"/>
      <c r="CMV9" s="14"/>
      <c r="CMW9" s="14"/>
      <c r="CMX9" s="14"/>
      <c r="CMY9" s="14"/>
      <c r="CMZ9" s="14"/>
      <c r="CNA9" s="14"/>
      <c r="CNB9" s="14"/>
      <c r="CNC9" s="14"/>
      <c r="CND9" s="14"/>
      <c r="CNE9" s="14"/>
      <c r="CNF9" s="14"/>
      <c r="CNG9" s="14"/>
      <c r="CNH9" s="14"/>
      <c r="CNI9" s="14"/>
      <c r="CNJ9" s="14"/>
      <c r="CNK9" s="14"/>
      <c r="CNL9" s="14"/>
      <c r="CNM9" s="14"/>
      <c r="CNN9" s="14"/>
      <c r="CNO9" s="14"/>
      <c r="CNP9" s="14"/>
      <c r="CNQ9" s="14"/>
      <c r="CNR9" s="14"/>
      <c r="CNS9" s="14"/>
      <c r="CNT9" s="14"/>
      <c r="CNU9" s="14"/>
      <c r="CNV9" s="14"/>
      <c r="CNW9" s="14"/>
      <c r="CNX9" s="14"/>
      <c r="CNY9" s="14"/>
      <c r="CNZ9" s="14"/>
      <c r="COA9" s="14"/>
      <c r="COB9" s="14"/>
      <c r="COC9" s="14"/>
      <c r="COD9" s="14"/>
      <c r="COE9" s="14"/>
      <c r="COF9" s="14"/>
      <c r="COG9" s="14"/>
      <c r="COH9" s="14"/>
      <c r="COI9" s="14"/>
      <c r="COJ9" s="14"/>
      <c r="COK9" s="14"/>
      <c r="COL9" s="14"/>
      <c r="COM9" s="14"/>
      <c r="CON9" s="14"/>
      <c r="COO9" s="14"/>
      <c r="COP9" s="14"/>
      <c r="COQ9" s="14"/>
      <c r="COR9" s="14"/>
      <c r="COS9" s="14"/>
      <c r="COT9" s="14"/>
      <c r="COU9" s="14"/>
      <c r="COV9" s="14"/>
      <c r="COW9" s="14"/>
      <c r="COX9" s="14"/>
      <c r="COY9" s="14"/>
      <c r="COZ9" s="14"/>
      <c r="CPA9" s="14"/>
      <c r="CPB9" s="14"/>
      <c r="CPC9" s="14"/>
      <c r="CPD9" s="14"/>
      <c r="CPE9" s="14"/>
      <c r="CPF9" s="14"/>
      <c r="CPG9" s="14"/>
      <c r="CPH9" s="14"/>
      <c r="CPI9" s="14"/>
      <c r="CPJ9" s="14"/>
      <c r="CPK9" s="14"/>
      <c r="CPL9" s="14"/>
      <c r="CPM9" s="14"/>
      <c r="CPN9" s="14"/>
      <c r="CPO9" s="14"/>
      <c r="CPP9" s="14"/>
      <c r="CPQ9" s="14"/>
      <c r="CPR9" s="14"/>
      <c r="CPS9" s="14"/>
      <c r="CPT9" s="14"/>
      <c r="CPU9" s="14"/>
      <c r="CPV9" s="14"/>
      <c r="CPW9" s="14"/>
      <c r="CPX9" s="14"/>
      <c r="CPY9" s="14"/>
      <c r="CPZ9" s="14"/>
      <c r="CQA9" s="14"/>
      <c r="CQB9" s="14"/>
      <c r="CQC9" s="14"/>
      <c r="CQD9" s="14"/>
      <c r="CQE9" s="14"/>
      <c r="CQF9" s="14"/>
      <c r="CQG9" s="14"/>
      <c r="CQH9" s="14"/>
      <c r="CQI9" s="14"/>
      <c r="CQJ9" s="14"/>
      <c r="CQK9" s="14"/>
      <c r="CQL9" s="14"/>
      <c r="CQM9" s="14"/>
      <c r="CQN9" s="14"/>
      <c r="CQO9" s="14"/>
      <c r="CQP9" s="14"/>
      <c r="CQQ9" s="14"/>
      <c r="CQR9" s="14"/>
      <c r="CQS9" s="14"/>
      <c r="CQT9" s="14"/>
      <c r="CQU9" s="14"/>
      <c r="CQV9" s="14"/>
      <c r="CQW9" s="14"/>
      <c r="CQX9" s="14"/>
      <c r="CQY9" s="14"/>
      <c r="CQZ9" s="14"/>
      <c r="CRA9" s="14"/>
      <c r="CRB9" s="14"/>
      <c r="CRC9" s="14"/>
      <c r="CRD9" s="14"/>
      <c r="CRE9" s="14"/>
      <c r="CRF9" s="14"/>
      <c r="CRG9" s="14"/>
      <c r="CRH9" s="14"/>
      <c r="CRI9" s="14"/>
      <c r="CRJ9" s="14"/>
      <c r="CRK9" s="14"/>
      <c r="CRL9" s="14"/>
      <c r="CRM9" s="14"/>
      <c r="CRN9" s="14"/>
      <c r="CRO9" s="14"/>
      <c r="CRP9" s="14"/>
      <c r="CRQ9" s="14"/>
      <c r="CRR9" s="14"/>
      <c r="CRS9" s="14"/>
      <c r="CRT9" s="14"/>
      <c r="CRU9" s="14"/>
      <c r="CRV9" s="14"/>
      <c r="CRW9" s="14"/>
      <c r="CRX9" s="14"/>
      <c r="CRY9" s="14"/>
      <c r="CRZ9" s="14"/>
      <c r="CSA9" s="14"/>
      <c r="CSB9" s="14"/>
      <c r="CSC9" s="14"/>
      <c r="CSD9" s="14"/>
      <c r="CSE9" s="14"/>
      <c r="CSF9" s="14"/>
      <c r="CSG9" s="14"/>
      <c r="CSH9" s="14"/>
      <c r="CSI9" s="14"/>
      <c r="CSJ9" s="14"/>
      <c r="CSK9" s="14"/>
      <c r="CSL9" s="14"/>
      <c r="CSM9" s="14"/>
      <c r="CSN9" s="14"/>
      <c r="CSO9" s="14"/>
      <c r="CSP9" s="14"/>
      <c r="CSQ9" s="14"/>
      <c r="CSR9" s="14"/>
      <c r="CSS9" s="14"/>
      <c r="CST9" s="14"/>
      <c r="CSU9" s="14"/>
      <c r="CSV9" s="14"/>
      <c r="CSW9" s="14"/>
      <c r="CSX9" s="14"/>
      <c r="CSY9" s="14"/>
      <c r="CSZ9" s="14"/>
      <c r="CTA9" s="14"/>
      <c r="CTB9" s="14"/>
      <c r="CTC9" s="14"/>
      <c r="CTD9" s="14"/>
      <c r="CTE9" s="14"/>
      <c r="CTF9" s="14"/>
      <c r="CTG9" s="14"/>
      <c r="CTH9" s="14"/>
      <c r="CTI9" s="14"/>
      <c r="CTJ9" s="14"/>
      <c r="CTK9" s="14"/>
      <c r="CTL9" s="14"/>
      <c r="CTM9" s="14"/>
      <c r="CTN9" s="14"/>
      <c r="CTO9" s="14"/>
      <c r="CTP9" s="14"/>
      <c r="CTQ9" s="14"/>
      <c r="CTR9" s="14"/>
      <c r="CTS9" s="14"/>
      <c r="CTT9" s="14"/>
      <c r="CTU9" s="14"/>
      <c r="CTV9" s="14"/>
      <c r="CTW9" s="14"/>
      <c r="CTX9" s="14"/>
      <c r="CTY9" s="14"/>
      <c r="CTZ9" s="14"/>
      <c r="CUA9" s="14"/>
      <c r="CUB9" s="14"/>
      <c r="CUC9" s="14"/>
      <c r="CUD9" s="14"/>
      <c r="CUE9" s="14"/>
      <c r="CUF9" s="14"/>
      <c r="CUG9" s="14"/>
      <c r="CUH9" s="14"/>
      <c r="CUI9" s="14"/>
      <c r="CUJ9" s="14"/>
      <c r="CUK9" s="14"/>
      <c r="CUL9" s="14"/>
      <c r="CUM9" s="14"/>
      <c r="CUN9" s="14"/>
      <c r="CUO9" s="14"/>
      <c r="CUP9" s="14"/>
      <c r="CUQ9" s="14"/>
      <c r="CUR9" s="14"/>
      <c r="CUS9" s="14"/>
      <c r="CUT9" s="14"/>
      <c r="CUU9" s="14"/>
      <c r="CUV9" s="14"/>
      <c r="CUW9" s="14"/>
      <c r="CUX9" s="14"/>
      <c r="CUY9" s="14"/>
      <c r="CUZ9" s="14"/>
      <c r="CVA9" s="14"/>
      <c r="CVB9" s="14"/>
      <c r="CVC9" s="14"/>
      <c r="CVD9" s="14"/>
      <c r="CVE9" s="14"/>
      <c r="CVF9" s="14"/>
      <c r="CVG9" s="14"/>
      <c r="CVH9" s="14"/>
      <c r="CVI9" s="14"/>
      <c r="CVJ9" s="14"/>
      <c r="CVK9" s="14"/>
      <c r="CVL9" s="14"/>
      <c r="CVM9" s="14"/>
      <c r="CVN9" s="14"/>
      <c r="CVO9" s="14"/>
      <c r="CVP9" s="14"/>
      <c r="CVQ9" s="14"/>
      <c r="CVR9" s="14"/>
      <c r="CVS9" s="14"/>
      <c r="CVT9" s="14"/>
      <c r="CVU9" s="14"/>
      <c r="CVV9" s="14"/>
      <c r="CVW9" s="14"/>
      <c r="CVX9" s="14"/>
      <c r="CVY9" s="14"/>
      <c r="CVZ9" s="14"/>
      <c r="CWA9" s="14"/>
      <c r="CWB9" s="14"/>
      <c r="CWC9" s="14"/>
      <c r="CWD9" s="14"/>
      <c r="CWE9" s="14"/>
      <c r="CWF9" s="14"/>
      <c r="CWG9" s="14"/>
      <c r="CWH9" s="14"/>
      <c r="CWI9" s="14"/>
      <c r="CWJ9" s="14"/>
      <c r="CWK9" s="14"/>
      <c r="CWL9" s="14"/>
      <c r="CWM9" s="14"/>
      <c r="CWN9" s="14"/>
      <c r="CWO9" s="14"/>
      <c r="CWP9" s="14"/>
      <c r="CWQ9" s="14"/>
      <c r="CWR9" s="14"/>
      <c r="CWS9" s="14"/>
      <c r="CWT9" s="14"/>
      <c r="CWU9" s="14"/>
      <c r="CWV9" s="14"/>
      <c r="CWW9" s="14"/>
      <c r="CWX9" s="14"/>
      <c r="CWY9" s="14"/>
      <c r="CWZ9" s="14"/>
      <c r="CXA9" s="14"/>
      <c r="CXB9" s="14"/>
      <c r="CXC9" s="14"/>
      <c r="CXD9" s="14"/>
      <c r="CXE9" s="14"/>
      <c r="CXF9" s="14"/>
      <c r="CXG9" s="14"/>
      <c r="CXH9" s="14"/>
      <c r="CXI9" s="14"/>
      <c r="CXJ9" s="14"/>
      <c r="CXK9" s="14"/>
      <c r="CXL9" s="14"/>
      <c r="CXM9" s="14"/>
      <c r="CXN9" s="14"/>
      <c r="CXO9" s="14"/>
      <c r="CXP9" s="14"/>
      <c r="CXQ9" s="14"/>
      <c r="CXR9" s="14"/>
      <c r="CXS9" s="14"/>
      <c r="CXT9" s="14"/>
      <c r="CXU9" s="14"/>
      <c r="CXV9" s="14"/>
      <c r="CXW9" s="14"/>
      <c r="CXX9" s="14"/>
      <c r="CXY9" s="14"/>
      <c r="CXZ9" s="14"/>
      <c r="CYA9" s="14"/>
      <c r="CYB9" s="14"/>
      <c r="CYC9" s="14"/>
      <c r="CYD9" s="14"/>
      <c r="CYE9" s="14"/>
      <c r="CYF9" s="14"/>
      <c r="CYG9" s="14"/>
      <c r="CYH9" s="14"/>
      <c r="CYI9" s="14"/>
      <c r="CYJ9" s="14"/>
      <c r="CYK9" s="14"/>
      <c r="CYL9" s="14"/>
      <c r="CYM9" s="14"/>
      <c r="CYN9" s="14"/>
      <c r="CYO9" s="14"/>
      <c r="CYP9" s="14"/>
      <c r="CYQ9" s="14"/>
      <c r="CYR9" s="14"/>
      <c r="CYS9" s="14"/>
      <c r="CYT9" s="14"/>
      <c r="CYU9" s="14"/>
      <c r="CYV9" s="14"/>
      <c r="CYW9" s="14"/>
      <c r="CYX9" s="14"/>
      <c r="CYY9" s="14"/>
      <c r="CYZ9" s="14"/>
      <c r="CZA9" s="14"/>
      <c r="CZB9" s="14"/>
      <c r="CZC9" s="14"/>
      <c r="CZD9" s="14"/>
      <c r="CZE9" s="14"/>
      <c r="CZF9" s="14"/>
      <c r="CZG9" s="14"/>
      <c r="CZH9" s="14"/>
      <c r="CZI9" s="14"/>
      <c r="CZJ9" s="14"/>
      <c r="CZK9" s="14"/>
      <c r="CZL9" s="14"/>
      <c r="CZM9" s="14"/>
      <c r="CZN9" s="14"/>
      <c r="CZO9" s="14"/>
      <c r="CZP9" s="14"/>
      <c r="CZQ9" s="14"/>
      <c r="CZR9" s="14"/>
      <c r="CZS9" s="14"/>
      <c r="CZT9" s="14"/>
      <c r="CZU9" s="14"/>
      <c r="CZV9" s="14"/>
      <c r="CZW9" s="14"/>
      <c r="CZX9" s="14"/>
      <c r="CZY9" s="14"/>
      <c r="CZZ9" s="14"/>
      <c r="DAA9" s="14"/>
      <c r="DAB9" s="14"/>
      <c r="DAC9" s="14"/>
      <c r="DAD9" s="14"/>
      <c r="DAE9" s="14"/>
      <c r="DAF9" s="14"/>
      <c r="DAG9" s="14"/>
      <c r="DAH9" s="14"/>
      <c r="DAI9" s="14"/>
      <c r="DAJ9" s="14"/>
      <c r="DAK9" s="14"/>
      <c r="DAL9" s="14"/>
      <c r="DAM9" s="14"/>
      <c r="DAN9" s="14"/>
      <c r="DAO9" s="14"/>
      <c r="DAP9" s="14"/>
      <c r="DAQ9" s="14"/>
      <c r="DAR9" s="14"/>
      <c r="DAS9" s="14"/>
      <c r="DAT9" s="14"/>
      <c r="DAU9" s="14"/>
      <c r="DAV9" s="14"/>
      <c r="DAW9" s="14"/>
      <c r="DAX9" s="14"/>
      <c r="DAY9" s="14"/>
      <c r="DAZ9" s="14"/>
      <c r="DBA9" s="14"/>
      <c r="DBB9" s="14"/>
      <c r="DBC9" s="14"/>
      <c r="DBD9" s="14"/>
      <c r="DBE9" s="14"/>
      <c r="DBF9" s="14"/>
      <c r="DBG9" s="14"/>
      <c r="DBH9" s="14"/>
      <c r="DBI9" s="14"/>
      <c r="DBJ9" s="14"/>
      <c r="DBK9" s="14"/>
      <c r="DBL9" s="14"/>
      <c r="DBM9" s="14"/>
      <c r="DBN9" s="14"/>
      <c r="DBO9" s="14"/>
      <c r="DBP9" s="14"/>
      <c r="DBQ9" s="14"/>
      <c r="DBR9" s="14"/>
      <c r="DBS9" s="14"/>
      <c r="DBT9" s="14"/>
      <c r="DBU9" s="14"/>
      <c r="DBV9" s="14"/>
      <c r="DBW9" s="14"/>
      <c r="DBX9" s="14"/>
      <c r="DBY9" s="14"/>
      <c r="DBZ9" s="14"/>
      <c r="DCA9" s="14"/>
      <c r="DCB9" s="14"/>
      <c r="DCC9" s="14"/>
      <c r="DCD9" s="14"/>
      <c r="DCE9" s="14"/>
      <c r="DCF9" s="14"/>
      <c r="DCG9" s="14"/>
      <c r="DCH9" s="14"/>
      <c r="DCI9" s="14"/>
      <c r="DCJ9" s="14"/>
      <c r="DCK9" s="14"/>
      <c r="DCL9" s="14"/>
      <c r="DCM9" s="14"/>
      <c r="DCN9" s="14"/>
      <c r="DCO9" s="14"/>
      <c r="DCP9" s="14"/>
      <c r="DCQ9" s="14"/>
      <c r="DCR9" s="14"/>
      <c r="DCS9" s="14"/>
      <c r="DCT9" s="14"/>
      <c r="DCU9" s="14"/>
      <c r="DCV9" s="14"/>
      <c r="DCW9" s="14"/>
      <c r="DCX9" s="14"/>
      <c r="DCY9" s="14"/>
      <c r="DCZ9" s="14"/>
      <c r="DDA9" s="14"/>
      <c r="DDB9" s="14"/>
      <c r="DDC9" s="14"/>
      <c r="DDD9" s="14"/>
      <c r="DDE9" s="14"/>
      <c r="DDF9" s="14"/>
      <c r="DDG9" s="14"/>
      <c r="DDH9" s="14"/>
      <c r="DDI9" s="14"/>
      <c r="DDJ9" s="14"/>
      <c r="DDK9" s="14"/>
      <c r="DDL9" s="14"/>
      <c r="DDM9" s="14"/>
      <c r="DDN9" s="14"/>
      <c r="DDO9" s="14"/>
      <c r="DDP9" s="14"/>
      <c r="DDQ9" s="14"/>
      <c r="DDR9" s="14"/>
      <c r="DDS9" s="14"/>
      <c r="DDT9" s="14"/>
      <c r="DDU9" s="14"/>
      <c r="DDV9" s="14"/>
      <c r="DDW9" s="14"/>
      <c r="DDX9" s="14"/>
      <c r="DDY9" s="14"/>
      <c r="DDZ9" s="14"/>
      <c r="DEA9" s="14"/>
      <c r="DEB9" s="14"/>
      <c r="DEC9" s="14"/>
      <c r="DED9" s="14"/>
      <c r="DEE9" s="14"/>
      <c r="DEF9" s="14"/>
      <c r="DEG9" s="14"/>
      <c r="DEH9" s="14"/>
      <c r="DEI9" s="14"/>
      <c r="DEJ9" s="14"/>
      <c r="DEK9" s="14"/>
      <c r="DEL9" s="14"/>
      <c r="DEM9" s="14"/>
      <c r="DEN9" s="14"/>
      <c r="DEO9" s="14"/>
      <c r="DEP9" s="14"/>
      <c r="DEQ9" s="14"/>
      <c r="DER9" s="14"/>
      <c r="DES9" s="14"/>
      <c r="DET9" s="14"/>
      <c r="DEU9" s="14"/>
      <c r="DEV9" s="14"/>
      <c r="DEW9" s="14"/>
      <c r="DEX9" s="14"/>
      <c r="DEY9" s="14"/>
      <c r="DEZ9" s="14"/>
      <c r="DFA9" s="14"/>
      <c r="DFB9" s="14"/>
      <c r="DFC9" s="14"/>
      <c r="DFD9" s="14"/>
      <c r="DFE9" s="14"/>
      <c r="DFF9" s="14"/>
      <c r="DFG9" s="14"/>
      <c r="DFH9" s="14"/>
      <c r="DFI9" s="14"/>
      <c r="DFJ9" s="14"/>
      <c r="DFK9" s="14"/>
      <c r="DFL9" s="14"/>
      <c r="DFM9" s="14"/>
      <c r="DFN9" s="14"/>
      <c r="DFO9" s="14"/>
      <c r="DFP9" s="14"/>
      <c r="DFQ9" s="14"/>
      <c r="DFR9" s="14"/>
      <c r="DFS9" s="14"/>
      <c r="DFT9" s="14"/>
      <c r="DFU9" s="14"/>
      <c r="DFV9" s="14"/>
      <c r="DFW9" s="14"/>
      <c r="DFX9" s="14"/>
      <c r="DFY9" s="14"/>
      <c r="DFZ9" s="14"/>
      <c r="DGA9" s="14"/>
      <c r="DGB9" s="14"/>
      <c r="DGC9" s="14"/>
      <c r="DGD9" s="14"/>
      <c r="DGE9" s="14"/>
      <c r="DGF9" s="14"/>
      <c r="DGG9" s="14"/>
      <c r="DGH9" s="14"/>
      <c r="DGI9" s="14"/>
      <c r="DGJ9" s="14"/>
      <c r="DGK9" s="14"/>
      <c r="DGL9" s="14"/>
      <c r="DGM9" s="14"/>
      <c r="DGN9" s="14"/>
      <c r="DGO9" s="14"/>
      <c r="DGP9" s="14"/>
      <c r="DGQ9" s="14"/>
      <c r="DGR9" s="14"/>
      <c r="DGS9" s="14"/>
      <c r="DGT9" s="14"/>
      <c r="DGU9" s="14"/>
      <c r="DGV9" s="14"/>
      <c r="DGW9" s="14"/>
      <c r="DGX9" s="14"/>
      <c r="DGY9" s="14"/>
      <c r="DGZ9" s="14"/>
      <c r="DHA9" s="14"/>
      <c r="DHB9" s="14"/>
      <c r="DHC9" s="14"/>
      <c r="DHD9" s="14"/>
      <c r="DHE9" s="14"/>
      <c r="DHF9" s="14"/>
      <c r="DHG9" s="14"/>
      <c r="DHH9" s="14"/>
      <c r="DHI9" s="14"/>
      <c r="DHJ9" s="14"/>
      <c r="DHK9" s="14"/>
      <c r="DHL9" s="14"/>
      <c r="DHM9" s="14"/>
      <c r="DHN9" s="14"/>
      <c r="DHO9" s="14"/>
      <c r="DHP9" s="14"/>
      <c r="DHQ9" s="14"/>
      <c r="DHR9" s="14"/>
      <c r="DHS9" s="14"/>
      <c r="DHT9" s="14"/>
      <c r="DHU9" s="14"/>
      <c r="DHV9" s="14"/>
      <c r="DHW9" s="14"/>
      <c r="DHX9" s="14"/>
      <c r="DHY9" s="14"/>
      <c r="DHZ9" s="14"/>
      <c r="DIA9" s="14"/>
      <c r="DIB9" s="14"/>
      <c r="DIC9" s="14"/>
      <c r="DID9" s="14"/>
      <c r="DIE9" s="14"/>
      <c r="DIF9" s="14"/>
      <c r="DIG9" s="14"/>
      <c r="DIH9" s="14"/>
      <c r="DII9" s="14"/>
      <c r="DIJ9" s="14"/>
      <c r="DIK9" s="14"/>
      <c r="DIL9" s="14"/>
      <c r="DIM9" s="14"/>
      <c r="DIN9" s="14"/>
      <c r="DIO9" s="14"/>
      <c r="DIP9" s="14"/>
      <c r="DIQ9" s="14"/>
      <c r="DIR9" s="14"/>
      <c r="DIS9" s="14"/>
      <c r="DIT9" s="14"/>
      <c r="DIU9" s="14"/>
      <c r="DIV9" s="14"/>
      <c r="DIW9" s="14"/>
      <c r="DIX9" s="14"/>
      <c r="DIY9" s="14"/>
      <c r="DIZ9" s="14"/>
      <c r="DJA9" s="14"/>
      <c r="DJB9" s="14"/>
      <c r="DJC9" s="14"/>
      <c r="DJD9" s="14"/>
      <c r="DJE9" s="14"/>
      <c r="DJF9" s="14"/>
      <c r="DJG9" s="14"/>
      <c r="DJH9" s="14"/>
      <c r="DJI9" s="14"/>
      <c r="DJJ9" s="14"/>
      <c r="DJK9" s="14"/>
      <c r="DJL9" s="14"/>
      <c r="DJM9" s="14"/>
      <c r="DJN9" s="14"/>
      <c r="DJO9" s="14"/>
      <c r="DJP9" s="14"/>
      <c r="DJQ9" s="14"/>
      <c r="DJR9" s="14"/>
      <c r="DJS9" s="14"/>
      <c r="DJT9" s="14"/>
      <c r="DJU9" s="14"/>
      <c r="DJV9" s="14"/>
      <c r="DJW9" s="14"/>
      <c r="DJX9" s="14"/>
      <c r="DJY9" s="14"/>
      <c r="DJZ9" s="14"/>
      <c r="DKA9" s="14"/>
      <c r="DKB9" s="14"/>
      <c r="DKC9" s="14"/>
      <c r="DKD9" s="14"/>
      <c r="DKE9" s="14"/>
      <c r="DKF9" s="14"/>
      <c r="DKG9" s="14"/>
      <c r="DKH9" s="14"/>
      <c r="DKI9" s="14"/>
      <c r="DKJ9" s="14"/>
      <c r="DKK9" s="14"/>
      <c r="DKL9" s="14"/>
      <c r="DKM9" s="14"/>
      <c r="DKN9" s="14"/>
      <c r="DKO9" s="14"/>
      <c r="DKP9" s="14"/>
      <c r="DKQ9" s="14"/>
      <c r="DKR9" s="14"/>
      <c r="DKS9" s="14"/>
      <c r="DKT9" s="14"/>
      <c r="DKU9" s="14"/>
      <c r="DKV9" s="14"/>
      <c r="DKW9" s="14"/>
      <c r="DKX9" s="14"/>
      <c r="DKY9" s="14"/>
      <c r="DKZ9" s="14"/>
      <c r="DLA9" s="14"/>
      <c r="DLB9" s="14"/>
      <c r="DLC9" s="14"/>
      <c r="DLD9" s="14"/>
      <c r="DLE9" s="14"/>
      <c r="DLF9" s="14"/>
      <c r="DLG9" s="14"/>
      <c r="DLH9" s="14"/>
      <c r="DLI9" s="14"/>
      <c r="DLJ9" s="14"/>
      <c r="DLK9" s="14"/>
      <c r="DLL9" s="14"/>
      <c r="DLM9" s="14"/>
      <c r="DLN9" s="14"/>
      <c r="DLO9" s="14"/>
      <c r="DLP9" s="14"/>
      <c r="DLQ9" s="14"/>
      <c r="DLR9" s="14"/>
      <c r="DLS9" s="14"/>
      <c r="DLT9" s="14"/>
      <c r="DLU9" s="14"/>
      <c r="DLV9" s="14"/>
      <c r="DLW9" s="14"/>
      <c r="DLX9" s="14"/>
      <c r="DLY9" s="14"/>
      <c r="DLZ9" s="14"/>
      <c r="DMA9" s="14"/>
      <c r="DMB9" s="14"/>
      <c r="DMC9" s="14"/>
      <c r="DMD9" s="14"/>
      <c r="DME9" s="14"/>
      <c r="DMF9" s="14"/>
      <c r="DMG9" s="14"/>
      <c r="DMH9" s="14"/>
      <c r="DMI9" s="14"/>
      <c r="DMJ9" s="14"/>
      <c r="DMK9" s="14"/>
      <c r="DML9" s="14"/>
      <c r="DMM9" s="14"/>
      <c r="DMN9" s="14"/>
      <c r="DMO9" s="14"/>
      <c r="DMP9" s="14"/>
      <c r="DMQ9" s="14"/>
      <c r="DMR9" s="14"/>
      <c r="DMS9" s="14"/>
      <c r="DMT9" s="14"/>
      <c r="DMU9" s="14"/>
      <c r="DMV9" s="14"/>
      <c r="DMW9" s="14"/>
      <c r="DMX9" s="14"/>
      <c r="DMY9" s="14"/>
      <c r="DMZ9" s="14"/>
      <c r="DNA9" s="14"/>
      <c r="DNB9" s="14"/>
      <c r="DNC9" s="14"/>
      <c r="DND9" s="14"/>
      <c r="DNE9" s="14"/>
      <c r="DNF9" s="14"/>
      <c r="DNG9" s="14"/>
      <c r="DNH9" s="14"/>
      <c r="DNI9" s="14"/>
      <c r="DNJ9" s="14"/>
      <c r="DNK9" s="14"/>
      <c r="DNL9" s="14"/>
      <c r="DNM9" s="14"/>
      <c r="DNN9" s="14"/>
      <c r="DNO9" s="14"/>
      <c r="DNP9" s="14"/>
      <c r="DNQ9" s="14"/>
      <c r="DNR9" s="14"/>
      <c r="DNS9" s="14"/>
      <c r="DNT9" s="14"/>
      <c r="DNU9" s="14"/>
      <c r="DNV9" s="14"/>
      <c r="DNW9" s="14"/>
      <c r="DNX9" s="14"/>
      <c r="DNY9" s="14"/>
      <c r="DNZ9" s="14"/>
      <c r="DOA9" s="14"/>
      <c r="DOB9" s="14"/>
      <c r="DOC9" s="14"/>
      <c r="DOD9" s="14"/>
      <c r="DOE9" s="14"/>
      <c r="DOF9" s="14"/>
      <c r="DOG9" s="14"/>
      <c r="DOH9" s="14"/>
      <c r="DOI9" s="14"/>
      <c r="DOJ9" s="14"/>
      <c r="DOK9" s="14"/>
      <c r="DOL9" s="14"/>
      <c r="DOM9" s="14"/>
      <c r="DON9" s="14"/>
      <c r="DOO9" s="14"/>
      <c r="DOP9" s="14"/>
      <c r="DOQ9" s="14"/>
      <c r="DOR9" s="14"/>
      <c r="DOS9" s="14"/>
      <c r="DOT9" s="14"/>
      <c r="DOU9" s="14"/>
      <c r="DOV9" s="14"/>
      <c r="DOW9" s="14"/>
      <c r="DOX9" s="14"/>
      <c r="DOY9" s="14"/>
      <c r="DOZ9" s="14"/>
      <c r="DPA9" s="14"/>
      <c r="DPB9" s="14"/>
      <c r="DPC9" s="14"/>
      <c r="DPD9" s="14"/>
      <c r="DPE9" s="14"/>
      <c r="DPF9" s="14"/>
      <c r="DPG9" s="14"/>
      <c r="DPH9" s="14"/>
      <c r="DPI9" s="14"/>
      <c r="DPJ9" s="14"/>
      <c r="DPK9" s="14"/>
      <c r="DPL9" s="14"/>
      <c r="DPM9" s="14"/>
      <c r="DPN9" s="14"/>
      <c r="DPO9" s="14"/>
      <c r="DPP9" s="14"/>
      <c r="DPQ9" s="14"/>
      <c r="DPR9" s="14"/>
      <c r="DPS9" s="14"/>
      <c r="DPT9" s="14"/>
      <c r="DPU9" s="14"/>
      <c r="DPV9" s="14"/>
      <c r="DPW9" s="14"/>
      <c r="DPX9" s="14"/>
      <c r="DPY9" s="14"/>
      <c r="DPZ9" s="14"/>
      <c r="DQA9" s="14"/>
      <c r="DQB9" s="14"/>
      <c r="DQC9" s="14"/>
      <c r="DQD9" s="14"/>
      <c r="DQE9" s="14"/>
      <c r="DQF9" s="14"/>
      <c r="DQG9" s="14"/>
      <c r="DQH9" s="14"/>
      <c r="DQI9" s="14"/>
      <c r="DQJ9" s="14"/>
      <c r="DQK9" s="14"/>
      <c r="DQL9" s="14"/>
      <c r="DQM9" s="14"/>
      <c r="DQN9" s="14"/>
      <c r="DQO9" s="14"/>
      <c r="DQP9" s="14"/>
      <c r="DQQ9" s="14"/>
      <c r="DQR9" s="14"/>
      <c r="DQS9" s="14"/>
      <c r="DQT9" s="14"/>
      <c r="DQU9" s="14"/>
      <c r="DQV9" s="14"/>
      <c r="DQW9" s="14"/>
      <c r="DQX9" s="14"/>
      <c r="DQY9" s="14"/>
      <c r="DQZ9" s="14"/>
      <c r="DRA9" s="14"/>
      <c r="DRB9" s="14"/>
      <c r="DRC9" s="14"/>
      <c r="DRD9" s="14"/>
      <c r="DRE9" s="14"/>
      <c r="DRF9" s="14"/>
      <c r="DRG9" s="14"/>
      <c r="DRH9" s="14"/>
      <c r="DRI9" s="14"/>
      <c r="DRJ9" s="14"/>
      <c r="DRK9" s="14"/>
      <c r="DRL9" s="14"/>
      <c r="DRM9" s="14"/>
      <c r="DRN9" s="14"/>
      <c r="DRO9" s="14"/>
      <c r="DRP9" s="14"/>
      <c r="DRQ9" s="14"/>
      <c r="DRR9" s="14"/>
      <c r="DRS9" s="14"/>
      <c r="DRT9" s="14"/>
      <c r="DRU9" s="14"/>
      <c r="DRV9" s="14"/>
      <c r="DRW9" s="14"/>
      <c r="DRX9" s="14"/>
      <c r="DRY9" s="14"/>
      <c r="DRZ9" s="14"/>
      <c r="DSA9" s="14"/>
      <c r="DSB9" s="14"/>
      <c r="DSC9" s="14"/>
      <c r="DSD9" s="14"/>
      <c r="DSE9" s="14"/>
      <c r="DSF9" s="14"/>
      <c r="DSG9" s="14"/>
      <c r="DSH9" s="14"/>
      <c r="DSI9" s="14"/>
      <c r="DSJ9" s="14"/>
      <c r="DSK9" s="14"/>
      <c r="DSL9" s="14"/>
      <c r="DSM9" s="14"/>
      <c r="DSN9" s="14"/>
      <c r="DSO9" s="14"/>
      <c r="DSP9" s="14"/>
      <c r="DSQ9" s="14"/>
      <c r="DSR9" s="14"/>
      <c r="DSS9" s="14"/>
      <c r="DST9" s="14"/>
      <c r="DSU9" s="14"/>
      <c r="DSV9" s="14"/>
      <c r="DSW9" s="14"/>
      <c r="DSX9" s="14"/>
      <c r="DSY9" s="14"/>
      <c r="DSZ9" s="14"/>
      <c r="DTA9" s="14"/>
      <c r="DTB9" s="14"/>
      <c r="DTC9" s="14"/>
      <c r="DTD9" s="14"/>
      <c r="DTE9" s="14"/>
      <c r="DTF9" s="14"/>
      <c r="DTG9" s="14"/>
      <c r="DTH9" s="14"/>
      <c r="DTI9" s="14"/>
      <c r="DTJ9" s="14"/>
      <c r="DTK9" s="14"/>
      <c r="DTL9" s="14"/>
      <c r="DTM9" s="14"/>
      <c r="DTN9" s="14"/>
      <c r="DTO9" s="14"/>
      <c r="DTP9" s="14"/>
      <c r="DTQ9" s="14"/>
      <c r="DTR9" s="14"/>
      <c r="DTS9" s="14"/>
      <c r="DTT9" s="14"/>
      <c r="DTU9" s="14"/>
      <c r="DTV9" s="14"/>
      <c r="DTW9" s="14"/>
      <c r="DTX9" s="14"/>
      <c r="DTY9" s="14"/>
      <c r="DTZ9" s="14"/>
      <c r="DUA9" s="14"/>
      <c r="DUB9" s="14"/>
      <c r="DUC9" s="14"/>
      <c r="DUD9" s="14"/>
      <c r="DUE9" s="14"/>
      <c r="DUF9" s="14"/>
      <c r="DUG9" s="14"/>
      <c r="DUH9" s="14"/>
      <c r="DUI9" s="14"/>
      <c r="DUJ9" s="14"/>
      <c r="DUK9" s="14"/>
      <c r="DUL9" s="14"/>
      <c r="DUM9" s="14"/>
      <c r="DUN9" s="14"/>
      <c r="DUO9" s="14"/>
      <c r="DUP9" s="14"/>
      <c r="DUQ9" s="14"/>
      <c r="DUR9" s="14"/>
      <c r="DUS9" s="14"/>
      <c r="DUT9" s="14"/>
      <c r="DUU9" s="14"/>
      <c r="DUV9" s="14"/>
      <c r="DUW9" s="14"/>
      <c r="DUX9" s="14"/>
      <c r="DUY9" s="14"/>
      <c r="DUZ9" s="14"/>
      <c r="DVA9" s="14"/>
      <c r="DVB9" s="14"/>
      <c r="DVC9" s="14"/>
      <c r="DVD9" s="14"/>
      <c r="DVE9" s="14"/>
      <c r="DVF9" s="14"/>
      <c r="DVG9" s="14"/>
      <c r="DVH9" s="14"/>
      <c r="DVI9" s="14"/>
      <c r="DVJ9" s="14"/>
      <c r="DVK9" s="14"/>
      <c r="DVL9" s="14"/>
      <c r="DVM9" s="14"/>
      <c r="DVN9" s="14"/>
      <c r="DVO9" s="14"/>
      <c r="DVP9" s="14"/>
      <c r="DVQ9" s="14"/>
      <c r="DVR9" s="14"/>
      <c r="DVS9" s="14"/>
      <c r="DVT9" s="14"/>
      <c r="DVU9" s="14"/>
      <c r="DVV9" s="14"/>
      <c r="DVW9" s="14"/>
      <c r="DVX9" s="14"/>
      <c r="DVY9" s="14"/>
      <c r="DVZ9" s="14"/>
      <c r="DWA9" s="14"/>
      <c r="DWB9" s="14"/>
      <c r="DWC9" s="14"/>
      <c r="DWD9" s="14"/>
      <c r="DWE9" s="14"/>
      <c r="DWF9" s="14"/>
      <c r="DWG9" s="14"/>
      <c r="DWH9" s="14"/>
      <c r="DWI9" s="14"/>
      <c r="DWJ9" s="14"/>
      <c r="DWK9" s="14"/>
      <c r="DWL9" s="14"/>
      <c r="DWM9" s="14"/>
      <c r="DWN9" s="14"/>
      <c r="DWO9" s="14"/>
      <c r="DWP9" s="14"/>
      <c r="DWQ9" s="14"/>
      <c r="DWR9" s="14"/>
      <c r="DWS9" s="14"/>
      <c r="DWT9" s="14"/>
      <c r="DWU9" s="14"/>
      <c r="DWV9" s="14"/>
      <c r="DWW9" s="14"/>
      <c r="DWX9" s="14"/>
      <c r="DWY9" s="14"/>
      <c r="DWZ9" s="14"/>
      <c r="DXA9" s="14"/>
      <c r="DXB9" s="14"/>
      <c r="DXC9" s="14"/>
      <c r="DXD9" s="14"/>
      <c r="DXE9" s="14"/>
      <c r="DXF9" s="14"/>
      <c r="DXG9" s="14"/>
      <c r="DXH9" s="14"/>
      <c r="DXI9" s="14"/>
      <c r="DXJ9" s="14"/>
      <c r="DXK9" s="14"/>
      <c r="DXL9" s="14"/>
      <c r="DXM9" s="14"/>
      <c r="DXN9" s="14"/>
      <c r="DXO9" s="14"/>
      <c r="DXP9" s="14"/>
      <c r="DXQ9" s="14"/>
      <c r="DXR9" s="14"/>
      <c r="DXS9" s="14"/>
      <c r="DXT9" s="14"/>
      <c r="DXU9" s="14"/>
      <c r="DXV9" s="14"/>
      <c r="DXW9" s="14"/>
      <c r="DXX9" s="14"/>
      <c r="DXY9" s="14"/>
      <c r="DXZ9" s="14"/>
      <c r="DYA9" s="14"/>
      <c r="DYB9" s="14"/>
      <c r="DYC9" s="14"/>
      <c r="DYD9" s="14"/>
      <c r="DYE9" s="14"/>
      <c r="DYF9" s="14"/>
      <c r="DYG9" s="14"/>
      <c r="DYH9" s="14"/>
      <c r="DYI9" s="14"/>
      <c r="DYJ9" s="14"/>
      <c r="DYK9" s="14"/>
      <c r="DYL9" s="14"/>
      <c r="DYM9" s="14"/>
      <c r="DYN9" s="14"/>
      <c r="DYO9" s="14"/>
      <c r="DYP9" s="14"/>
      <c r="DYQ9" s="14"/>
      <c r="DYR9" s="14"/>
      <c r="DYS9" s="14"/>
      <c r="DYT9" s="14"/>
      <c r="DYU9" s="14"/>
      <c r="DYV9" s="14"/>
      <c r="DYW9" s="14"/>
      <c r="DYX9" s="14"/>
      <c r="DYY9" s="14"/>
      <c r="DYZ9" s="14"/>
      <c r="DZA9" s="14"/>
      <c r="DZB9" s="14"/>
      <c r="DZC9" s="14"/>
      <c r="DZD9" s="14"/>
      <c r="DZE9" s="14"/>
      <c r="DZF9" s="14"/>
      <c r="DZG9" s="14"/>
      <c r="DZH9" s="14"/>
      <c r="DZI9" s="14"/>
      <c r="DZJ9" s="14"/>
      <c r="DZK9" s="14"/>
      <c r="DZL9" s="14"/>
      <c r="DZM9" s="14"/>
      <c r="DZN9" s="14"/>
      <c r="DZO9" s="14"/>
      <c r="DZP9" s="14"/>
      <c r="DZQ9" s="14"/>
      <c r="DZR9" s="14"/>
      <c r="DZS9" s="14"/>
      <c r="DZT9" s="14"/>
      <c r="DZU9" s="14"/>
      <c r="DZV9" s="14"/>
      <c r="DZW9" s="14"/>
      <c r="DZX9" s="14"/>
      <c r="DZY9" s="14"/>
      <c r="DZZ9" s="14"/>
      <c r="EAA9" s="14"/>
      <c r="EAB9" s="14"/>
      <c r="EAC9" s="14"/>
      <c r="EAD9" s="14"/>
      <c r="EAE9" s="14"/>
      <c r="EAF9" s="14"/>
      <c r="EAG9" s="14"/>
      <c r="EAH9" s="14"/>
      <c r="EAI9" s="14"/>
      <c r="EAJ9" s="14"/>
      <c r="EAK9" s="14"/>
      <c r="EAL9" s="14"/>
      <c r="EAM9" s="14"/>
      <c r="EAN9" s="14"/>
      <c r="EAO9" s="14"/>
      <c r="EAP9" s="14"/>
      <c r="EAQ9" s="14"/>
      <c r="EAR9" s="14"/>
      <c r="EAS9" s="14"/>
      <c r="EAT9" s="14"/>
      <c r="EAU9" s="14"/>
      <c r="EAV9" s="14"/>
      <c r="EAW9" s="14"/>
      <c r="EAX9" s="14"/>
      <c r="EAY9" s="14"/>
      <c r="EAZ9" s="14"/>
      <c r="EBA9" s="14"/>
      <c r="EBB9" s="14"/>
      <c r="EBC9" s="14"/>
      <c r="EBD9" s="14"/>
      <c r="EBE9" s="14"/>
      <c r="EBF9" s="14"/>
      <c r="EBG9" s="14"/>
      <c r="EBH9" s="14"/>
      <c r="EBI9" s="14"/>
      <c r="EBJ9" s="14"/>
      <c r="EBK9" s="14"/>
      <c r="EBL9" s="14"/>
      <c r="EBM9" s="14"/>
      <c r="EBN9" s="14"/>
      <c r="EBO9" s="14"/>
      <c r="EBP9" s="14"/>
      <c r="EBQ9" s="14"/>
      <c r="EBR9" s="14"/>
      <c r="EBS9" s="14"/>
      <c r="EBT9" s="14"/>
      <c r="EBU9" s="14"/>
      <c r="EBV9" s="14"/>
      <c r="EBW9" s="14"/>
      <c r="EBX9" s="14"/>
      <c r="EBY9" s="14"/>
      <c r="EBZ9" s="14"/>
      <c r="ECA9" s="14"/>
      <c r="ECB9" s="14"/>
      <c r="ECC9" s="14"/>
      <c r="ECD9" s="14"/>
      <c r="ECE9" s="14"/>
      <c r="ECF9" s="14"/>
      <c r="ECG9" s="14"/>
      <c r="ECH9" s="14"/>
      <c r="ECI9" s="14"/>
      <c r="ECJ9" s="14"/>
      <c r="ECK9" s="14"/>
      <c r="ECL9" s="14"/>
      <c r="ECM9" s="14"/>
      <c r="ECN9" s="14"/>
      <c r="ECO9" s="14"/>
      <c r="ECP9" s="14"/>
      <c r="ECQ9" s="14"/>
      <c r="ECR9" s="14"/>
      <c r="ECS9" s="14"/>
      <c r="ECT9" s="14"/>
      <c r="ECU9" s="14"/>
      <c r="ECV9" s="14"/>
      <c r="ECW9" s="14"/>
      <c r="ECX9" s="14"/>
      <c r="ECY9" s="14"/>
      <c r="ECZ9" s="14"/>
      <c r="EDA9" s="14"/>
      <c r="EDB9" s="14"/>
      <c r="EDC9" s="14"/>
      <c r="EDD9" s="14"/>
      <c r="EDE9" s="14"/>
      <c r="EDF9" s="14"/>
      <c r="EDG9" s="14"/>
      <c r="EDH9" s="14"/>
      <c r="EDI9" s="14"/>
      <c r="EDJ9" s="14"/>
      <c r="EDK9" s="14"/>
      <c r="EDL9" s="14"/>
      <c r="EDM9" s="14"/>
      <c r="EDN9" s="14"/>
      <c r="EDO9" s="14"/>
      <c r="EDP9" s="14"/>
      <c r="EDQ9" s="14"/>
      <c r="EDR9" s="14"/>
      <c r="EDS9" s="14"/>
      <c r="EDT9" s="14"/>
      <c r="EDU9" s="14"/>
      <c r="EDV9" s="14"/>
      <c r="EDW9" s="14"/>
      <c r="EDX9" s="14"/>
      <c r="EDY9" s="14"/>
      <c r="EDZ9" s="14"/>
      <c r="EEA9" s="14"/>
      <c r="EEB9" s="14"/>
      <c r="EEC9" s="14"/>
      <c r="EED9" s="14"/>
      <c r="EEE9" s="14"/>
      <c r="EEF9" s="14"/>
      <c r="EEG9" s="14"/>
      <c r="EEH9" s="14"/>
      <c r="EEI9" s="14"/>
      <c r="EEJ9" s="14"/>
      <c r="EEK9" s="14"/>
      <c r="EEL9" s="14"/>
      <c r="EEM9" s="14"/>
      <c r="EEN9" s="14"/>
      <c r="EEO9" s="14"/>
      <c r="EEP9" s="14"/>
      <c r="EEQ9" s="14"/>
      <c r="EER9" s="14"/>
      <c r="EES9" s="14"/>
      <c r="EET9" s="14"/>
      <c r="EEU9" s="14"/>
      <c r="EEV9" s="14"/>
      <c r="EEW9" s="14"/>
      <c r="EEX9" s="14"/>
      <c r="EEY9" s="14"/>
      <c r="EEZ9" s="14"/>
      <c r="EFA9" s="14"/>
      <c r="EFB9" s="14"/>
      <c r="EFC9" s="14"/>
      <c r="EFD9" s="14"/>
      <c r="EFE9" s="14"/>
      <c r="EFF9" s="14"/>
      <c r="EFG9" s="14"/>
      <c r="EFH9" s="14"/>
      <c r="EFI9" s="14"/>
      <c r="EFJ9" s="14"/>
      <c r="EFK9" s="14"/>
      <c r="EFL9" s="14"/>
      <c r="EFM9" s="14"/>
      <c r="EFN9" s="14"/>
      <c r="EFO9" s="14"/>
      <c r="EFP9" s="14"/>
      <c r="EFQ9" s="14"/>
      <c r="EFR9" s="14"/>
      <c r="EFS9" s="14"/>
      <c r="EFT9" s="14"/>
      <c r="EFU9" s="14"/>
      <c r="EFV9" s="14"/>
      <c r="EFW9" s="14"/>
      <c r="EFX9" s="14"/>
      <c r="EFY9" s="14"/>
      <c r="EFZ9" s="14"/>
      <c r="EGA9" s="14"/>
      <c r="EGB9" s="14"/>
      <c r="EGC9" s="14"/>
      <c r="EGD9" s="14"/>
      <c r="EGE9" s="14"/>
      <c r="EGF9" s="14"/>
      <c r="EGG9" s="14"/>
      <c r="EGH9" s="14"/>
      <c r="EGI9" s="14"/>
      <c r="EGJ9" s="14"/>
      <c r="EGK9" s="14"/>
      <c r="EGL9" s="14"/>
      <c r="EGM9" s="14"/>
      <c r="EGN9" s="14"/>
      <c r="EGO9" s="14"/>
      <c r="EGP9" s="14"/>
      <c r="EGQ9" s="14"/>
      <c r="EGR9" s="14"/>
      <c r="EGS9" s="14"/>
      <c r="EGT9" s="14"/>
      <c r="EGU9" s="14"/>
      <c r="EGV9" s="14"/>
      <c r="EGW9" s="14"/>
      <c r="EGX9" s="14"/>
      <c r="EGY9" s="14"/>
      <c r="EGZ9" s="14"/>
      <c r="EHA9" s="14"/>
      <c r="EHB9" s="14"/>
      <c r="EHC9" s="14"/>
      <c r="EHD9" s="14"/>
      <c r="EHE9" s="14"/>
      <c r="EHF9" s="14"/>
      <c r="EHG9" s="14"/>
      <c r="EHH9" s="14"/>
      <c r="EHI9" s="14"/>
      <c r="EHJ9" s="14"/>
      <c r="EHK9" s="14"/>
      <c r="EHL9" s="14"/>
      <c r="EHM9" s="14"/>
      <c r="EHN9" s="14"/>
      <c r="EHO9" s="14"/>
      <c r="EHP9" s="14"/>
      <c r="EHQ9" s="14"/>
      <c r="EHR9" s="14"/>
      <c r="EHS9" s="14"/>
      <c r="EHT9" s="14"/>
      <c r="EHU9" s="14"/>
      <c r="EHV9" s="14"/>
      <c r="EHW9" s="14"/>
      <c r="EHX9" s="14"/>
      <c r="EHY9" s="14"/>
      <c r="EHZ9" s="14"/>
      <c r="EIA9" s="14"/>
      <c r="EIB9" s="14"/>
      <c r="EIC9" s="14"/>
      <c r="EID9" s="14"/>
      <c r="EIE9" s="14"/>
      <c r="EIF9" s="14"/>
      <c r="EIG9" s="14"/>
      <c r="EIH9" s="14"/>
      <c r="EII9" s="14"/>
      <c r="EIJ9" s="14"/>
      <c r="EIK9" s="14"/>
      <c r="EIL9" s="14"/>
      <c r="EIM9" s="14"/>
      <c r="EIN9" s="14"/>
      <c r="EIO9" s="14"/>
      <c r="EIP9" s="14"/>
      <c r="EIQ9" s="14"/>
      <c r="EIR9" s="14"/>
      <c r="EIS9" s="14"/>
      <c r="EIT9" s="14"/>
      <c r="EIU9" s="14"/>
      <c r="EIV9" s="14"/>
      <c r="EIW9" s="14"/>
      <c r="EIX9" s="14"/>
      <c r="EIY9" s="14"/>
      <c r="EIZ9" s="14"/>
      <c r="EJA9" s="14"/>
      <c r="EJB9" s="14"/>
      <c r="EJC9" s="14"/>
      <c r="EJD9" s="14"/>
      <c r="EJE9" s="14"/>
      <c r="EJF9" s="14"/>
      <c r="EJG9" s="14"/>
      <c r="EJH9" s="14"/>
      <c r="EJI9" s="14"/>
      <c r="EJJ9" s="14"/>
      <c r="EJK9" s="14"/>
      <c r="EJL9" s="14"/>
      <c r="EJM9" s="14"/>
      <c r="EJN9" s="14"/>
      <c r="EJO9" s="14"/>
      <c r="EJP9" s="14"/>
      <c r="EJQ9" s="14"/>
      <c r="EJR9" s="14"/>
      <c r="EJS9" s="14"/>
      <c r="EJT9" s="14"/>
      <c r="EJU9" s="14"/>
      <c r="EJV9" s="14"/>
      <c r="EJW9" s="14"/>
      <c r="EJX9" s="14"/>
      <c r="EJY9" s="14"/>
      <c r="EJZ9" s="14"/>
      <c r="EKA9" s="14"/>
      <c r="EKB9" s="14"/>
      <c r="EKC9" s="14"/>
      <c r="EKD9" s="14"/>
      <c r="EKE9" s="14"/>
      <c r="EKF9" s="14"/>
      <c r="EKG9" s="14"/>
      <c r="EKH9" s="14"/>
      <c r="EKI9" s="14"/>
      <c r="EKJ9" s="14"/>
      <c r="EKK9" s="14"/>
      <c r="EKL9" s="14"/>
      <c r="EKM9" s="14"/>
      <c r="EKN9" s="14"/>
      <c r="EKO9" s="14"/>
      <c r="EKP9" s="14"/>
      <c r="EKQ9" s="14"/>
      <c r="EKR9" s="14"/>
      <c r="EKS9" s="14"/>
      <c r="EKT9" s="14"/>
      <c r="EKU9" s="14"/>
      <c r="EKV9" s="14"/>
      <c r="EKW9" s="14"/>
      <c r="EKX9" s="14"/>
      <c r="EKY9" s="14"/>
      <c r="EKZ9" s="14"/>
      <c r="ELA9" s="14"/>
      <c r="ELB9" s="14"/>
      <c r="ELC9" s="14"/>
      <c r="ELD9" s="14"/>
      <c r="ELE9" s="14"/>
      <c r="ELF9" s="14"/>
      <c r="ELG9" s="14"/>
      <c r="ELH9" s="14"/>
      <c r="ELI9" s="14"/>
      <c r="ELJ9" s="14"/>
      <c r="ELK9" s="14"/>
      <c r="ELL9" s="14"/>
      <c r="ELM9" s="14"/>
      <c r="ELN9" s="14"/>
      <c r="ELO9" s="14"/>
      <c r="ELP9" s="14"/>
      <c r="ELQ9" s="14"/>
      <c r="ELR9" s="14"/>
      <c r="ELS9" s="14"/>
      <c r="ELT9" s="14"/>
      <c r="ELU9" s="14"/>
      <c r="ELV9" s="14"/>
      <c r="ELW9" s="14"/>
      <c r="ELX9" s="14"/>
      <c r="ELY9" s="14"/>
      <c r="ELZ9" s="14"/>
      <c r="EMA9" s="14"/>
      <c r="EMB9" s="14"/>
      <c r="EMC9" s="14"/>
      <c r="EMD9" s="14"/>
      <c r="EME9" s="14"/>
      <c r="EMF9" s="14"/>
      <c r="EMG9" s="14"/>
      <c r="EMH9" s="14"/>
      <c r="EMI9" s="14"/>
      <c r="EMJ9" s="14"/>
      <c r="EMK9" s="14"/>
      <c r="EML9" s="14"/>
      <c r="EMM9" s="14"/>
      <c r="EMN9" s="14"/>
      <c r="EMO9" s="14"/>
      <c r="EMP9" s="14"/>
      <c r="EMQ9" s="14"/>
      <c r="EMR9" s="14"/>
      <c r="EMS9" s="14"/>
      <c r="EMT9" s="14"/>
      <c r="EMU9" s="14"/>
      <c r="EMV9" s="14"/>
      <c r="EMW9" s="14"/>
      <c r="EMX9" s="14"/>
      <c r="EMY9" s="14"/>
      <c r="EMZ9" s="14"/>
      <c r="ENA9" s="14"/>
      <c r="ENB9" s="14"/>
      <c r="ENC9" s="14"/>
      <c r="END9" s="14"/>
      <c r="ENE9" s="14"/>
      <c r="ENF9" s="14"/>
      <c r="ENG9" s="14"/>
      <c r="ENH9" s="14"/>
      <c r="ENI9" s="14"/>
      <c r="ENJ9" s="14"/>
      <c r="ENK9" s="14"/>
      <c r="ENL9" s="14"/>
      <c r="ENM9" s="14"/>
      <c r="ENN9" s="14"/>
      <c r="ENO9" s="14"/>
      <c r="ENP9" s="14"/>
      <c r="ENQ9" s="14"/>
      <c r="ENR9" s="14"/>
      <c r="ENS9" s="14"/>
      <c r="ENT9" s="14"/>
      <c r="ENU9" s="14"/>
      <c r="ENV9" s="14"/>
      <c r="ENW9" s="14"/>
      <c r="ENX9" s="14"/>
      <c r="ENY9" s="14"/>
      <c r="ENZ9" s="14"/>
      <c r="EOA9" s="14"/>
      <c r="EOB9" s="14"/>
      <c r="EOC9" s="14"/>
      <c r="EOD9" s="14"/>
      <c r="EOE9" s="14"/>
      <c r="EOF9" s="14"/>
      <c r="EOG9" s="14"/>
      <c r="EOH9" s="14"/>
      <c r="EOI9" s="14"/>
      <c r="EOJ9" s="14"/>
      <c r="EOK9" s="14"/>
      <c r="EOL9" s="14"/>
      <c r="EOM9" s="14"/>
      <c r="EON9" s="14"/>
      <c r="EOO9" s="14"/>
      <c r="EOP9" s="14"/>
      <c r="EOQ9" s="14"/>
      <c r="EOR9" s="14"/>
      <c r="EOS9" s="14"/>
      <c r="EOT9" s="14"/>
      <c r="EOU9" s="14"/>
      <c r="EOV9" s="14"/>
      <c r="EOW9" s="14"/>
      <c r="EOX9" s="14"/>
      <c r="EOY9" s="14"/>
      <c r="EOZ9" s="14"/>
      <c r="EPA9" s="14"/>
      <c r="EPB9" s="14"/>
      <c r="EPC9" s="14"/>
      <c r="EPD9" s="14"/>
      <c r="EPE9" s="14"/>
      <c r="EPF9" s="14"/>
      <c r="EPG9" s="14"/>
      <c r="EPH9" s="14"/>
      <c r="EPI9" s="14"/>
      <c r="EPJ9" s="14"/>
      <c r="EPK9" s="14"/>
      <c r="EPL9" s="14"/>
      <c r="EPM9" s="14"/>
      <c r="EPN9" s="14"/>
      <c r="EPO9" s="14"/>
      <c r="EPP9" s="14"/>
      <c r="EPQ9" s="14"/>
      <c r="EPR9" s="14"/>
      <c r="EPS9" s="14"/>
      <c r="EPT9" s="14"/>
      <c r="EPU9" s="14"/>
      <c r="EPV9" s="14"/>
      <c r="EPW9" s="14"/>
      <c r="EPX9" s="14"/>
      <c r="EPY9" s="14"/>
      <c r="EPZ9" s="14"/>
      <c r="EQA9" s="14"/>
      <c r="EQB9" s="14"/>
      <c r="EQC9" s="14"/>
      <c r="EQD9" s="14"/>
      <c r="EQE9" s="14"/>
      <c r="EQF9" s="14"/>
      <c r="EQG9" s="14"/>
      <c r="EQH9" s="14"/>
      <c r="EQI9" s="14"/>
      <c r="EQJ9" s="14"/>
      <c r="EQK9" s="14"/>
      <c r="EQL9" s="14"/>
      <c r="EQM9" s="14"/>
      <c r="EQN9" s="14"/>
      <c r="EQO9" s="14"/>
      <c r="EQP9" s="14"/>
      <c r="EQQ9" s="14"/>
      <c r="EQR9" s="14"/>
      <c r="EQS9" s="14"/>
      <c r="EQT9" s="14"/>
      <c r="EQU9" s="14"/>
      <c r="EQV9" s="14"/>
      <c r="EQW9" s="14"/>
      <c r="EQX9" s="14"/>
      <c r="EQY9" s="14"/>
      <c r="EQZ9" s="14"/>
      <c r="ERA9" s="14"/>
      <c r="ERB9" s="14"/>
      <c r="ERC9" s="14"/>
      <c r="ERD9" s="14"/>
      <c r="ERE9" s="14"/>
      <c r="ERF9" s="14"/>
      <c r="ERG9" s="14"/>
      <c r="ERH9" s="14"/>
      <c r="ERI9" s="14"/>
      <c r="ERJ9" s="14"/>
      <c r="ERK9" s="14"/>
      <c r="ERL9" s="14"/>
      <c r="ERM9" s="14"/>
      <c r="ERN9" s="14"/>
      <c r="ERO9" s="14"/>
      <c r="ERP9" s="14"/>
      <c r="ERQ9" s="14"/>
      <c r="ERR9" s="14"/>
      <c r="ERS9" s="14"/>
      <c r="ERT9" s="14"/>
      <c r="ERU9" s="14"/>
      <c r="ERV9" s="14"/>
      <c r="ERW9" s="14"/>
      <c r="ERX9" s="14"/>
      <c r="ERY9" s="14"/>
      <c r="ERZ9" s="14"/>
      <c r="ESA9" s="14"/>
      <c r="ESB9" s="14"/>
      <c r="ESC9" s="14"/>
      <c r="ESD9" s="14"/>
      <c r="ESE9" s="14"/>
      <c r="ESF9" s="14"/>
      <c r="ESG9" s="14"/>
      <c r="ESH9" s="14"/>
      <c r="ESI9" s="14"/>
      <c r="ESJ9" s="14"/>
      <c r="ESK9" s="14"/>
      <c r="ESL9" s="14"/>
      <c r="ESM9" s="14"/>
      <c r="ESN9" s="14"/>
      <c r="ESO9" s="14"/>
      <c r="ESP9" s="14"/>
      <c r="ESQ9" s="14"/>
      <c r="ESR9" s="14"/>
      <c r="ESS9" s="14"/>
      <c r="EST9" s="14"/>
      <c r="ESU9" s="14"/>
      <c r="ESV9" s="14"/>
      <c r="ESW9" s="14"/>
      <c r="ESX9" s="14"/>
      <c r="ESY9" s="14"/>
      <c r="ESZ9" s="14"/>
      <c r="ETA9" s="14"/>
      <c r="ETB9" s="14"/>
      <c r="ETC9" s="14"/>
      <c r="ETD9" s="14"/>
      <c r="ETE9" s="14"/>
      <c r="ETF9" s="14"/>
      <c r="ETG9" s="14"/>
      <c r="ETH9" s="14"/>
      <c r="ETI9" s="14"/>
      <c r="ETJ9" s="14"/>
      <c r="ETK9" s="14"/>
      <c r="ETL9" s="14"/>
      <c r="ETM9" s="14"/>
      <c r="ETN9" s="14"/>
      <c r="ETO9" s="14"/>
      <c r="ETP9" s="14"/>
      <c r="ETQ9" s="14"/>
      <c r="ETR9" s="14"/>
      <c r="ETS9" s="14"/>
      <c r="ETT9" s="14"/>
      <c r="ETU9" s="14"/>
      <c r="ETV9" s="14"/>
      <c r="ETW9" s="14"/>
      <c r="ETX9" s="14"/>
      <c r="ETY9" s="14"/>
      <c r="ETZ9" s="14"/>
      <c r="EUA9" s="14"/>
      <c r="EUB9" s="14"/>
      <c r="EUC9" s="14"/>
      <c r="EUD9" s="14"/>
      <c r="EUE9" s="14"/>
      <c r="EUF9" s="14"/>
      <c r="EUG9" s="14"/>
      <c r="EUH9" s="14"/>
      <c r="EUI9" s="14"/>
      <c r="EUJ9" s="14"/>
      <c r="EUK9" s="14"/>
      <c r="EUL9" s="14"/>
      <c r="EUM9" s="14"/>
      <c r="EUN9" s="14"/>
      <c r="EUO9" s="14"/>
      <c r="EUP9" s="14"/>
      <c r="EUQ9" s="14"/>
      <c r="EUR9" s="14"/>
      <c r="EUS9" s="14"/>
      <c r="EUT9" s="14"/>
      <c r="EUU9" s="14"/>
      <c r="EUV9" s="14"/>
      <c r="EUW9" s="14"/>
      <c r="EUX9" s="14"/>
      <c r="EUY9" s="14"/>
      <c r="EUZ9" s="14"/>
      <c r="EVA9" s="14"/>
      <c r="EVB9" s="14"/>
      <c r="EVC9" s="14"/>
      <c r="EVD9" s="14"/>
      <c r="EVE9" s="14"/>
      <c r="EVF9" s="14"/>
      <c r="EVG9" s="14"/>
      <c r="EVH9" s="14"/>
      <c r="EVI9" s="14"/>
      <c r="EVJ9" s="14"/>
      <c r="EVK9" s="14"/>
      <c r="EVL9" s="14"/>
      <c r="EVM9" s="14"/>
      <c r="EVN9" s="14"/>
      <c r="EVO9" s="14"/>
      <c r="EVP9" s="14"/>
      <c r="EVQ9" s="14"/>
      <c r="EVR9" s="14"/>
      <c r="EVS9" s="14"/>
      <c r="EVT9" s="14"/>
      <c r="EVU9" s="14"/>
      <c r="EVV9" s="14"/>
      <c r="EVW9" s="14"/>
      <c r="EVX9" s="14"/>
      <c r="EVY9" s="14"/>
      <c r="EVZ9" s="14"/>
      <c r="EWA9" s="14"/>
      <c r="EWB9" s="14"/>
      <c r="EWC9" s="14"/>
      <c r="EWD9" s="14"/>
      <c r="EWE9" s="14"/>
      <c r="EWF9" s="14"/>
      <c r="EWG9" s="14"/>
      <c r="EWH9" s="14"/>
      <c r="EWI9" s="14"/>
      <c r="EWJ9" s="14"/>
      <c r="EWK9" s="14"/>
      <c r="EWL9" s="14"/>
      <c r="EWM9" s="14"/>
      <c r="EWN9" s="14"/>
      <c r="EWO9" s="14"/>
      <c r="EWP9" s="14"/>
      <c r="EWQ9" s="14"/>
      <c r="EWR9" s="14"/>
      <c r="EWS9" s="14"/>
      <c r="EWT9" s="14"/>
      <c r="EWU9" s="14"/>
      <c r="EWV9" s="14"/>
      <c r="EWW9" s="14"/>
      <c r="EWX9" s="14"/>
      <c r="EWY9" s="14"/>
      <c r="EWZ9" s="14"/>
      <c r="EXA9" s="14"/>
      <c r="EXB9" s="14"/>
      <c r="EXC9" s="14"/>
      <c r="EXD9" s="14"/>
      <c r="EXE9" s="14"/>
      <c r="EXF9" s="14"/>
      <c r="EXG9" s="14"/>
      <c r="EXH9" s="14"/>
      <c r="EXI9" s="14"/>
      <c r="EXJ9" s="14"/>
      <c r="EXK9" s="14"/>
      <c r="EXL9" s="14"/>
      <c r="EXM9" s="14"/>
      <c r="EXN9" s="14"/>
      <c r="EXO9" s="14"/>
      <c r="EXP9" s="14"/>
      <c r="EXQ9" s="14"/>
      <c r="EXR9" s="14"/>
      <c r="EXS9" s="14"/>
      <c r="EXT9" s="14"/>
      <c r="EXU9" s="14"/>
      <c r="EXV9" s="14"/>
      <c r="EXW9" s="14"/>
      <c r="EXX9" s="14"/>
      <c r="EXY9" s="14"/>
      <c r="EXZ9" s="14"/>
      <c r="EYA9" s="14"/>
      <c r="EYB9" s="14"/>
      <c r="EYC9" s="14"/>
      <c r="EYD9" s="14"/>
      <c r="EYE9" s="14"/>
      <c r="EYF9" s="14"/>
      <c r="EYG9" s="14"/>
      <c r="EYH9" s="14"/>
      <c r="EYI9" s="14"/>
      <c r="EYJ9" s="14"/>
      <c r="EYK9" s="14"/>
      <c r="EYL9" s="14"/>
      <c r="EYM9" s="14"/>
      <c r="EYN9" s="14"/>
      <c r="EYO9" s="14"/>
      <c r="EYP9" s="14"/>
      <c r="EYQ9" s="14"/>
      <c r="EYR9" s="14"/>
      <c r="EYS9" s="14"/>
      <c r="EYT9" s="14"/>
      <c r="EYU9" s="14"/>
      <c r="EYV9" s="14"/>
      <c r="EYW9" s="14"/>
      <c r="EYX9" s="14"/>
      <c r="EYY9" s="14"/>
      <c r="EYZ9" s="14"/>
      <c r="EZA9" s="14"/>
      <c r="EZB9" s="14"/>
      <c r="EZC9" s="14"/>
      <c r="EZD9" s="14"/>
      <c r="EZE9" s="14"/>
      <c r="EZF9" s="14"/>
      <c r="EZG9" s="14"/>
      <c r="EZH9" s="14"/>
      <c r="EZI9" s="14"/>
      <c r="EZJ9" s="14"/>
      <c r="EZK9" s="14"/>
      <c r="EZL9" s="14"/>
      <c r="EZM9" s="14"/>
      <c r="EZN9" s="14"/>
      <c r="EZO9" s="14"/>
      <c r="EZP9" s="14"/>
      <c r="EZQ9" s="14"/>
      <c r="EZR9" s="14"/>
      <c r="EZS9" s="14"/>
      <c r="EZT9" s="14"/>
      <c r="EZU9" s="14"/>
      <c r="EZV9" s="14"/>
      <c r="EZW9" s="14"/>
      <c r="EZX9" s="14"/>
      <c r="EZY9" s="14"/>
      <c r="EZZ9" s="14"/>
      <c r="FAA9" s="14"/>
      <c r="FAB9" s="14"/>
      <c r="FAC9" s="14"/>
      <c r="FAD9" s="14"/>
      <c r="FAE9" s="14"/>
      <c r="FAF9" s="14"/>
      <c r="FAG9" s="14"/>
      <c r="FAH9" s="14"/>
      <c r="FAI9" s="14"/>
      <c r="FAJ9" s="14"/>
      <c r="FAK9" s="14"/>
      <c r="FAL9" s="14"/>
      <c r="FAM9" s="14"/>
      <c r="FAN9" s="14"/>
      <c r="FAO9" s="14"/>
      <c r="FAP9" s="14"/>
      <c r="FAQ9" s="14"/>
      <c r="FAR9" s="14"/>
      <c r="FAS9" s="14"/>
      <c r="FAT9" s="14"/>
      <c r="FAU9" s="14"/>
      <c r="FAV9" s="14"/>
      <c r="FAW9" s="14"/>
      <c r="FAX9" s="14"/>
      <c r="FAY9" s="14"/>
      <c r="FAZ9" s="14"/>
      <c r="FBA9" s="14"/>
      <c r="FBB9" s="14"/>
      <c r="FBC9" s="14"/>
      <c r="FBD9" s="14"/>
      <c r="FBE9" s="14"/>
      <c r="FBF9" s="14"/>
      <c r="FBG9" s="14"/>
      <c r="FBH9" s="14"/>
      <c r="FBI9" s="14"/>
      <c r="FBJ9" s="14"/>
      <c r="FBK9" s="14"/>
      <c r="FBL9" s="14"/>
      <c r="FBM9" s="14"/>
      <c r="FBN9" s="14"/>
      <c r="FBO9" s="14"/>
      <c r="FBP9" s="14"/>
      <c r="FBQ9" s="14"/>
      <c r="FBR9" s="14"/>
      <c r="FBS9" s="14"/>
      <c r="FBT9" s="14"/>
      <c r="FBU9" s="14"/>
      <c r="FBV9" s="14"/>
      <c r="FBW9" s="14"/>
      <c r="FBX9" s="14"/>
      <c r="FBY9" s="14"/>
      <c r="FBZ9" s="14"/>
      <c r="FCA9" s="14"/>
      <c r="FCB9" s="14"/>
      <c r="FCC9" s="14"/>
      <c r="FCD9" s="14"/>
      <c r="FCE9" s="14"/>
      <c r="FCF9" s="14"/>
      <c r="FCG9" s="14"/>
      <c r="FCH9" s="14"/>
      <c r="FCI9" s="14"/>
      <c r="FCJ9" s="14"/>
      <c r="FCK9" s="14"/>
      <c r="FCL9" s="14"/>
      <c r="FCM9" s="14"/>
      <c r="FCN9" s="14"/>
      <c r="FCO9" s="14"/>
      <c r="FCP9" s="14"/>
      <c r="FCQ9" s="14"/>
      <c r="FCR9" s="14"/>
      <c r="FCS9" s="14"/>
      <c r="FCT9" s="14"/>
      <c r="FCU9" s="14"/>
      <c r="FCV9" s="14"/>
      <c r="FCW9" s="14"/>
      <c r="FCX9" s="14"/>
      <c r="FCY9" s="14"/>
      <c r="FCZ9" s="14"/>
      <c r="FDA9" s="14"/>
      <c r="FDB9" s="14"/>
      <c r="FDC9" s="14"/>
      <c r="FDD9" s="14"/>
      <c r="FDE9" s="14"/>
      <c r="FDF9" s="14"/>
      <c r="FDG9" s="14"/>
      <c r="FDH9" s="14"/>
      <c r="FDI9" s="14"/>
      <c r="FDJ9" s="14"/>
      <c r="FDK9" s="14"/>
      <c r="FDL9" s="14"/>
      <c r="FDM9" s="14"/>
      <c r="FDN9" s="14"/>
      <c r="FDO9" s="14"/>
      <c r="FDP9" s="14"/>
      <c r="FDQ9" s="14"/>
      <c r="FDR9" s="14"/>
      <c r="FDS9" s="14"/>
      <c r="FDT9" s="14"/>
      <c r="FDU9" s="14"/>
      <c r="FDV9" s="14"/>
      <c r="FDW9" s="14"/>
      <c r="FDX9" s="14"/>
      <c r="FDY9" s="14"/>
      <c r="FDZ9" s="14"/>
      <c r="FEA9" s="14"/>
      <c r="FEB9" s="14"/>
      <c r="FEC9" s="14"/>
      <c r="FED9" s="14"/>
      <c r="FEE9" s="14"/>
      <c r="FEF9" s="14"/>
      <c r="FEG9" s="14"/>
      <c r="FEH9" s="14"/>
      <c r="FEI9" s="14"/>
      <c r="FEJ9" s="14"/>
      <c r="FEK9" s="14"/>
      <c r="FEL9" s="14"/>
      <c r="FEM9" s="14"/>
      <c r="FEN9" s="14"/>
      <c r="FEO9" s="14"/>
      <c r="FEP9" s="14"/>
      <c r="FEQ9" s="14"/>
      <c r="FER9" s="14"/>
      <c r="FES9" s="14"/>
      <c r="FET9" s="14"/>
      <c r="FEU9" s="14"/>
      <c r="FEV9" s="14"/>
      <c r="FEW9" s="14"/>
      <c r="FEX9" s="14"/>
      <c r="FEY9" s="14"/>
      <c r="FEZ9" s="14"/>
      <c r="FFA9" s="14"/>
      <c r="FFB9" s="14"/>
      <c r="FFC9" s="14"/>
      <c r="FFD9" s="14"/>
      <c r="FFE9" s="14"/>
      <c r="FFF9" s="14"/>
      <c r="FFG9" s="14"/>
      <c r="FFH9" s="14"/>
      <c r="FFI9" s="14"/>
      <c r="FFJ9" s="14"/>
      <c r="FFK9" s="14"/>
      <c r="FFL9" s="14"/>
      <c r="FFM9" s="14"/>
      <c r="FFN9" s="14"/>
      <c r="FFO9" s="14"/>
      <c r="FFP9" s="14"/>
      <c r="FFQ9" s="14"/>
      <c r="FFR9" s="14"/>
      <c r="FFS9" s="14"/>
      <c r="FFT9" s="14"/>
      <c r="FFU9" s="14"/>
      <c r="FFV9" s="14"/>
      <c r="FFW9" s="14"/>
      <c r="FFX9" s="14"/>
      <c r="FFY9" s="14"/>
      <c r="FFZ9" s="14"/>
      <c r="FGA9" s="14"/>
      <c r="FGB9" s="14"/>
      <c r="FGC9" s="14"/>
      <c r="FGD9" s="14"/>
      <c r="FGE9" s="14"/>
      <c r="FGF9" s="14"/>
      <c r="FGG9" s="14"/>
      <c r="FGH9" s="14"/>
      <c r="FGI9" s="14"/>
      <c r="FGJ9" s="14"/>
      <c r="FGK9" s="14"/>
      <c r="FGL9" s="14"/>
      <c r="FGM9" s="14"/>
      <c r="FGN9" s="14"/>
      <c r="FGO9" s="14"/>
      <c r="FGP9" s="14"/>
      <c r="FGQ9" s="14"/>
      <c r="FGR9" s="14"/>
      <c r="FGS9" s="14"/>
      <c r="FGT9" s="14"/>
      <c r="FGU9" s="14"/>
      <c r="FGV9" s="14"/>
      <c r="FGW9" s="14"/>
      <c r="FGX9" s="14"/>
      <c r="FGY9" s="14"/>
      <c r="FGZ9" s="14"/>
      <c r="FHA9" s="14"/>
      <c r="FHB9" s="14"/>
      <c r="FHC9" s="14"/>
      <c r="FHD9" s="14"/>
      <c r="FHE9" s="14"/>
      <c r="FHF9" s="14"/>
      <c r="FHG9" s="14"/>
      <c r="FHH9" s="14"/>
      <c r="FHI9" s="14"/>
      <c r="FHJ9" s="14"/>
      <c r="FHK9" s="14"/>
      <c r="FHL9" s="14"/>
      <c r="FHM9" s="14"/>
      <c r="FHN9" s="14"/>
      <c r="FHO9" s="14"/>
      <c r="FHP9" s="14"/>
      <c r="FHQ9" s="14"/>
      <c r="FHR9" s="14"/>
      <c r="FHS9" s="14"/>
      <c r="FHT9" s="14"/>
      <c r="FHU9" s="14"/>
      <c r="FHV9" s="14"/>
      <c r="FHW9" s="14"/>
      <c r="FHX9" s="14"/>
      <c r="FHY9" s="14"/>
      <c r="FHZ9" s="14"/>
      <c r="FIA9" s="14"/>
      <c r="FIB9" s="14"/>
      <c r="FIC9" s="14"/>
      <c r="FID9" s="14"/>
      <c r="FIE9" s="14"/>
      <c r="FIF9" s="14"/>
      <c r="FIG9" s="14"/>
      <c r="FIH9" s="14"/>
      <c r="FII9" s="14"/>
      <c r="FIJ9" s="14"/>
      <c r="FIK9" s="14"/>
      <c r="FIL9" s="14"/>
      <c r="FIM9" s="14"/>
      <c r="FIN9" s="14"/>
      <c r="FIO9" s="14"/>
      <c r="FIP9" s="14"/>
      <c r="FIQ9" s="14"/>
      <c r="FIR9" s="14"/>
      <c r="FIS9" s="14"/>
      <c r="FIT9" s="14"/>
      <c r="FIU9" s="14"/>
      <c r="FIV9" s="14"/>
      <c r="FIW9" s="14"/>
      <c r="FIX9" s="14"/>
      <c r="FIY9" s="14"/>
      <c r="FIZ9" s="14"/>
      <c r="FJA9" s="14"/>
      <c r="FJB9" s="14"/>
      <c r="FJC9" s="14"/>
      <c r="FJD9" s="14"/>
      <c r="FJE9" s="14"/>
      <c r="FJF9" s="14"/>
      <c r="FJG9" s="14"/>
      <c r="FJH9" s="14"/>
      <c r="FJI9" s="14"/>
      <c r="FJJ9" s="14"/>
      <c r="FJK9" s="14"/>
      <c r="FJL9" s="14"/>
      <c r="FJM9" s="14"/>
      <c r="FJN9" s="14"/>
      <c r="FJO9" s="14"/>
      <c r="FJP9" s="14"/>
      <c r="FJQ9" s="14"/>
      <c r="FJR9" s="14"/>
      <c r="FJS9" s="14"/>
      <c r="FJT9" s="14"/>
      <c r="FJU9" s="14"/>
      <c r="FJV9" s="14"/>
      <c r="FJW9" s="14"/>
      <c r="FJX9" s="14"/>
      <c r="FJY9" s="14"/>
      <c r="FJZ9" s="14"/>
      <c r="FKA9" s="14"/>
      <c r="FKB9" s="14"/>
      <c r="FKC9" s="14"/>
      <c r="FKD9" s="14"/>
      <c r="FKE9" s="14"/>
      <c r="FKF9" s="14"/>
      <c r="FKG9" s="14"/>
      <c r="FKH9" s="14"/>
      <c r="FKI9" s="14"/>
      <c r="FKJ9" s="14"/>
      <c r="FKK9" s="14"/>
      <c r="FKL9" s="14"/>
      <c r="FKM9" s="14"/>
      <c r="FKN9" s="14"/>
      <c r="FKO9" s="14"/>
      <c r="FKP9" s="14"/>
      <c r="FKQ9" s="14"/>
      <c r="FKR9" s="14"/>
      <c r="FKS9" s="14"/>
      <c r="FKT9" s="14"/>
      <c r="FKU9" s="14"/>
      <c r="FKV9" s="14"/>
      <c r="FKW9" s="14"/>
      <c r="FKX9" s="14"/>
      <c r="FKY9" s="14"/>
      <c r="FKZ9" s="14"/>
      <c r="FLA9" s="14"/>
      <c r="FLB9" s="14"/>
      <c r="FLC9" s="14"/>
      <c r="FLD9" s="14"/>
      <c r="FLE9" s="14"/>
      <c r="FLF9" s="14"/>
      <c r="FLG9" s="14"/>
      <c r="FLH9" s="14"/>
      <c r="FLI9" s="14"/>
      <c r="FLJ9" s="14"/>
      <c r="FLK9" s="14"/>
      <c r="FLL9" s="14"/>
      <c r="FLM9" s="14"/>
      <c r="FLN9" s="14"/>
      <c r="FLO9" s="14"/>
      <c r="FLP9" s="14"/>
      <c r="FLQ9" s="14"/>
      <c r="FLR9" s="14"/>
      <c r="FLS9" s="14"/>
      <c r="FLT9" s="14"/>
      <c r="FLU9" s="14"/>
      <c r="FLV9" s="14"/>
      <c r="FLW9" s="14"/>
      <c r="FLX9" s="14"/>
      <c r="FLY9" s="14"/>
      <c r="FLZ9" s="14"/>
      <c r="FMA9" s="14"/>
      <c r="FMB9" s="14"/>
      <c r="FMC9" s="14"/>
      <c r="FMD9" s="14"/>
      <c r="FME9" s="14"/>
      <c r="FMF9" s="14"/>
      <c r="FMG9" s="14"/>
      <c r="FMH9" s="14"/>
      <c r="FMI9" s="14"/>
      <c r="FMJ9" s="14"/>
      <c r="FMK9" s="14"/>
      <c r="FML9" s="14"/>
      <c r="FMM9" s="14"/>
      <c r="FMN9" s="14"/>
      <c r="FMO9" s="14"/>
      <c r="FMP9" s="14"/>
      <c r="FMQ9" s="14"/>
      <c r="FMR9" s="14"/>
      <c r="FMS9" s="14"/>
      <c r="FMT9" s="14"/>
      <c r="FMU9" s="14"/>
      <c r="FMV9" s="14"/>
      <c r="FMW9" s="14"/>
      <c r="FMX9" s="14"/>
      <c r="FMY9" s="14"/>
      <c r="FMZ9" s="14"/>
      <c r="FNA9" s="14"/>
      <c r="FNB9" s="14"/>
      <c r="FNC9" s="14"/>
      <c r="FND9" s="14"/>
      <c r="FNE9" s="14"/>
      <c r="FNF9" s="14"/>
      <c r="FNG9" s="14"/>
      <c r="FNH9" s="14"/>
      <c r="FNI9" s="14"/>
      <c r="FNJ9" s="14"/>
      <c r="FNK9" s="14"/>
      <c r="FNL9" s="14"/>
      <c r="FNM9" s="14"/>
      <c r="FNN9" s="14"/>
      <c r="FNO9" s="14"/>
      <c r="FNP9" s="14"/>
      <c r="FNQ9" s="14"/>
      <c r="FNR9" s="14"/>
      <c r="FNS9" s="14"/>
      <c r="FNT9" s="14"/>
      <c r="FNU9" s="14"/>
      <c r="FNV9" s="14"/>
      <c r="FNW9" s="14"/>
      <c r="FNX9" s="14"/>
      <c r="FNY9" s="14"/>
      <c r="FNZ9" s="14"/>
      <c r="FOA9" s="14"/>
      <c r="FOB9" s="14"/>
      <c r="FOC9" s="14"/>
      <c r="FOD9" s="14"/>
      <c r="FOE9" s="14"/>
      <c r="FOF9" s="14"/>
      <c r="FOG9" s="14"/>
      <c r="FOH9" s="14"/>
      <c r="FOI9" s="14"/>
      <c r="FOJ9" s="14"/>
      <c r="FOK9" s="14"/>
      <c r="FOL9" s="14"/>
      <c r="FOM9" s="14"/>
      <c r="FON9" s="14"/>
      <c r="FOO9" s="14"/>
      <c r="FOP9" s="14"/>
      <c r="FOQ9" s="14"/>
      <c r="FOR9" s="14"/>
      <c r="FOS9" s="14"/>
      <c r="FOT9" s="14"/>
      <c r="FOU9" s="14"/>
      <c r="FOV9" s="14"/>
      <c r="FOW9" s="14"/>
      <c r="FOX9" s="14"/>
      <c r="FOY9" s="14"/>
      <c r="FOZ9" s="14"/>
      <c r="FPA9" s="14"/>
      <c r="FPB9" s="14"/>
      <c r="FPC9" s="14"/>
      <c r="FPD9" s="14"/>
      <c r="FPE9" s="14"/>
      <c r="FPF9" s="14"/>
      <c r="FPG9" s="14"/>
      <c r="FPH9" s="14"/>
      <c r="FPI9" s="14"/>
      <c r="FPJ9" s="14"/>
      <c r="FPK9" s="14"/>
      <c r="FPL9" s="14"/>
      <c r="FPM9" s="14"/>
      <c r="FPN9" s="14"/>
      <c r="FPO9" s="14"/>
      <c r="FPP9" s="14"/>
      <c r="FPQ9" s="14"/>
      <c r="FPR9" s="14"/>
      <c r="FPS9" s="14"/>
      <c r="FPT9" s="14"/>
      <c r="FPU9" s="14"/>
      <c r="FPV9" s="14"/>
      <c r="FPW9" s="14"/>
      <c r="FPX9" s="14"/>
      <c r="FPY9" s="14"/>
      <c r="FPZ9" s="14"/>
      <c r="FQA9" s="14"/>
      <c r="FQB9" s="14"/>
      <c r="FQC9" s="14"/>
      <c r="FQD9" s="14"/>
      <c r="FQE9" s="14"/>
      <c r="FQF9" s="14"/>
      <c r="FQG9" s="14"/>
      <c r="FQH9" s="14"/>
      <c r="FQI9" s="14"/>
      <c r="FQJ9" s="14"/>
      <c r="FQK9" s="14"/>
      <c r="FQL9" s="14"/>
      <c r="FQM9" s="14"/>
      <c r="FQN9" s="14"/>
      <c r="FQO9" s="14"/>
      <c r="FQP9" s="14"/>
      <c r="FQQ9" s="14"/>
      <c r="FQR9" s="14"/>
      <c r="FQS9" s="14"/>
      <c r="FQT9" s="14"/>
      <c r="FQU9" s="14"/>
      <c r="FQV9" s="14"/>
      <c r="FQW9" s="14"/>
      <c r="FQX9" s="14"/>
      <c r="FQY9" s="14"/>
      <c r="FQZ9" s="14"/>
      <c r="FRA9" s="14"/>
      <c r="FRB9" s="14"/>
      <c r="FRC9" s="14"/>
      <c r="FRD9" s="14"/>
      <c r="FRE9" s="14"/>
      <c r="FRF9" s="14"/>
      <c r="FRG9" s="14"/>
      <c r="FRH9" s="14"/>
      <c r="FRI9" s="14"/>
      <c r="FRJ9" s="14"/>
      <c r="FRK9" s="14"/>
      <c r="FRL9" s="14"/>
      <c r="FRM9" s="14"/>
      <c r="FRN9" s="14"/>
      <c r="FRO9" s="14"/>
      <c r="FRP9" s="14"/>
      <c r="FRQ9" s="14"/>
      <c r="FRR9" s="14"/>
      <c r="FRS9" s="14"/>
      <c r="FRT9" s="14"/>
      <c r="FRU9" s="14"/>
      <c r="FRV9" s="14"/>
      <c r="FRW9" s="14"/>
      <c r="FRX9" s="14"/>
      <c r="FRY9" s="14"/>
      <c r="FRZ9" s="14"/>
      <c r="FSA9" s="14"/>
      <c r="FSB9" s="14"/>
      <c r="FSC9" s="14"/>
      <c r="FSD9" s="14"/>
      <c r="FSE9" s="14"/>
      <c r="FSF9" s="14"/>
      <c r="FSG9" s="14"/>
      <c r="FSH9" s="14"/>
      <c r="FSI9" s="14"/>
      <c r="FSJ9" s="14"/>
      <c r="FSK9" s="14"/>
      <c r="FSL9" s="14"/>
      <c r="FSM9" s="14"/>
      <c r="FSN9" s="14"/>
      <c r="FSO9" s="14"/>
      <c r="FSP9" s="14"/>
      <c r="FSQ9" s="14"/>
      <c r="FSR9" s="14"/>
      <c r="FSS9" s="14"/>
      <c r="FST9" s="14"/>
      <c r="FSU9" s="14"/>
      <c r="FSV9" s="14"/>
      <c r="FSW9" s="14"/>
      <c r="FSX9" s="14"/>
      <c r="FSY9" s="14"/>
      <c r="FSZ9" s="14"/>
      <c r="FTA9" s="14"/>
      <c r="FTB9" s="14"/>
      <c r="FTC9" s="14"/>
      <c r="FTD9" s="14"/>
      <c r="FTE9" s="14"/>
      <c r="FTF9" s="14"/>
      <c r="FTG9" s="14"/>
      <c r="FTH9" s="14"/>
      <c r="FTI9" s="14"/>
      <c r="FTJ9" s="14"/>
      <c r="FTK9" s="14"/>
      <c r="FTL9" s="14"/>
      <c r="FTM9" s="14"/>
      <c r="FTN9" s="14"/>
      <c r="FTO9" s="14"/>
      <c r="FTP9" s="14"/>
      <c r="FTQ9" s="14"/>
      <c r="FTR9" s="14"/>
      <c r="FTS9" s="14"/>
      <c r="FTT9" s="14"/>
      <c r="FTU9" s="14"/>
      <c r="FTV9" s="14"/>
      <c r="FTW9" s="14"/>
      <c r="FTX9" s="14"/>
      <c r="FTY9" s="14"/>
      <c r="FTZ9" s="14"/>
      <c r="FUA9" s="14"/>
      <c r="FUB9" s="14"/>
      <c r="FUC9" s="14"/>
      <c r="FUD9" s="14"/>
      <c r="FUE9" s="14"/>
      <c r="FUF9" s="14"/>
      <c r="FUG9" s="14"/>
      <c r="FUH9" s="14"/>
      <c r="FUI9" s="14"/>
      <c r="FUJ9" s="14"/>
      <c r="FUK9" s="14"/>
      <c r="FUL9" s="14"/>
      <c r="FUM9" s="14"/>
      <c r="FUN9" s="14"/>
      <c r="FUO9" s="14"/>
      <c r="FUP9" s="14"/>
      <c r="FUQ9" s="14"/>
      <c r="FUR9" s="14"/>
      <c r="FUS9" s="14"/>
      <c r="FUT9" s="14"/>
      <c r="FUU9" s="14"/>
      <c r="FUV9" s="14"/>
      <c r="FUW9" s="14"/>
      <c r="FUX9" s="14"/>
      <c r="FUY9" s="14"/>
      <c r="FUZ9" s="14"/>
      <c r="FVA9" s="14"/>
      <c r="FVB9" s="14"/>
      <c r="FVC9" s="14"/>
      <c r="FVD9" s="14"/>
      <c r="FVE9" s="14"/>
      <c r="FVF9" s="14"/>
      <c r="FVG9" s="14"/>
      <c r="FVH9" s="14"/>
      <c r="FVI9" s="14"/>
      <c r="FVJ9" s="14"/>
      <c r="FVK9" s="14"/>
      <c r="FVL9" s="14"/>
      <c r="FVM9" s="14"/>
      <c r="FVN9" s="14"/>
      <c r="FVO9" s="14"/>
      <c r="FVP9" s="14"/>
      <c r="FVQ9" s="14"/>
      <c r="FVR9" s="14"/>
      <c r="FVS9" s="14"/>
      <c r="FVT9" s="14"/>
      <c r="FVU9" s="14"/>
      <c r="FVV9" s="14"/>
      <c r="FVW9" s="14"/>
      <c r="FVX9" s="14"/>
      <c r="FVY9" s="14"/>
      <c r="FVZ9" s="14"/>
      <c r="FWA9" s="14"/>
      <c r="FWB9" s="14"/>
      <c r="FWC9" s="14"/>
      <c r="FWD9" s="14"/>
      <c r="FWE9" s="14"/>
      <c r="FWF9" s="14"/>
      <c r="FWG9" s="14"/>
      <c r="FWH9" s="14"/>
      <c r="FWI9" s="14"/>
      <c r="FWJ9" s="14"/>
      <c r="FWK9" s="14"/>
      <c r="FWL9" s="14"/>
      <c r="FWM9" s="14"/>
      <c r="FWN9" s="14"/>
      <c r="FWO9" s="14"/>
      <c r="FWP9" s="14"/>
      <c r="FWQ9" s="14"/>
      <c r="FWR9" s="14"/>
      <c r="FWS9" s="14"/>
      <c r="FWT9" s="14"/>
      <c r="FWU9" s="14"/>
      <c r="FWV9" s="14"/>
      <c r="FWW9" s="14"/>
      <c r="FWX9" s="14"/>
      <c r="FWY9" s="14"/>
      <c r="FWZ9" s="14"/>
      <c r="FXA9" s="14"/>
      <c r="FXB9" s="14"/>
      <c r="FXC9" s="14"/>
      <c r="FXD9" s="14"/>
      <c r="FXE9" s="14"/>
      <c r="FXF9" s="14"/>
      <c r="FXG9" s="14"/>
      <c r="FXH9" s="14"/>
      <c r="FXI9" s="14"/>
      <c r="FXJ9" s="14"/>
      <c r="FXK9" s="14"/>
      <c r="FXL9" s="14"/>
      <c r="FXM9" s="14"/>
      <c r="FXN9" s="14"/>
      <c r="FXO9" s="14"/>
      <c r="FXP9" s="14"/>
      <c r="FXQ9" s="14"/>
      <c r="FXR9" s="14"/>
      <c r="FXS9" s="14"/>
      <c r="FXT9" s="14"/>
      <c r="FXU9" s="14"/>
      <c r="FXV9" s="14"/>
      <c r="FXW9" s="14"/>
      <c r="FXX9" s="14"/>
      <c r="FXY9" s="14"/>
      <c r="FXZ9" s="14"/>
      <c r="FYA9" s="14"/>
      <c r="FYB9" s="14"/>
      <c r="FYC9" s="14"/>
      <c r="FYD9" s="14"/>
      <c r="FYE9" s="14"/>
      <c r="FYF9" s="14"/>
      <c r="FYG9" s="14"/>
      <c r="FYH9" s="14"/>
      <c r="FYI9" s="14"/>
      <c r="FYJ9" s="14"/>
      <c r="FYK9" s="14"/>
      <c r="FYL9" s="14"/>
      <c r="FYM9" s="14"/>
      <c r="FYN9" s="14"/>
      <c r="FYO9" s="14"/>
      <c r="FYP9" s="14"/>
      <c r="FYQ9" s="14"/>
      <c r="FYR9" s="14"/>
      <c r="FYS9" s="14"/>
      <c r="FYT9" s="14"/>
      <c r="FYU9" s="14"/>
      <c r="FYV9" s="14"/>
      <c r="FYW9" s="14"/>
      <c r="FYX9" s="14"/>
      <c r="FYY9" s="14"/>
      <c r="FYZ9" s="14"/>
      <c r="FZA9" s="14"/>
      <c r="FZB9" s="14"/>
      <c r="FZC9" s="14"/>
      <c r="FZD9" s="14"/>
      <c r="FZE9" s="14"/>
      <c r="FZF9" s="14"/>
      <c r="FZG9" s="14"/>
      <c r="FZH9" s="14"/>
      <c r="FZI9" s="14"/>
      <c r="FZJ9" s="14"/>
      <c r="FZK9" s="14"/>
      <c r="FZL9" s="14"/>
      <c r="FZM9" s="14"/>
      <c r="FZN9" s="14"/>
      <c r="FZO9" s="14"/>
      <c r="FZP9" s="14"/>
      <c r="FZQ9" s="14"/>
      <c r="FZR9" s="14"/>
      <c r="FZS9" s="14"/>
      <c r="FZT9" s="14"/>
      <c r="FZU9" s="14"/>
      <c r="FZV9" s="14"/>
      <c r="FZW9" s="14"/>
      <c r="FZX9" s="14"/>
      <c r="FZY9" s="14"/>
      <c r="FZZ9" s="14"/>
      <c r="GAA9" s="14"/>
      <c r="GAB9" s="14"/>
      <c r="GAC9" s="14"/>
      <c r="GAD9" s="14"/>
      <c r="GAE9" s="14"/>
      <c r="GAF9" s="14"/>
      <c r="GAG9" s="14"/>
      <c r="GAH9" s="14"/>
      <c r="GAI9" s="14"/>
      <c r="GAJ9" s="14"/>
      <c r="GAK9" s="14"/>
      <c r="GAL9" s="14"/>
      <c r="GAM9" s="14"/>
      <c r="GAN9" s="14"/>
      <c r="GAO9" s="14"/>
      <c r="GAP9" s="14"/>
      <c r="GAQ9" s="14"/>
      <c r="GAR9" s="14"/>
      <c r="GAS9" s="14"/>
      <c r="GAT9" s="14"/>
      <c r="GAU9" s="14"/>
      <c r="GAV9" s="14"/>
      <c r="GAW9" s="14"/>
      <c r="GAX9" s="14"/>
      <c r="GAY9" s="14"/>
      <c r="GAZ9" s="14"/>
      <c r="GBA9" s="14"/>
      <c r="GBB9" s="14"/>
      <c r="GBC9" s="14"/>
      <c r="GBD9" s="14"/>
      <c r="GBE9" s="14"/>
      <c r="GBF9" s="14"/>
      <c r="GBG9" s="14"/>
      <c r="GBH9" s="14"/>
      <c r="GBI9" s="14"/>
      <c r="GBJ9" s="14"/>
      <c r="GBK9" s="14"/>
      <c r="GBL9" s="14"/>
      <c r="GBM9" s="14"/>
      <c r="GBN9" s="14"/>
      <c r="GBO9" s="14"/>
      <c r="GBP9" s="14"/>
      <c r="GBQ9" s="14"/>
      <c r="GBR9" s="14"/>
      <c r="GBS9" s="14"/>
      <c r="GBT9" s="14"/>
      <c r="GBU9" s="14"/>
      <c r="GBV9" s="14"/>
      <c r="GBW9" s="14"/>
      <c r="GBX9" s="14"/>
      <c r="GBY9" s="14"/>
      <c r="GBZ9" s="14"/>
      <c r="GCA9" s="14"/>
      <c r="GCB9" s="14"/>
      <c r="GCC9" s="14"/>
      <c r="GCD9" s="14"/>
      <c r="GCE9" s="14"/>
      <c r="GCF9" s="14"/>
      <c r="GCG9" s="14"/>
      <c r="GCH9" s="14"/>
      <c r="GCI9" s="14"/>
      <c r="GCJ9" s="14"/>
      <c r="GCK9" s="14"/>
      <c r="GCL9" s="14"/>
      <c r="GCM9" s="14"/>
      <c r="GCN9" s="14"/>
      <c r="GCO9" s="14"/>
      <c r="GCP9" s="14"/>
      <c r="GCQ9" s="14"/>
      <c r="GCR9" s="14"/>
      <c r="GCS9" s="14"/>
      <c r="GCT9" s="14"/>
      <c r="GCU9" s="14"/>
      <c r="GCV9" s="14"/>
      <c r="GCW9" s="14"/>
      <c r="GCX9" s="14"/>
      <c r="GCY9" s="14"/>
      <c r="GCZ9" s="14"/>
      <c r="GDA9" s="14"/>
      <c r="GDB9" s="14"/>
      <c r="GDC9" s="14"/>
      <c r="GDD9" s="14"/>
      <c r="GDE9" s="14"/>
      <c r="GDF9" s="14"/>
      <c r="GDG9" s="14"/>
      <c r="GDH9" s="14"/>
      <c r="GDI9" s="14"/>
      <c r="GDJ9" s="14"/>
      <c r="GDK9" s="14"/>
      <c r="GDL9" s="14"/>
      <c r="GDM9" s="14"/>
      <c r="GDN9" s="14"/>
      <c r="GDO9" s="14"/>
      <c r="GDP9" s="14"/>
      <c r="GDQ9" s="14"/>
      <c r="GDR9" s="14"/>
      <c r="GDS9" s="14"/>
      <c r="GDT9" s="14"/>
      <c r="GDU9" s="14"/>
      <c r="GDV9" s="14"/>
      <c r="GDW9" s="14"/>
      <c r="GDX9" s="14"/>
      <c r="GDY9" s="14"/>
      <c r="GDZ9" s="14"/>
      <c r="GEA9" s="14"/>
      <c r="GEB9" s="14"/>
      <c r="GEC9" s="14"/>
      <c r="GED9" s="14"/>
      <c r="GEE9" s="14"/>
      <c r="GEF9" s="14"/>
      <c r="GEG9" s="14"/>
      <c r="GEH9" s="14"/>
      <c r="GEI9" s="14"/>
      <c r="GEJ9" s="14"/>
      <c r="GEK9" s="14"/>
      <c r="GEL9" s="14"/>
      <c r="GEM9" s="14"/>
      <c r="GEN9" s="14"/>
      <c r="GEO9" s="14"/>
      <c r="GEP9" s="14"/>
      <c r="GEQ9" s="14"/>
      <c r="GER9" s="14"/>
      <c r="GES9" s="14"/>
      <c r="GET9" s="14"/>
      <c r="GEU9" s="14"/>
      <c r="GEV9" s="14"/>
      <c r="GEW9" s="14"/>
      <c r="GEX9" s="14"/>
      <c r="GEY9" s="14"/>
      <c r="GEZ9" s="14"/>
      <c r="GFA9" s="14"/>
      <c r="GFB9" s="14"/>
      <c r="GFC9" s="14"/>
      <c r="GFD9" s="14"/>
      <c r="GFE9" s="14"/>
      <c r="GFF9" s="14"/>
      <c r="GFG9" s="14"/>
      <c r="GFH9" s="14"/>
      <c r="GFI9" s="14"/>
      <c r="GFJ9" s="14"/>
      <c r="GFK9" s="14"/>
      <c r="GFL9" s="14"/>
      <c r="GFM9" s="14"/>
      <c r="GFN9" s="14"/>
      <c r="GFO9" s="14"/>
      <c r="GFP9" s="14"/>
      <c r="GFQ9" s="14"/>
      <c r="GFR9" s="14"/>
      <c r="GFS9" s="14"/>
      <c r="GFT9" s="14"/>
      <c r="GFU9" s="14"/>
      <c r="GFV9" s="14"/>
      <c r="GFW9" s="14"/>
      <c r="GFX9" s="14"/>
      <c r="GFY9" s="14"/>
      <c r="GFZ9" s="14"/>
      <c r="GGA9" s="14"/>
      <c r="GGB9" s="14"/>
      <c r="GGC9" s="14"/>
      <c r="GGD9" s="14"/>
      <c r="GGE9" s="14"/>
      <c r="GGF9" s="14"/>
      <c r="GGG9" s="14"/>
      <c r="GGH9" s="14"/>
      <c r="GGI9" s="14"/>
      <c r="GGJ9" s="14"/>
      <c r="GGK9" s="14"/>
      <c r="GGL9" s="14"/>
      <c r="GGM9" s="14"/>
      <c r="GGN9" s="14"/>
      <c r="GGO9" s="14"/>
      <c r="GGP9" s="14"/>
      <c r="GGQ9" s="14"/>
      <c r="GGR9" s="14"/>
      <c r="GGS9" s="14"/>
      <c r="GGT9" s="14"/>
      <c r="GGU9" s="14"/>
      <c r="GGV9" s="14"/>
      <c r="GGW9" s="14"/>
      <c r="GGX9" s="14"/>
      <c r="GGY9" s="14"/>
      <c r="GGZ9" s="14"/>
      <c r="GHA9" s="14"/>
      <c r="GHB9" s="14"/>
      <c r="GHC9" s="14"/>
      <c r="GHD9" s="14"/>
      <c r="GHE9" s="14"/>
      <c r="GHF9" s="14"/>
      <c r="GHG9" s="14"/>
      <c r="GHH9" s="14"/>
      <c r="GHI9" s="14"/>
      <c r="GHJ9" s="14"/>
      <c r="GHK9" s="14"/>
      <c r="GHL9" s="14"/>
      <c r="GHM9" s="14"/>
      <c r="GHN9" s="14"/>
      <c r="GHO9" s="14"/>
      <c r="GHP9" s="14"/>
      <c r="GHQ9" s="14"/>
      <c r="GHR9" s="14"/>
      <c r="GHS9" s="14"/>
      <c r="GHT9" s="14"/>
      <c r="GHU9" s="14"/>
      <c r="GHV9" s="14"/>
      <c r="GHW9" s="14"/>
      <c r="GHX9" s="14"/>
      <c r="GHY9" s="14"/>
      <c r="GHZ9" s="14"/>
      <c r="GIA9" s="14"/>
      <c r="GIB9" s="14"/>
      <c r="GIC9" s="14"/>
      <c r="GID9" s="14"/>
      <c r="GIE9" s="14"/>
      <c r="GIF9" s="14"/>
      <c r="GIG9" s="14"/>
      <c r="GIH9" s="14"/>
      <c r="GII9" s="14"/>
      <c r="GIJ9" s="14"/>
      <c r="GIK9" s="14"/>
      <c r="GIL9" s="14"/>
      <c r="GIM9" s="14"/>
      <c r="GIN9" s="14"/>
      <c r="GIO9" s="14"/>
      <c r="GIP9" s="14"/>
      <c r="GIQ9" s="14"/>
      <c r="GIR9" s="14"/>
      <c r="GIS9" s="14"/>
      <c r="GIT9" s="14"/>
      <c r="GIU9" s="14"/>
      <c r="GIV9" s="14"/>
      <c r="GIW9" s="14"/>
      <c r="GIX9" s="14"/>
      <c r="GIY9" s="14"/>
      <c r="GIZ9" s="14"/>
      <c r="GJA9" s="14"/>
      <c r="GJB9" s="14"/>
      <c r="GJC9" s="14"/>
      <c r="GJD9" s="14"/>
      <c r="GJE9" s="14"/>
      <c r="GJF9" s="14"/>
      <c r="GJG9" s="14"/>
      <c r="GJH9" s="14"/>
      <c r="GJI9" s="14"/>
      <c r="GJJ9" s="14"/>
      <c r="GJK9" s="14"/>
      <c r="GJL9" s="14"/>
      <c r="GJM9" s="14"/>
      <c r="GJN9" s="14"/>
      <c r="GJO9" s="14"/>
      <c r="GJP9" s="14"/>
      <c r="GJQ9" s="14"/>
      <c r="GJR9" s="14"/>
      <c r="GJS9" s="14"/>
      <c r="GJT9" s="14"/>
      <c r="GJU9" s="14"/>
      <c r="GJV9" s="14"/>
      <c r="GJW9" s="14"/>
      <c r="GJX9" s="14"/>
      <c r="GJY9" s="14"/>
      <c r="GJZ9" s="14"/>
      <c r="GKA9" s="14"/>
      <c r="GKB9" s="14"/>
      <c r="GKC9" s="14"/>
      <c r="GKD9" s="14"/>
      <c r="GKE9" s="14"/>
      <c r="GKF9" s="14"/>
      <c r="GKG9" s="14"/>
      <c r="GKH9" s="14"/>
      <c r="GKI9" s="14"/>
      <c r="GKJ9" s="14"/>
      <c r="GKK9" s="14"/>
      <c r="GKL9" s="14"/>
      <c r="GKM9" s="14"/>
      <c r="GKN9" s="14"/>
      <c r="GKO9" s="14"/>
      <c r="GKP9" s="14"/>
      <c r="GKQ9" s="14"/>
      <c r="GKR9" s="14"/>
      <c r="GKS9" s="14"/>
      <c r="GKT9" s="14"/>
      <c r="GKU9" s="14"/>
      <c r="GKV9" s="14"/>
      <c r="GKW9" s="14"/>
      <c r="GKX9" s="14"/>
      <c r="GKY9" s="14"/>
      <c r="GKZ9" s="14"/>
      <c r="GLA9" s="14"/>
      <c r="GLB9" s="14"/>
      <c r="GLC9" s="14"/>
      <c r="GLD9" s="14"/>
      <c r="GLE9" s="14"/>
      <c r="GLF9" s="14"/>
      <c r="GLG9" s="14"/>
      <c r="GLH9" s="14"/>
      <c r="GLI9" s="14"/>
      <c r="GLJ9" s="14"/>
      <c r="GLK9" s="14"/>
      <c r="GLL9" s="14"/>
      <c r="GLM9" s="14"/>
      <c r="GLN9" s="14"/>
      <c r="GLO9" s="14"/>
      <c r="GLP9" s="14"/>
      <c r="GLQ9" s="14"/>
      <c r="GLR9" s="14"/>
      <c r="GLS9" s="14"/>
      <c r="GLT9" s="14"/>
      <c r="GLU9" s="14"/>
      <c r="GLV9" s="14"/>
      <c r="GLW9" s="14"/>
      <c r="GLX9" s="14"/>
      <c r="GLY9" s="14"/>
      <c r="GLZ9" s="14"/>
      <c r="GMA9" s="14"/>
      <c r="GMB9" s="14"/>
      <c r="GMC9" s="14"/>
      <c r="GMD9" s="14"/>
      <c r="GME9" s="14"/>
      <c r="GMF9" s="14"/>
      <c r="GMG9" s="14"/>
      <c r="GMH9" s="14"/>
      <c r="GMI9" s="14"/>
      <c r="GMJ9" s="14"/>
      <c r="GMK9" s="14"/>
      <c r="GML9" s="14"/>
      <c r="GMM9" s="14"/>
      <c r="GMN9" s="14"/>
      <c r="GMO9" s="14"/>
      <c r="GMP9" s="14"/>
      <c r="GMQ9" s="14"/>
      <c r="GMR9" s="14"/>
      <c r="GMS9" s="14"/>
      <c r="GMT9" s="14"/>
      <c r="GMU9" s="14"/>
      <c r="GMV9" s="14"/>
      <c r="GMW9" s="14"/>
      <c r="GMX9" s="14"/>
      <c r="GMY9" s="14"/>
      <c r="GMZ9" s="14"/>
      <c r="GNA9" s="14"/>
      <c r="GNB9" s="14"/>
      <c r="GNC9" s="14"/>
      <c r="GND9" s="14"/>
      <c r="GNE9" s="14"/>
      <c r="GNF9" s="14"/>
      <c r="GNG9" s="14"/>
      <c r="GNH9" s="14"/>
      <c r="GNI9" s="14"/>
      <c r="GNJ9" s="14"/>
      <c r="GNK9" s="14"/>
      <c r="GNL9" s="14"/>
      <c r="GNM9" s="14"/>
      <c r="GNN9" s="14"/>
      <c r="GNO9" s="14"/>
      <c r="GNP9" s="14"/>
      <c r="GNQ9" s="14"/>
      <c r="GNR9" s="14"/>
      <c r="GNS9" s="14"/>
      <c r="GNT9" s="14"/>
      <c r="GNU9" s="14"/>
      <c r="GNV9" s="14"/>
      <c r="GNW9" s="14"/>
      <c r="GNX9" s="14"/>
      <c r="GNY9" s="14"/>
      <c r="GNZ9" s="14"/>
      <c r="GOA9" s="14"/>
      <c r="GOB9" s="14"/>
      <c r="GOC9" s="14"/>
      <c r="GOD9" s="14"/>
      <c r="GOE9" s="14"/>
      <c r="GOF9" s="14"/>
      <c r="GOG9" s="14"/>
      <c r="GOH9" s="14"/>
      <c r="GOI9" s="14"/>
      <c r="GOJ9" s="14"/>
      <c r="GOK9" s="14"/>
      <c r="GOL9" s="14"/>
      <c r="GOM9" s="14"/>
      <c r="GON9" s="14"/>
      <c r="GOO9" s="14"/>
      <c r="GOP9" s="14"/>
      <c r="GOQ9" s="14"/>
      <c r="GOR9" s="14"/>
      <c r="GOS9" s="14"/>
      <c r="GOT9" s="14"/>
      <c r="GOU9" s="14"/>
      <c r="GOV9" s="14"/>
      <c r="GOW9" s="14"/>
      <c r="GOX9" s="14"/>
      <c r="GOY9" s="14"/>
      <c r="GOZ9" s="14"/>
      <c r="GPA9" s="14"/>
      <c r="GPB9" s="14"/>
      <c r="GPC9" s="14"/>
      <c r="GPD9" s="14"/>
      <c r="GPE9" s="14"/>
      <c r="GPF9" s="14"/>
      <c r="GPG9" s="14"/>
      <c r="GPH9" s="14"/>
      <c r="GPI9" s="14"/>
      <c r="GPJ9" s="14"/>
      <c r="GPK9" s="14"/>
      <c r="GPL9" s="14"/>
      <c r="GPM9" s="14"/>
      <c r="GPN9" s="14"/>
      <c r="GPO9" s="14"/>
      <c r="GPP9" s="14"/>
      <c r="GPQ9" s="14"/>
      <c r="GPR9" s="14"/>
      <c r="GPS9" s="14"/>
      <c r="GPT9" s="14"/>
      <c r="GPU9" s="14"/>
      <c r="GPV9" s="14"/>
      <c r="GPW9" s="14"/>
      <c r="GPX9" s="14"/>
      <c r="GPY9" s="14"/>
      <c r="GPZ9" s="14"/>
      <c r="GQA9" s="14"/>
      <c r="GQB9" s="14"/>
      <c r="GQC9" s="14"/>
      <c r="GQD9" s="14"/>
      <c r="GQE9" s="14"/>
      <c r="GQF9" s="14"/>
      <c r="GQG9" s="14"/>
      <c r="GQH9" s="14"/>
      <c r="GQI9" s="14"/>
      <c r="GQJ9" s="14"/>
      <c r="GQK9" s="14"/>
      <c r="GQL9" s="14"/>
      <c r="GQM9" s="14"/>
      <c r="GQN9" s="14"/>
      <c r="GQO9" s="14"/>
      <c r="GQP9" s="14"/>
      <c r="GQQ9" s="14"/>
      <c r="GQR9" s="14"/>
      <c r="GQS9" s="14"/>
      <c r="GQT9" s="14"/>
      <c r="GQU9" s="14"/>
      <c r="GQV9" s="14"/>
      <c r="GQW9" s="14"/>
      <c r="GQX9" s="14"/>
      <c r="GQY9" s="14"/>
      <c r="GQZ9" s="14"/>
      <c r="GRA9" s="14"/>
      <c r="GRB9" s="14"/>
      <c r="GRC9" s="14"/>
      <c r="GRD9" s="14"/>
      <c r="GRE9" s="14"/>
      <c r="GRF9" s="14"/>
      <c r="GRG9" s="14"/>
      <c r="GRH9" s="14"/>
      <c r="GRI9" s="14"/>
      <c r="GRJ9" s="14"/>
      <c r="GRK9" s="14"/>
      <c r="GRL9" s="14"/>
      <c r="GRM9" s="14"/>
      <c r="GRN9" s="14"/>
      <c r="GRO9" s="14"/>
      <c r="GRP9" s="14"/>
      <c r="GRQ9" s="14"/>
      <c r="GRR9" s="14"/>
      <c r="GRS9" s="14"/>
      <c r="GRT9" s="14"/>
      <c r="GRU9" s="14"/>
      <c r="GRV9" s="14"/>
      <c r="GRW9" s="14"/>
      <c r="GRX9" s="14"/>
      <c r="GRY9" s="14"/>
      <c r="GRZ9" s="14"/>
      <c r="GSA9" s="14"/>
      <c r="GSB9" s="14"/>
      <c r="GSC9" s="14"/>
      <c r="GSD9" s="14"/>
      <c r="GSE9" s="14"/>
      <c r="GSF9" s="14"/>
      <c r="GSG9" s="14"/>
      <c r="GSH9" s="14"/>
      <c r="GSI9" s="14"/>
      <c r="GSJ9" s="14"/>
      <c r="GSK9" s="14"/>
      <c r="GSL9" s="14"/>
      <c r="GSM9" s="14"/>
      <c r="GSN9" s="14"/>
      <c r="GSO9" s="14"/>
      <c r="GSP9" s="14"/>
      <c r="GSQ9" s="14"/>
      <c r="GSR9" s="14"/>
      <c r="GSS9" s="14"/>
      <c r="GST9" s="14"/>
      <c r="GSU9" s="14"/>
      <c r="GSV9" s="14"/>
      <c r="GSW9" s="14"/>
      <c r="GSX9" s="14"/>
      <c r="GSY9" s="14"/>
      <c r="GSZ9" s="14"/>
      <c r="GTA9" s="14"/>
      <c r="GTB9" s="14"/>
      <c r="GTC9" s="14"/>
      <c r="GTD9" s="14"/>
      <c r="GTE9" s="14"/>
      <c r="GTF9" s="14"/>
      <c r="GTG9" s="14"/>
      <c r="GTH9" s="14"/>
      <c r="GTI9" s="14"/>
      <c r="GTJ9" s="14"/>
      <c r="GTK9" s="14"/>
      <c r="GTL9" s="14"/>
      <c r="GTM9" s="14"/>
      <c r="GTN9" s="14"/>
      <c r="GTO9" s="14"/>
      <c r="GTP9" s="14"/>
      <c r="GTQ9" s="14"/>
      <c r="GTR9" s="14"/>
      <c r="GTS9" s="14"/>
      <c r="GTT9" s="14"/>
      <c r="GTU9" s="14"/>
      <c r="GTV9" s="14"/>
      <c r="GTW9" s="14"/>
      <c r="GTX9" s="14"/>
      <c r="GTY9" s="14"/>
      <c r="GTZ9" s="14"/>
      <c r="GUA9" s="14"/>
      <c r="GUB9" s="14"/>
      <c r="GUC9" s="14"/>
      <c r="GUD9" s="14"/>
      <c r="GUE9" s="14"/>
      <c r="GUF9" s="14"/>
      <c r="GUG9" s="14"/>
      <c r="GUH9" s="14"/>
      <c r="GUI9" s="14"/>
      <c r="GUJ9" s="14"/>
      <c r="GUK9" s="14"/>
      <c r="GUL9" s="14"/>
      <c r="GUM9" s="14"/>
      <c r="GUN9" s="14"/>
      <c r="GUO9" s="14"/>
      <c r="GUP9" s="14"/>
      <c r="GUQ9" s="14"/>
      <c r="GUR9" s="14"/>
      <c r="GUS9" s="14"/>
      <c r="GUT9" s="14"/>
      <c r="GUU9" s="14"/>
      <c r="GUV9" s="14"/>
      <c r="GUW9" s="14"/>
      <c r="GUX9" s="14"/>
      <c r="GUY9" s="14"/>
      <c r="GUZ9" s="14"/>
      <c r="GVA9" s="14"/>
      <c r="GVB9" s="14"/>
      <c r="GVC9" s="14"/>
      <c r="GVD9" s="14"/>
      <c r="GVE9" s="14"/>
      <c r="GVF9" s="14"/>
      <c r="GVG9" s="14"/>
      <c r="GVH9" s="14"/>
      <c r="GVI9" s="14"/>
      <c r="GVJ9" s="14"/>
      <c r="GVK9" s="14"/>
      <c r="GVL9" s="14"/>
      <c r="GVM9" s="14"/>
      <c r="GVN9" s="14"/>
      <c r="GVO9" s="14"/>
      <c r="GVP9" s="14"/>
      <c r="GVQ9" s="14"/>
      <c r="GVR9" s="14"/>
      <c r="GVS9" s="14"/>
      <c r="GVT9" s="14"/>
      <c r="GVU9" s="14"/>
      <c r="GVV9" s="14"/>
      <c r="GVW9" s="14"/>
      <c r="GVX9" s="14"/>
      <c r="GVY9" s="14"/>
      <c r="GVZ9" s="14"/>
      <c r="GWA9" s="14"/>
      <c r="GWB9" s="14"/>
      <c r="GWC9" s="14"/>
      <c r="GWD9" s="14"/>
      <c r="GWE9" s="14"/>
      <c r="GWF9" s="14"/>
      <c r="GWG9" s="14"/>
      <c r="GWH9" s="14"/>
      <c r="GWI9" s="14"/>
      <c r="GWJ9" s="14"/>
      <c r="GWK9" s="14"/>
      <c r="GWL9" s="14"/>
      <c r="GWM9" s="14"/>
      <c r="GWN9" s="14"/>
      <c r="GWO9" s="14"/>
      <c r="GWP9" s="14"/>
      <c r="GWQ9" s="14"/>
      <c r="GWR9" s="14"/>
      <c r="GWS9" s="14"/>
      <c r="GWT9" s="14"/>
      <c r="GWU9" s="14"/>
      <c r="GWV9" s="14"/>
      <c r="GWW9" s="14"/>
      <c r="GWX9" s="14"/>
      <c r="GWY9" s="14"/>
      <c r="GWZ9" s="14"/>
      <c r="GXA9" s="14"/>
      <c r="GXB9" s="14"/>
      <c r="GXC9" s="14"/>
      <c r="GXD9" s="14"/>
      <c r="GXE9" s="14"/>
      <c r="GXF9" s="14"/>
      <c r="GXG9" s="14"/>
      <c r="GXH9" s="14"/>
      <c r="GXI9" s="14"/>
      <c r="GXJ9" s="14"/>
      <c r="GXK9" s="14"/>
      <c r="GXL9" s="14"/>
      <c r="GXM9" s="14"/>
      <c r="GXN9" s="14"/>
      <c r="GXO9" s="14"/>
      <c r="GXP9" s="14"/>
      <c r="GXQ9" s="14"/>
      <c r="GXR9" s="14"/>
      <c r="GXS9" s="14"/>
      <c r="GXT9" s="14"/>
      <c r="GXU9" s="14"/>
      <c r="GXV9" s="14"/>
      <c r="GXW9" s="14"/>
      <c r="GXX9" s="14"/>
      <c r="GXY9" s="14"/>
      <c r="GXZ9" s="14"/>
      <c r="GYA9" s="14"/>
      <c r="GYB9" s="14"/>
      <c r="GYC9" s="14"/>
      <c r="GYD9" s="14"/>
      <c r="GYE9" s="14"/>
      <c r="GYF9" s="14"/>
      <c r="GYG9" s="14"/>
      <c r="GYH9" s="14"/>
      <c r="GYI9" s="14"/>
      <c r="GYJ9" s="14"/>
      <c r="GYK9" s="14"/>
      <c r="GYL9" s="14"/>
      <c r="GYM9" s="14"/>
      <c r="GYN9" s="14"/>
      <c r="GYO9" s="14"/>
      <c r="GYP9" s="14"/>
      <c r="GYQ9" s="14"/>
      <c r="GYR9" s="14"/>
      <c r="GYS9" s="14"/>
      <c r="GYT9" s="14"/>
      <c r="GYU9" s="14"/>
      <c r="GYV9" s="14"/>
      <c r="GYW9" s="14"/>
      <c r="GYX9" s="14"/>
      <c r="GYY9" s="14"/>
      <c r="GYZ9" s="14"/>
      <c r="GZA9" s="14"/>
      <c r="GZB9" s="14"/>
      <c r="GZC9" s="14"/>
      <c r="GZD9" s="14"/>
      <c r="GZE9" s="14"/>
      <c r="GZF9" s="14"/>
      <c r="GZG9" s="14"/>
      <c r="GZH9" s="14"/>
      <c r="GZI9" s="14"/>
      <c r="GZJ9" s="14"/>
      <c r="GZK9" s="14"/>
      <c r="GZL9" s="14"/>
      <c r="GZM9" s="14"/>
      <c r="GZN9" s="14"/>
      <c r="GZO9" s="14"/>
      <c r="GZP9" s="14"/>
      <c r="GZQ9" s="14"/>
      <c r="GZR9" s="14"/>
      <c r="GZS9" s="14"/>
      <c r="GZT9" s="14"/>
      <c r="GZU9" s="14"/>
      <c r="GZV9" s="14"/>
      <c r="GZW9" s="14"/>
      <c r="GZX9" s="14"/>
      <c r="GZY9" s="14"/>
      <c r="GZZ9" s="14"/>
      <c r="HAA9" s="14"/>
      <c r="HAB9" s="14"/>
      <c r="HAC9" s="14"/>
      <c r="HAD9" s="14"/>
      <c r="HAE9" s="14"/>
      <c r="HAF9" s="14"/>
      <c r="HAG9" s="14"/>
      <c r="HAH9" s="14"/>
      <c r="HAI9" s="14"/>
      <c r="HAJ9" s="14"/>
      <c r="HAK9" s="14"/>
      <c r="HAL9" s="14"/>
      <c r="HAM9" s="14"/>
      <c r="HAN9" s="14"/>
      <c r="HAO9" s="14"/>
      <c r="HAP9" s="14"/>
      <c r="HAQ9" s="14"/>
      <c r="HAR9" s="14"/>
      <c r="HAS9" s="14"/>
      <c r="HAT9" s="14"/>
      <c r="HAU9" s="14"/>
      <c r="HAV9" s="14"/>
      <c r="HAW9" s="14"/>
      <c r="HAX9" s="14"/>
      <c r="HAY9" s="14"/>
      <c r="HAZ9" s="14"/>
      <c r="HBA9" s="14"/>
      <c r="HBB9" s="14"/>
      <c r="HBC9" s="14"/>
      <c r="HBD9" s="14"/>
      <c r="HBE9" s="14"/>
      <c r="HBF9" s="14"/>
      <c r="HBG9" s="14"/>
      <c r="HBH9" s="14"/>
      <c r="HBI9" s="14"/>
      <c r="HBJ9" s="14"/>
      <c r="HBK9" s="14"/>
      <c r="HBL9" s="14"/>
      <c r="HBM9" s="14"/>
      <c r="HBN9" s="14"/>
      <c r="HBO9" s="14"/>
      <c r="HBP9" s="14"/>
      <c r="HBQ9" s="14"/>
      <c r="HBR9" s="14"/>
      <c r="HBS9" s="14"/>
      <c r="HBT9" s="14"/>
      <c r="HBU9" s="14"/>
      <c r="HBV9" s="14"/>
      <c r="HBW9" s="14"/>
      <c r="HBX9" s="14"/>
      <c r="HBY9" s="14"/>
      <c r="HBZ9" s="14"/>
      <c r="HCA9" s="14"/>
      <c r="HCB9" s="14"/>
      <c r="HCC9" s="14"/>
      <c r="HCD9" s="14"/>
      <c r="HCE9" s="14"/>
      <c r="HCF9" s="14"/>
      <c r="HCG9" s="14"/>
      <c r="HCH9" s="14"/>
      <c r="HCI9" s="14"/>
      <c r="HCJ9" s="14"/>
      <c r="HCK9" s="14"/>
      <c r="HCL9" s="14"/>
      <c r="HCM9" s="14"/>
      <c r="HCN9" s="14"/>
      <c r="HCO9" s="14"/>
      <c r="HCP9" s="14"/>
      <c r="HCQ9" s="14"/>
      <c r="HCR9" s="14"/>
      <c r="HCS9" s="14"/>
      <c r="HCT9" s="14"/>
      <c r="HCU9" s="14"/>
      <c r="HCV9" s="14"/>
      <c r="HCW9" s="14"/>
      <c r="HCX9" s="14"/>
      <c r="HCY9" s="14"/>
      <c r="HCZ9" s="14"/>
      <c r="HDA9" s="14"/>
      <c r="HDB9" s="14"/>
      <c r="HDC9" s="14"/>
      <c r="HDD9" s="14"/>
      <c r="HDE9" s="14"/>
      <c r="HDF9" s="14"/>
      <c r="HDG9" s="14"/>
      <c r="HDH9" s="14"/>
      <c r="HDI9" s="14"/>
      <c r="HDJ9" s="14"/>
      <c r="HDK9" s="14"/>
      <c r="HDL9" s="14"/>
      <c r="HDM9" s="14"/>
      <c r="HDN9" s="14"/>
      <c r="HDO9" s="14"/>
      <c r="HDP9" s="14"/>
      <c r="HDQ9" s="14"/>
      <c r="HDR9" s="14"/>
      <c r="HDS9" s="14"/>
      <c r="HDT9" s="14"/>
      <c r="HDU9" s="14"/>
      <c r="HDV9" s="14"/>
      <c r="HDW9" s="14"/>
      <c r="HDX9" s="14"/>
      <c r="HDY9" s="14"/>
      <c r="HDZ9" s="14"/>
      <c r="HEA9" s="14"/>
      <c r="HEB9" s="14"/>
      <c r="HEC9" s="14"/>
      <c r="HED9" s="14"/>
      <c r="HEE9" s="14"/>
      <c r="HEF9" s="14"/>
      <c r="HEG9" s="14"/>
      <c r="HEH9" s="14"/>
      <c r="HEI9" s="14"/>
      <c r="HEJ9" s="14"/>
      <c r="HEK9" s="14"/>
      <c r="HEL9" s="14"/>
      <c r="HEM9" s="14"/>
      <c r="HEN9" s="14"/>
      <c r="HEO9" s="14"/>
      <c r="HEP9" s="14"/>
      <c r="HEQ9" s="14"/>
      <c r="HER9" s="14"/>
      <c r="HES9" s="14"/>
      <c r="HET9" s="14"/>
      <c r="HEU9" s="14"/>
      <c r="HEV9" s="14"/>
      <c r="HEW9" s="14"/>
      <c r="HEX9" s="14"/>
      <c r="HEY9" s="14"/>
      <c r="HEZ9" s="14"/>
      <c r="HFA9" s="14"/>
      <c r="HFB9" s="14"/>
      <c r="HFC9" s="14"/>
      <c r="HFD9" s="14"/>
      <c r="HFE9" s="14"/>
      <c r="HFF9" s="14"/>
      <c r="HFG9" s="14"/>
      <c r="HFH9" s="14"/>
      <c r="HFI9" s="14"/>
      <c r="HFJ9" s="14"/>
      <c r="HFK9" s="14"/>
      <c r="HFL9" s="14"/>
      <c r="HFM9" s="14"/>
      <c r="HFN9" s="14"/>
      <c r="HFO9" s="14"/>
      <c r="HFP9" s="14"/>
      <c r="HFQ9" s="14"/>
      <c r="HFR9" s="14"/>
      <c r="HFS9" s="14"/>
      <c r="HFT9" s="14"/>
      <c r="HFU9" s="14"/>
      <c r="HFV9" s="14"/>
      <c r="HFW9" s="14"/>
      <c r="HFX9" s="14"/>
      <c r="HFY9" s="14"/>
      <c r="HFZ9" s="14"/>
      <c r="HGA9" s="14"/>
      <c r="HGB9" s="14"/>
      <c r="HGC9" s="14"/>
      <c r="HGD9" s="14"/>
      <c r="HGE9" s="14"/>
      <c r="HGF9" s="14"/>
      <c r="HGG9" s="14"/>
      <c r="HGH9" s="14"/>
      <c r="HGI9" s="14"/>
      <c r="HGJ9" s="14"/>
      <c r="HGK9" s="14"/>
      <c r="HGL9" s="14"/>
      <c r="HGM9" s="14"/>
      <c r="HGN9" s="14"/>
      <c r="HGO9" s="14"/>
      <c r="HGP9" s="14"/>
      <c r="HGQ9" s="14"/>
      <c r="HGR9" s="14"/>
      <c r="HGS9" s="14"/>
      <c r="HGT9" s="14"/>
      <c r="HGU9" s="14"/>
      <c r="HGV9" s="14"/>
      <c r="HGW9" s="14"/>
      <c r="HGX9" s="14"/>
      <c r="HGY9" s="14"/>
      <c r="HGZ9" s="14"/>
      <c r="HHA9" s="14"/>
      <c r="HHB9" s="14"/>
      <c r="HHC9" s="14"/>
      <c r="HHD9" s="14"/>
      <c r="HHE9" s="14"/>
      <c r="HHF9" s="14"/>
      <c r="HHG9" s="14"/>
      <c r="HHH9" s="14"/>
      <c r="HHI9" s="14"/>
      <c r="HHJ9" s="14"/>
      <c r="HHK9" s="14"/>
      <c r="HHL9" s="14"/>
      <c r="HHM9" s="14"/>
      <c r="HHN9" s="14"/>
      <c r="HHO9" s="14"/>
      <c r="HHP9" s="14"/>
      <c r="HHQ9" s="14"/>
      <c r="HHR9" s="14"/>
      <c r="HHS9" s="14"/>
      <c r="HHT9" s="14"/>
      <c r="HHU9" s="14"/>
      <c r="HHV9" s="14"/>
      <c r="HHW9" s="14"/>
      <c r="HHX9" s="14"/>
      <c r="HHY9" s="14"/>
      <c r="HHZ9" s="14"/>
      <c r="HIA9" s="14"/>
      <c r="HIB9" s="14"/>
      <c r="HIC9" s="14"/>
      <c r="HID9" s="14"/>
      <c r="HIE9" s="14"/>
      <c r="HIF9" s="14"/>
      <c r="HIG9" s="14"/>
      <c r="HIH9" s="14"/>
      <c r="HII9" s="14"/>
      <c r="HIJ9" s="14"/>
      <c r="HIK9" s="14"/>
      <c r="HIL9" s="14"/>
      <c r="HIM9" s="14"/>
      <c r="HIN9" s="14"/>
      <c r="HIO9" s="14"/>
      <c r="HIP9" s="14"/>
      <c r="HIQ9" s="14"/>
      <c r="HIR9" s="14"/>
      <c r="HIS9" s="14"/>
      <c r="HIT9" s="14"/>
      <c r="HIU9" s="14"/>
      <c r="HIV9" s="14"/>
      <c r="HIW9" s="14"/>
      <c r="HIX9" s="14"/>
      <c r="HIY9" s="14"/>
      <c r="HIZ9" s="14"/>
      <c r="HJA9" s="14"/>
      <c r="HJB9" s="14"/>
      <c r="HJC9" s="14"/>
      <c r="HJD9" s="14"/>
      <c r="HJE9" s="14"/>
      <c r="HJF9" s="14"/>
      <c r="HJG9" s="14"/>
      <c r="HJH9" s="14"/>
      <c r="HJI9" s="14"/>
      <c r="HJJ9" s="14"/>
      <c r="HJK9" s="14"/>
      <c r="HJL9" s="14"/>
      <c r="HJM9" s="14"/>
      <c r="HJN9" s="14"/>
      <c r="HJO9" s="14"/>
      <c r="HJP9" s="14"/>
      <c r="HJQ9" s="14"/>
      <c r="HJR9" s="14"/>
      <c r="HJS9" s="14"/>
      <c r="HJT9" s="14"/>
      <c r="HJU9" s="14"/>
      <c r="HJV9" s="14"/>
      <c r="HJW9" s="14"/>
      <c r="HJX9" s="14"/>
      <c r="HJY9" s="14"/>
      <c r="HJZ9" s="14"/>
      <c r="HKA9" s="14"/>
      <c r="HKB9" s="14"/>
      <c r="HKC9" s="14"/>
      <c r="HKD9" s="14"/>
      <c r="HKE9" s="14"/>
      <c r="HKF9" s="14"/>
      <c r="HKG9" s="14"/>
      <c r="HKH9" s="14"/>
      <c r="HKI9" s="14"/>
      <c r="HKJ9" s="14"/>
      <c r="HKK9" s="14"/>
      <c r="HKL9" s="14"/>
      <c r="HKM9" s="14"/>
      <c r="HKN9" s="14"/>
      <c r="HKO9" s="14"/>
      <c r="HKP9" s="14"/>
      <c r="HKQ9" s="14"/>
      <c r="HKR9" s="14"/>
      <c r="HKS9" s="14"/>
      <c r="HKT9" s="14"/>
      <c r="HKU9" s="14"/>
      <c r="HKV9" s="14"/>
      <c r="HKW9" s="14"/>
      <c r="HKX9" s="14"/>
      <c r="HKY9" s="14"/>
      <c r="HKZ9" s="14"/>
      <c r="HLA9" s="14"/>
      <c r="HLB9" s="14"/>
      <c r="HLC9" s="14"/>
      <c r="HLD9" s="14"/>
      <c r="HLE9" s="14"/>
      <c r="HLF9" s="14"/>
      <c r="HLG9" s="14"/>
      <c r="HLH9" s="14"/>
      <c r="HLI9" s="14"/>
      <c r="HLJ9" s="14"/>
      <c r="HLK9" s="14"/>
      <c r="HLL9" s="14"/>
      <c r="HLM9" s="14"/>
      <c r="HLN9" s="14"/>
      <c r="HLO9" s="14"/>
      <c r="HLP9" s="14"/>
      <c r="HLQ9" s="14"/>
      <c r="HLR9" s="14"/>
      <c r="HLS9" s="14"/>
      <c r="HLT9" s="14"/>
      <c r="HLU9" s="14"/>
      <c r="HLV9" s="14"/>
      <c r="HLW9" s="14"/>
      <c r="HLX9" s="14"/>
      <c r="HLY9" s="14"/>
      <c r="HLZ9" s="14"/>
      <c r="HMA9" s="14"/>
      <c r="HMB9" s="14"/>
      <c r="HMC9" s="14"/>
      <c r="HMD9" s="14"/>
      <c r="HME9" s="14"/>
      <c r="HMF9" s="14"/>
      <c r="HMG9" s="14"/>
      <c r="HMH9" s="14"/>
      <c r="HMI9" s="14"/>
      <c r="HMJ9" s="14"/>
      <c r="HMK9" s="14"/>
      <c r="HML9" s="14"/>
      <c r="HMM9" s="14"/>
      <c r="HMN9" s="14"/>
      <c r="HMO9" s="14"/>
      <c r="HMP9" s="14"/>
      <c r="HMQ9" s="14"/>
      <c r="HMR9" s="14"/>
      <c r="HMS9" s="14"/>
      <c r="HMT9" s="14"/>
      <c r="HMU9" s="14"/>
      <c r="HMV9" s="14"/>
      <c r="HMW9" s="14"/>
      <c r="HMX9" s="14"/>
      <c r="HMY9" s="14"/>
      <c r="HMZ9" s="14"/>
      <c r="HNA9" s="14"/>
      <c r="HNB9" s="14"/>
      <c r="HNC9" s="14"/>
      <c r="HND9" s="14"/>
      <c r="HNE9" s="14"/>
      <c r="HNF9" s="14"/>
      <c r="HNG9" s="14"/>
      <c r="HNH9" s="14"/>
      <c r="HNI9" s="14"/>
      <c r="HNJ9" s="14"/>
      <c r="HNK9" s="14"/>
      <c r="HNL9" s="14"/>
      <c r="HNM9" s="14"/>
      <c r="HNN9" s="14"/>
      <c r="HNO9" s="14"/>
      <c r="HNP9" s="14"/>
      <c r="HNQ9" s="14"/>
      <c r="HNR9" s="14"/>
      <c r="HNS9" s="14"/>
      <c r="HNT9" s="14"/>
      <c r="HNU9" s="14"/>
      <c r="HNV9" s="14"/>
      <c r="HNW9" s="14"/>
      <c r="HNX9" s="14"/>
      <c r="HNY9" s="14"/>
      <c r="HNZ9" s="14"/>
      <c r="HOA9" s="14"/>
      <c r="HOB9" s="14"/>
      <c r="HOC9" s="14"/>
      <c r="HOD9" s="14"/>
      <c r="HOE9" s="14"/>
      <c r="HOF9" s="14"/>
      <c r="HOG9" s="14"/>
      <c r="HOH9" s="14"/>
      <c r="HOI9" s="14"/>
      <c r="HOJ9" s="14"/>
      <c r="HOK9" s="14"/>
      <c r="HOL9" s="14"/>
      <c r="HOM9" s="14"/>
      <c r="HON9" s="14"/>
      <c r="HOO9" s="14"/>
      <c r="HOP9" s="14"/>
      <c r="HOQ9" s="14"/>
      <c r="HOR9" s="14"/>
      <c r="HOS9" s="14"/>
      <c r="HOT9" s="14"/>
      <c r="HOU9" s="14"/>
      <c r="HOV9" s="14"/>
      <c r="HOW9" s="14"/>
      <c r="HOX9" s="14"/>
      <c r="HOY9" s="14"/>
      <c r="HOZ9" s="14"/>
      <c r="HPA9" s="14"/>
      <c r="HPB9" s="14"/>
      <c r="HPC9" s="14"/>
      <c r="HPD9" s="14"/>
      <c r="HPE9" s="14"/>
      <c r="HPF9" s="14"/>
      <c r="HPG9" s="14"/>
      <c r="HPH9" s="14"/>
      <c r="HPI9" s="14"/>
      <c r="HPJ9" s="14"/>
      <c r="HPK9" s="14"/>
      <c r="HPL9" s="14"/>
      <c r="HPM9" s="14"/>
      <c r="HPN9" s="14"/>
      <c r="HPO9" s="14"/>
      <c r="HPP9" s="14"/>
      <c r="HPQ9" s="14"/>
      <c r="HPR9" s="14"/>
      <c r="HPS9" s="14"/>
      <c r="HPT9" s="14"/>
      <c r="HPU9" s="14"/>
      <c r="HPV9" s="14"/>
      <c r="HPW9" s="14"/>
      <c r="HPX9" s="14"/>
      <c r="HPY9" s="14"/>
      <c r="HPZ9" s="14"/>
      <c r="HQA9" s="14"/>
      <c r="HQB9" s="14"/>
      <c r="HQC9" s="14"/>
      <c r="HQD9" s="14"/>
      <c r="HQE9" s="14"/>
      <c r="HQF9" s="14"/>
      <c r="HQG9" s="14"/>
      <c r="HQH9" s="14"/>
      <c r="HQI9" s="14"/>
      <c r="HQJ9" s="14"/>
      <c r="HQK9" s="14"/>
      <c r="HQL9" s="14"/>
      <c r="HQM9" s="14"/>
      <c r="HQN9" s="14"/>
      <c r="HQO9" s="14"/>
      <c r="HQP9" s="14"/>
      <c r="HQQ9" s="14"/>
      <c r="HQR9" s="14"/>
      <c r="HQS9" s="14"/>
      <c r="HQT9" s="14"/>
      <c r="HQU9" s="14"/>
      <c r="HQV9" s="14"/>
      <c r="HQW9" s="14"/>
      <c r="HQX9" s="14"/>
      <c r="HQY9" s="14"/>
      <c r="HQZ9" s="14"/>
      <c r="HRA9" s="14"/>
      <c r="HRB9" s="14"/>
      <c r="HRC9" s="14"/>
      <c r="HRD9" s="14"/>
      <c r="HRE9" s="14"/>
      <c r="HRF9" s="14"/>
      <c r="HRG9" s="14"/>
      <c r="HRH9" s="14"/>
      <c r="HRI9" s="14"/>
      <c r="HRJ9" s="14"/>
      <c r="HRK9" s="14"/>
      <c r="HRL9" s="14"/>
      <c r="HRM9" s="14"/>
      <c r="HRN9" s="14"/>
      <c r="HRO9" s="14"/>
      <c r="HRP9" s="14"/>
      <c r="HRQ9" s="14"/>
      <c r="HRR9" s="14"/>
      <c r="HRS9" s="14"/>
      <c r="HRT9" s="14"/>
      <c r="HRU9" s="14"/>
      <c r="HRV9" s="14"/>
      <c r="HRW9" s="14"/>
      <c r="HRX9" s="14"/>
      <c r="HRY9" s="14"/>
      <c r="HRZ9" s="14"/>
      <c r="HSA9" s="14"/>
      <c r="HSB9" s="14"/>
      <c r="HSC9" s="14"/>
      <c r="HSD9" s="14"/>
      <c r="HSE9" s="14"/>
      <c r="HSF9" s="14"/>
      <c r="HSG9" s="14"/>
      <c r="HSH9" s="14"/>
      <c r="HSI9" s="14"/>
      <c r="HSJ9" s="14"/>
      <c r="HSK9" s="14"/>
      <c r="HSL9" s="14"/>
      <c r="HSM9" s="14"/>
      <c r="HSN9" s="14"/>
      <c r="HSO9" s="14"/>
      <c r="HSP9" s="14"/>
      <c r="HSQ9" s="14"/>
      <c r="HSR9" s="14"/>
      <c r="HSS9" s="14"/>
      <c r="HST9" s="14"/>
      <c r="HSU9" s="14"/>
      <c r="HSV9" s="14"/>
      <c r="HSW9" s="14"/>
      <c r="HSX9" s="14"/>
      <c r="HSY9" s="14"/>
      <c r="HSZ9" s="14"/>
      <c r="HTA9" s="14"/>
      <c r="HTB9" s="14"/>
      <c r="HTC9" s="14"/>
      <c r="HTD9" s="14"/>
      <c r="HTE9" s="14"/>
      <c r="HTF9" s="14"/>
      <c r="HTG9" s="14"/>
      <c r="HTH9" s="14"/>
      <c r="HTI9" s="14"/>
      <c r="HTJ9" s="14"/>
      <c r="HTK9" s="14"/>
      <c r="HTL9" s="14"/>
      <c r="HTM9" s="14"/>
      <c r="HTN9" s="14"/>
      <c r="HTO9" s="14"/>
      <c r="HTP9" s="14"/>
      <c r="HTQ9" s="14"/>
      <c r="HTR9" s="14"/>
      <c r="HTS9" s="14"/>
      <c r="HTT9" s="14"/>
      <c r="HTU9" s="14"/>
      <c r="HTV9" s="14"/>
      <c r="HTW9" s="14"/>
      <c r="HTX9" s="14"/>
      <c r="HTY9" s="14"/>
      <c r="HTZ9" s="14"/>
      <c r="HUA9" s="14"/>
      <c r="HUB9" s="14"/>
      <c r="HUC9" s="14"/>
      <c r="HUD9" s="14"/>
      <c r="HUE9" s="14"/>
      <c r="HUF9" s="14"/>
      <c r="HUG9" s="14"/>
      <c r="HUH9" s="14"/>
      <c r="HUI9" s="14"/>
      <c r="HUJ9" s="14"/>
      <c r="HUK9" s="14"/>
      <c r="HUL9" s="14"/>
      <c r="HUM9" s="14"/>
      <c r="HUN9" s="14"/>
      <c r="HUO9" s="14"/>
      <c r="HUP9" s="14"/>
      <c r="HUQ9" s="14"/>
      <c r="HUR9" s="14"/>
      <c r="HUS9" s="14"/>
      <c r="HUT9" s="14"/>
      <c r="HUU9" s="14"/>
      <c r="HUV9" s="14"/>
      <c r="HUW9" s="14"/>
      <c r="HUX9" s="14"/>
      <c r="HUY9" s="14"/>
      <c r="HUZ9" s="14"/>
      <c r="HVA9" s="14"/>
      <c r="HVB9" s="14"/>
      <c r="HVC9" s="14"/>
      <c r="HVD9" s="14"/>
      <c r="HVE9" s="14"/>
      <c r="HVF9" s="14"/>
      <c r="HVG9" s="14"/>
      <c r="HVH9" s="14"/>
      <c r="HVI9" s="14"/>
      <c r="HVJ9" s="14"/>
      <c r="HVK9" s="14"/>
      <c r="HVL9" s="14"/>
      <c r="HVM9" s="14"/>
      <c r="HVN9" s="14"/>
      <c r="HVO9" s="14"/>
      <c r="HVP9" s="14"/>
      <c r="HVQ9" s="14"/>
      <c r="HVR9" s="14"/>
      <c r="HVS9" s="14"/>
      <c r="HVT9" s="14"/>
      <c r="HVU9" s="14"/>
      <c r="HVV9" s="14"/>
      <c r="HVW9" s="14"/>
      <c r="HVX9" s="14"/>
      <c r="HVY9" s="14"/>
      <c r="HVZ9" s="14"/>
      <c r="HWA9" s="14"/>
      <c r="HWB9" s="14"/>
      <c r="HWC9" s="14"/>
      <c r="HWD9" s="14"/>
      <c r="HWE9" s="14"/>
      <c r="HWF9" s="14"/>
      <c r="HWG9" s="14"/>
      <c r="HWH9" s="14"/>
      <c r="HWI9" s="14"/>
      <c r="HWJ9" s="14"/>
      <c r="HWK9" s="14"/>
      <c r="HWL9" s="14"/>
      <c r="HWM9" s="14"/>
      <c r="HWN9" s="14"/>
      <c r="HWO9" s="14"/>
      <c r="HWP9" s="14"/>
      <c r="HWQ9" s="14"/>
      <c r="HWR9" s="14"/>
      <c r="HWS9" s="14"/>
      <c r="HWT9" s="14"/>
      <c r="HWU9" s="14"/>
      <c r="HWV9" s="14"/>
      <c r="HWW9" s="14"/>
      <c r="HWX9" s="14"/>
      <c r="HWY9" s="14"/>
      <c r="HWZ9" s="14"/>
      <c r="HXA9" s="14"/>
      <c r="HXB9" s="14"/>
      <c r="HXC9" s="14"/>
      <c r="HXD9" s="14"/>
      <c r="HXE9" s="14"/>
      <c r="HXF9" s="14"/>
      <c r="HXG9" s="14"/>
      <c r="HXH9" s="14"/>
      <c r="HXI9" s="14"/>
      <c r="HXJ9" s="14"/>
      <c r="HXK9" s="14"/>
      <c r="HXL9" s="14"/>
      <c r="HXM9" s="14"/>
      <c r="HXN9" s="14"/>
      <c r="HXO9" s="14"/>
      <c r="HXP9" s="14"/>
      <c r="HXQ9" s="14"/>
      <c r="HXR9" s="14"/>
      <c r="HXS9" s="14"/>
      <c r="HXT9" s="14"/>
      <c r="HXU9" s="14"/>
      <c r="HXV9" s="14"/>
      <c r="HXW9" s="14"/>
      <c r="HXX9" s="14"/>
      <c r="HXY9" s="14"/>
      <c r="HXZ9" s="14"/>
      <c r="HYA9" s="14"/>
      <c r="HYB9" s="14"/>
      <c r="HYC9" s="14"/>
      <c r="HYD9" s="14"/>
      <c r="HYE9" s="14"/>
      <c r="HYF9" s="14"/>
      <c r="HYG9" s="14"/>
      <c r="HYH9" s="14"/>
      <c r="HYI9" s="14"/>
      <c r="HYJ9" s="14"/>
      <c r="HYK9" s="14"/>
      <c r="HYL9" s="14"/>
      <c r="HYM9" s="14"/>
      <c r="HYN9" s="14"/>
      <c r="HYO9" s="14"/>
      <c r="HYP9" s="14"/>
      <c r="HYQ9" s="14"/>
      <c r="HYR9" s="14"/>
      <c r="HYS9" s="14"/>
      <c r="HYT9" s="14"/>
      <c r="HYU9" s="14"/>
      <c r="HYV9" s="14"/>
      <c r="HYW9" s="14"/>
      <c r="HYX9" s="14"/>
      <c r="HYY9" s="14"/>
      <c r="HYZ9" s="14"/>
      <c r="HZA9" s="14"/>
      <c r="HZB9" s="14"/>
      <c r="HZC9" s="14"/>
      <c r="HZD9" s="14"/>
      <c r="HZE9" s="14"/>
      <c r="HZF9" s="14"/>
      <c r="HZG9" s="14"/>
      <c r="HZH9" s="14"/>
      <c r="HZI9" s="14"/>
      <c r="HZJ9" s="14"/>
      <c r="HZK9" s="14"/>
      <c r="HZL9" s="14"/>
      <c r="HZM9" s="14"/>
      <c r="HZN9" s="14"/>
      <c r="HZO9" s="14"/>
      <c r="HZP9" s="14"/>
      <c r="HZQ9" s="14"/>
      <c r="HZR9" s="14"/>
      <c r="HZS9" s="14"/>
      <c r="HZT9" s="14"/>
      <c r="HZU9" s="14"/>
      <c r="HZV9" s="14"/>
      <c r="HZW9" s="14"/>
      <c r="HZX9" s="14"/>
      <c r="HZY9" s="14"/>
      <c r="HZZ9" s="14"/>
      <c r="IAA9" s="14"/>
      <c r="IAB9" s="14"/>
      <c r="IAC9" s="14"/>
      <c r="IAD9" s="14"/>
      <c r="IAE9" s="14"/>
      <c r="IAF9" s="14"/>
      <c r="IAG9" s="14"/>
      <c r="IAH9" s="14"/>
      <c r="IAI9" s="14"/>
      <c r="IAJ9" s="14"/>
      <c r="IAK9" s="14"/>
      <c r="IAL9" s="14"/>
      <c r="IAM9" s="14"/>
      <c r="IAN9" s="14"/>
      <c r="IAO9" s="14"/>
      <c r="IAP9" s="14"/>
      <c r="IAQ9" s="14"/>
      <c r="IAR9" s="14"/>
      <c r="IAS9" s="14"/>
      <c r="IAT9" s="14"/>
      <c r="IAU9" s="14"/>
      <c r="IAV9" s="14"/>
      <c r="IAW9" s="14"/>
      <c r="IAX9" s="14"/>
      <c r="IAY9" s="14"/>
      <c r="IAZ9" s="14"/>
      <c r="IBA9" s="14"/>
      <c r="IBB9" s="14"/>
      <c r="IBC9" s="14"/>
      <c r="IBD9" s="14"/>
      <c r="IBE9" s="14"/>
      <c r="IBF9" s="14"/>
      <c r="IBG9" s="14"/>
      <c r="IBH9" s="14"/>
      <c r="IBI9" s="14"/>
      <c r="IBJ9" s="14"/>
      <c r="IBK9" s="14"/>
      <c r="IBL9" s="14"/>
      <c r="IBM9" s="14"/>
      <c r="IBN9" s="14"/>
      <c r="IBO9" s="14"/>
      <c r="IBP9" s="14"/>
      <c r="IBQ9" s="14"/>
      <c r="IBR9" s="14"/>
      <c r="IBS9" s="14"/>
      <c r="IBT9" s="14"/>
      <c r="IBU9" s="14"/>
      <c r="IBV9" s="14"/>
      <c r="IBW9" s="14"/>
      <c r="IBX9" s="14"/>
      <c r="IBY9" s="14"/>
      <c r="IBZ9" s="14"/>
      <c r="ICA9" s="14"/>
      <c r="ICB9" s="14"/>
      <c r="ICC9" s="14"/>
      <c r="ICD9" s="14"/>
      <c r="ICE9" s="14"/>
      <c r="ICF9" s="14"/>
      <c r="ICG9" s="14"/>
      <c r="ICH9" s="14"/>
      <c r="ICI9" s="14"/>
      <c r="ICJ9" s="14"/>
      <c r="ICK9" s="14"/>
      <c r="ICL9" s="14"/>
      <c r="ICM9" s="14"/>
      <c r="ICN9" s="14"/>
      <c r="ICO9" s="14"/>
      <c r="ICP9" s="14"/>
      <c r="ICQ9" s="14"/>
      <c r="ICR9" s="14"/>
      <c r="ICS9" s="14"/>
      <c r="ICT9" s="14"/>
      <c r="ICU9" s="14"/>
      <c r="ICV9" s="14"/>
      <c r="ICW9" s="14"/>
      <c r="ICX9" s="14"/>
      <c r="ICY9" s="14"/>
      <c r="ICZ9" s="14"/>
      <c r="IDA9" s="14"/>
      <c r="IDB9" s="14"/>
      <c r="IDC9" s="14"/>
      <c r="IDD9" s="14"/>
      <c r="IDE9" s="14"/>
      <c r="IDF9" s="14"/>
      <c r="IDG9" s="14"/>
      <c r="IDH9" s="14"/>
      <c r="IDI9" s="14"/>
      <c r="IDJ9" s="14"/>
      <c r="IDK9" s="14"/>
      <c r="IDL9" s="14"/>
      <c r="IDM9" s="14"/>
      <c r="IDN9" s="14"/>
      <c r="IDO9" s="14"/>
      <c r="IDP9" s="14"/>
      <c r="IDQ9" s="14"/>
      <c r="IDR9" s="14"/>
      <c r="IDS9" s="14"/>
      <c r="IDT9" s="14"/>
      <c r="IDU9" s="14"/>
      <c r="IDV9" s="14"/>
      <c r="IDW9" s="14"/>
      <c r="IDX9" s="14"/>
      <c r="IDY9" s="14"/>
      <c r="IDZ9" s="14"/>
      <c r="IEA9" s="14"/>
      <c r="IEB9" s="14"/>
      <c r="IEC9" s="14"/>
      <c r="IED9" s="14"/>
      <c r="IEE9" s="14"/>
      <c r="IEF9" s="14"/>
      <c r="IEG9" s="14"/>
      <c r="IEH9" s="14"/>
      <c r="IEI9" s="14"/>
      <c r="IEJ9" s="14"/>
      <c r="IEK9" s="14"/>
      <c r="IEL9" s="14"/>
      <c r="IEM9" s="14"/>
      <c r="IEN9" s="14"/>
      <c r="IEO9" s="14"/>
      <c r="IEP9" s="14"/>
      <c r="IEQ9" s="14"/>
      <c r="IER9" s="14"/>
      <c r="IES9" s="14"/>
      <c r="IET9" s="14"/>
      <c r="IEU9" s="14"/>
      <c r="IEV9" s="14"/>
      <c r="IEW9" s="14"/>
      <c r="IEX9" s="14"/>
      <c r="IEY9" s="14"/>
      <c r="IEZ9" s="14"/>
      <c r="IFA9" s="14"/>
      <c r="IFB9" s="14"/>
      <c r="IFC9" s="14"/>
      <c r="IFD9" s="14"/>
      <c r="IFE9" s="14"/>
      <c r="IFF9" s="14"/>
      <c r="IFG9" s="14"/>
      <c r="IFH9" s="14"/>
      <c r="IFI9" s="14"/>
      <c r="IFJ9" s="14"/>
      <c r="IFK9" s="14"/>
      <c r="IFL9" s="14"/>
      <c r="IFM9" s="14"/>
      <c r="IFN9" s="14"/>
      <c r="IFO9" s="14"/>
      <c r="IFP9" s="14"/>
      <c r="IFQ9" s="14"/>
      <c r="IFR9" s="14"/>
      <c r="IFS9" s="14"/>
      <c r="IFT9" s="14"/>
      <c r="IFU9" s="14"/>
      <c r="IFV9" s="14"/>
      <c r="IFW9" s="14"/>
      <c r="IFX9" s="14"/>
      <c r="IFY9" s="14"/>
      <c r="IFZ9" s="14"/>
      <c r="IGA9" s="14"/>
      <c r="IGB9" s="14"/>
      <c r="IGC9" s="14"/>
      <c r="IGD9" s="14"/>
      <c r="IGE9" s="14"/>
      <c r="IGF9" s="14"/>
      <c r="IGG9" s="14"/>
      <c r="IGH9" s="14"/>
      <c r="IGI9" s="14"/>
      <c r="IGJ9" s="14"/>
      <c r="IGK9" s="14"/>
      <c r="IGL9" s="14"/>
      <c r="IGM9" s="14"/>
      <c r="IGN9" s="14"/>
      <c r="IGO9" s="14"/>
      <c r="IGP9" s="14"/>
      <c r="IGQ9" s="14"/>
      <c r="IGR9" s="14"/>
      <c r="IGS9" s="14"/>
      <c r="IGT9" s="14"/>
      <c r="IGU9" s="14"/>
      <c r="IGV9" s="14"/>
      <c r="IGW9" s="14"/>
      <c r="IGX9" s="14"/>
      <c r="IGY9" s="14"/>
      <c r="IGZ9" s="14"/>
      <c r="IHA9" s="14"/>
      <c r="IHB9" s="14"/>
      <c r="IHC9" s="14"/>
      <c r="IHD9" s="14"/>
      <c r="IHE9" s="14"/>
      <c r="IHF9" s="14"/>
      <c r="IHG9" s="14"/>
      <c r="IHH9" s="14"/>
      <c r="IHI9" s="14"/>
      <c r="IHJ9" s="14"/>
      <c r="IHK9" s="14"/>
      <c r="IHL9" s="14"/>
      <c r="IHM9" s="14"/>
      <c r="IHN9" s="14"/>
      <c r="IHO9" s="14"/>
      <c r="IHP9" s="14"/>
      <c r="IHQ9" s="14"/>
      <c r="IHR9" s="14"/>
      <c r="IHS9" s="14"/>
      <c r="IHT9" s="14"/>
      <c r="IHU9" s="14"/>
      <c r="IHV9" s="14"/>
      <c r="IHW9" s="14"/>
      <c r="IHX9" s="14"/>
      <c r="IHY9" s="14"/>
      <c r="IHZ9" s="14"/>
      <c r="IIA9" s="14"/>
      <c r="IIB9" s="14"/>
      <c r="IIC9" s="14"/>
      <c r="IID9" s="14"/>
      <c r="IIE9" s="14"/>
      <c r="IIF9" s="14"/>
      <c r="IIG9" s="14"/>
      <c r="IIH9" s="14"/>
      <c r="III9" s="14"/>
      <c r="IIJ9" s="14"/>
      <c r="IIK9" s="14"/>
      <c r="IIL9" s="14"/>
      <c r="IIM9" s="14"/>
      <c r="IIN9" s="14"/>
      <c r="IIO9" s="14"/>
      <c r="IIP9" s="14"/>
      <c r="IIQ9" s="14"/>
      <c r="IIR9" s="14"/>
      <c r="IIS9" s="14"/>
      <c r="IIT9" s="14"/>
      <c r="IIU9" s="14"/>
      <c r="IIV9" s="14"/>
      <c r="IIW9" s="14"/>
      <c r="IIX9" s="14"/>
      <c r="IIY9" s="14"/>
      <c r="IIZ9" s="14"/>
      <c r="IJA9" s="14"/>
      <c r="IJB9" s="14"/>
      <c r="IJC9" s="14"/>
      <c r="IJD9" s="14"/>
      <c r="IJE9" s="14"/>
      <c r="IJF9" s="14"/>
      <c r="IJG9" s="14"/>
      <c r="IJH9" s="14"/>
      <c r="IJI9" s="14"/>
      <c r="IJJ9" s="14"/>
      <c r="IJK9" s="14"/>
      <c r="IJL9" s="14"/>
      <c r="IJM9" s="14"/>
      <c r="IJN9" s="14"/>
      <c r="IJO9" s="14"/>
      <c r="IJP9" s="14"/>
      <c r="IJQ9" s="14"/>
      <c r="IJR9" s="14"/>
      <c r="IJS9" s="14"/>
      <c r="IJT9" s="14"/>
      <c r="IJU9" s="14"/>
      <c r="IJV9" s="14"/>
      <c r="IJW9" s="14"/>
      <c r="IJX9" s="14"/>
      <c r="IJY9" s="14"/>
      <c r="IJZ9" s="14"/>
      <c r="IKA9" s="14"/>
      <c r="IKB9" s="14"/>
      <c r="IKC9" s="14"/>
      <c r="IKD9" s="14"/>
      <c r="IKE9" s="14"/>
      <c r="IKF9" s="14"/>
      <c r="IKG9" s="14"/>
      <c r="IKH9" s="14"/>
      <c r="IKI9" s="14"/>
      <c r="IKJ9" s="14"/>
      <c r="IKK9" s="14"/>
      <c r="IKL9" s="14"/>
      <c r="IKM9" s="14"/>
      <c r="IKN9" s="14"/>
      <c r="IKO9" s="14"/>
      <c r="IKP9" s="14"/>
      <c r="IKQ9" s="14"/>
      <c r="IKR9" s="14"/>
      <c r="IKS9" s="14"/>
      <c r="IKT9" s="14"/>
      <c r="IKU9" s="14"/>
      <c r="IKV9" s="14"/>
      <c r="IKW9" s="14"/>
      <c r="IKX9" s="14"/>
      <c r="IKY9" s="14"/>
      <c r="IKZ9" s="14"/>
      <c r="ILA9" s="14"/>
      <c r="ILB9" s="14"/>
      <c r="ILC9" s="14"/>
      <c r="ILD9" s="14"/>
      <c r="ILE9" s="14"/>
      <c r="ILF9" s="14"/>
      <c r="ILG9" s="14"/>
      <c r="ILH9" s="14"/>
      <c r="ILI9" s="14"/>
      <c r="ILJ9" s="14"/>
      <c r="ILK9" s="14"/>
      <c r="ILL9" s="14"/>
      <c r="ILM9" s="14"/>
      <c r="ILN9" s="14"/>
      <c r="ILO9" s="14"/>
      <c r="ILP9" s="14"/>
      <c r="ILQ9" s="14"/>
      <c r="ILR9" s="14"/>
      <c r="ILS9" s="14"/>
      <c r="ILT9" s="14"/>
      <c r="ILU9" s="14"/>
      <c r="ILV9" s="14"/>
      <c r="ILW9" s="14"/>
      <c r="ILX9" s="14"/>
      <c r="ILY9" s="14"/>
      <c r="ILZ9" s="14"/>
      <c r="IMA9" s="14"/>
      <c r="IMB9" s="14"/>
      <c r="IMC9" s="14"/>
      <c r="IMD9" s="14"/>
      <c r="IME9" s="14"/>
      <c r="IMF9" s="14"/>
      <c r="IMG9" s="14"/>
      <c r="IMH9" s="14"/>
      <c r="IMI9" s="14"/>
      <c r="IMJ9" s="14"/>
      <c r="IMK9" s="14"/>
      <c r="IML9" s="14"/>
      <c r="IMM9" s="14"/>
      <c r="IMN9" s="14"/>
      <c r="IMO9" s="14"/>
      <c r="IMP9" s="14"/>
      <c r="IMQ9" s="14"/>
      <c r="IMR9" s="14"/>
      <c r="IMS9" s="14"/>
      <c r="IMT9" s="14"/>
      <c r="IMU9" s="14"/>
      <c r="IMV9" s="14"/>
      <c r="IMW9" s="14"/>
      <c r="IMX9" s="14"/>
      <c r="IMY9" s="14"/>
      <c r="IMZ9" s="14"/>
      <c r="INA9" s="14"/>
      <c r="INB9" s="14"/>
      <c r="INC9" s="14"/>
      <c r="IND9" s="14"/>
      <c r="INE9" s="14"/>
      <c r="INF9" s="14"/>
      <c r="ING9" s="14"/>
      <c r="INH9" s="14"/>
      <c r="INI9" s="14"/>
      <c r="INJ9" s="14"/>
      <c r="INK9" s="14"/>
      <c r="INL9" s="14"/>
      <c r="INM9" s="14"/>
      <c r="INN9" s="14"/>
      <c r="INO9" s="14"/>
      <c r="INP9" s="14"/>
      <c r="INQ9" s="14"/>
      <c r="INR9" s="14"/>
      <c r="INS9" s="14"/>
      <c r="INT9" s="14"/>
      <c r="INU9" s="14"/>
      <c r="INV9" s="14"/>
      <c r="INW9" s="14"/>
      <c r="INX9" s="14"/>
      <c r="INY9" s="14"/>
      <c r="INZ9" s="14"/>
      <c r="IOA9" s="14"/>
      <c r="IOB9" s="14"/>
      <c r="IOC9" s="14"/>
      <c r="IOD9" s="14"/>
      <c r="IOE9" s="14"/>
      <c r="IOF9" s="14"/>
      <c r="IOG9" s="14"/>
      <c r="IOH9" s="14"/>
      <c r="IOI9" s="14"/>
      <c r="IOJ9" s="14"/>
      <c r="IOK9" s="14"/>
      <c r="IOL9" s="14"/>
      <c r="IOM9" s="14"/>
      <c r="ION9" s="14"/>
      <c r="IOO9" s="14"/>
      <c r="IOP9" s="14"/>
      <c r="IOQ9" s="14"/>
      <c r="IOR9" s="14"/>
      <c r="IOS9" s="14"/>
      <c r="IOT9" s="14"/>
      <c r="IOU9" s="14"/>
      <c r="IOV9" s="14"/>
      <c r="IOW9" s="14"/>
      <c r="IOX9" s="14"/>
      <c r="IOY9" s="14"/>
      <c r="IOZ9" s="14"/>
      <c r="IPA9" s="14"/>
      <c r="IPB9" s="14"/>
      <c r="IPC9" s="14"/>
      <c r="IPD9" s="14"/>
      <c r="IPE9" s="14"/>
      <c r="IPF9" s="14"/>
      <c r="IPG9" s="14"/>
      <c r="IPH9" s="14"/>
      <c r="IPI9" s="14"/>
      <c r="IPJ9" s="14"/>
      <c r="IPK9" s="14"/>
      <c r="IPL9" s="14"/>
      <c r="IPM9" s="14"/>
      <c r="IPN9" s="14"/>
      <c r="IPO9" s="14"/>
      <c r="IPP9" s="14"/>
      <c r="IPQ9" s="14"/>
      <c r="IPR9" s="14"/>
      <c r="IPS9" s="14"/>
      <c r="IPT9" s="14"/>
      <c r="IPU9" s="14"/>
      <c r="IPV9" s="14"/>
      <c r="IPW9" s="14"/>
      <c r="IPX9" s="14"/>
      <c r="IPY9" s="14"/>
      <c r="IPZ9" s="14"/>
      <c r="IQA9" s="14"/>
      <c r="IQB9" s="14"/>
      <c r="IQC9" s="14"/>
      <c r="IQD9" s="14"/>
      <c r="IQE9" s="14"/>
      <c r="IQF9" s="14"/>
      <c r="IQG9" s="14"/>
      <c r="IQH9" s="14"/>
      <c r="IQI9" s="14"/>
      <c r="IQJ9" s="14"/>
      <c r="IQK9" s="14"/>
      <c r="IQL9" s="14"/>
      <c r="IQM9" s="14"/>
      <c r="IQN9" s="14"/>
      <c r="IQO9" s="14"/>
      <c r="IQP9" s="14"/>
      <c r="IQQ9" s="14"/>
      <c r="IQR9" s="14"/>
      <c r="IQS9" s="14"/>
      <c r="IQT9" s="14"/>
      <c r="IQU9" s="14"/>
      <c r="IQV9" s="14"/>
      <c r="IQW9" s="14"/>
      <c r="IQX9" s="14"/>
      <c r="IQY9" s="14"/>
      <c r="IQZ9" s="14"/>
      <c r="IRA9" s="14"/>
      <c r="IRB9" s="14"/>
      <c r="IRC9" s="14"/>
      <c r="IRD9" s="14"/>
      <c r="IRE9" s="14"/>
      <c r="IRF9" s="14"/>
      <c r="IRG9" s="14"/>
      <c r="IRH9" s="14"/>
      <c r="IRI9" s="14"/>
      <c r="IRJ9" s="14"/>
      <c r="IRK9" s="14"/>
      <c r="IRL9" s="14"/>
      <c r="IRM9" s="14"/>
      <c r="IRN9" s="14"/>
      <c r="IRO9" s="14"/>
      <c r="IRP9" s="14"/>
      <c r="IRQ9" s="14"/>
      <c r="IRR9" s="14"/>
      <c r="IRS9" s="14"/>
      <c r="IRT9" s="14"/>
      <c r="IRU9" s="14"/>
      <c r="IRV9" s="14"/>
      <c r="IRW9" s="14"/>
      <c r="IRX9" s="14"/>
      <c r="IRY9" s="14"/>
      <c r="IRZ9" s="14"/>
      <c r="ISA9" s="14"/>
      <c r="ISB9" s="14"/>
      <c r="ISC9" s="14"/>
      <c r="ISD9" s="14"/>
      <c r="ISE9" s="14"/>
      <c r="ISF9" s="14"/>
      <c r="ISG9" s="14"/>
      <c r="ISH9" s="14"/>
      <c r="ISI9" s="14"/>
      <c r="ISJ9" s="14"/>
      <c r="ISK9" s="14"/>
      <c r="ISL9" s="14"/>
      <c r="ISM9" s="14"/>
      <c r="ISN9" s="14"/>
      <c r="ISO9" s="14"/>
      <c r="ISP9" s="14"/>
      <c r="ISQ9" s="14"/>
      <c r="ISR9" s="14"/>
      <c r="ISS9" s="14"/>
      <c r="IST9" s="14"/>
      <c r="ISU9" s="14"/>
      <c r="ISV9" s="14"/>
      <c r="ISW9" s="14"/>
      <c r="ISX9" s="14"/>
      <c r="ISY9" s="14"/>
      <c r="ISZ9" s="14"/>
      <c r="ITA9" s="14"/>
      <c r="ITB9" s="14"/>
      <c r="ITC9" s="14"/>
      <c r="ITD9" s="14"/>
      <c r="ITE9" s="14"/>
      <c r="ITF9" s="14"/>
      <c r="ITG9" s="14"/>
      <c r="ITH9" s="14"/>
      <c r="ITI9" s="14"/>
      <c r="ITJ9" s="14"/>
      <c r="ITK9" s="14"/>
      <c r="ITL9" s="14"/>
      <c r="ITM9" s="14"/>
      <c r="ITN9" s="14"/>
      <c r="ITO9" s="14"/>
      <c r="ITP9" s="14"/>
      <c r="ITQ9" s="14"/>
      <c r="ITR9" s="14"/>
      <c r="ITS9" s="14"/>
      <c r="ITT9" s="14"/>
      <c r="ITU9" s="14"/>
      <c r="ITV9" s="14"/>
      <c r="ITW9" s="14"/>
      <c r="ITX9" s="14"/>
      <c r="ITY9" s="14"/>
      <c r="ITZ9" s="14"/>
      <c r="IUA9" s="14"/>
      <c r="IUB9" s="14"/>
      <c r="IUC9" s="14"/>
      <c r="IUD9" s="14"/>
      <c r="IUE9" s="14"/>
      <c r="IUF9" s="14"/>
      <c r="IUG9" s="14"/>
      <c r="IUH9" s="14"/>
      <c r="IUI9" s="14"/>
      <c r="IUJ9" s="14"/>
      <c r="IUK9" s="14"/>
      <c r="IUL9" s="14"/>
      <c r="IUM9" s="14"/>
      <c r="IUN9" s="14"/>
      <c r="IUO9" s="14"/>
      <c r="IUP9" s="14"/>
      <c r="IUQ9" s="14"/>
      <c r="IUR9" s="14"/>
      <c r="IUS9" s="14"/>
      <c r="IUT9" s="14"/>
      <c r="IUU9" s="14"/>
      <c r="IUV9" s="14"/>
      <c r="IUW9" s="14"/>
      <c r="IUX9" s="14"/>
      <c r="IUY9" s="14"/>
      <c r="IUZ9" s="14"/>
      <c r="IVA9" s="14"/>
      <c r="IVB9" s="14"/>
      <c r="IVC9" s="14"/>
      <c r="IVD9" s="14"/>
      <c r="IVE9" s="14"/>
      <c r="IVF9" s="14"/>
      <c r="IVG9" s="14"/>
      <c r="IVH9" s="14"/>
      <c r="IVI9" s="14"/>
      <c r="IVJ9" s="14"/>
      <c r="IVK9" s="14"/>
      <c r="IVL9" s="14"/>
      <c r="IVM9" s="14"/>
      <c r="IVN9" s="14"/>
      <c r="IVO9" s="14"/>
      <c r="IVP9" s="14"/>
      <c r="IVQ9" s="14"/>
      <c r="IVR9" s="14"/>
      <c r="IVS9" s="14"/>
      <c r="IVT9" s="14"/>
      <c r="IVU9" s="14"/>
      <c r="IVV9" s="14"/>
      <c r="IVW9" s="14"/>
      <c r="IVX9" s="14"/>
      <c r="IVY9" s="14"/>
      <c r="IVZ9" s="14"/>
      <c r="IWA9" s="14"/>
      <c r="IWB9" s="14"/>
      <c r="IWC9" s="14"/>
      <c r="IWD9" s="14"/>
      <c r="IWE9" s="14"/>
      <c r="IWF9" s="14"/>
      <c r="IWG9" s="14"/>
      <c r="IWH9" s="14"/>
      <c r="IWI9" s="14"/>
      <c r="IWJ9" s="14"/>
      <c r="IWK9" s="14"/>
      <c r="IWL9" s="14"/>
      <c r="IWM9" s="14"/>
      <c r="IWN9" s="14"/>
      <c r="IWO9" s="14"/>
      <c r="IWP9" s="14"/>
      <c r="IWQ9" s="14"/>
      <c r="IWR9" s="14"/>
      <c r="IWS9" s="14"/>
      <c r="IWT9" s="14"/>
      <c r="IWU9" s="14"/>
      <c r="IWV9" s="14"/>
      <c r="IWW9" s="14"/>
      <c r="IWX9" s="14"/>
      <c r="IWY9" s="14"/>
      <c r="IWZ9" s="14"/>
      <c r="IXA9" s="14"/>
      <c r="IXB9" s="14"/>
      <c r="IXC9" s="14"/>
      <c r="IXD9" s="14"/>
      <c r="IXE9" s="14"/>
      <c r="IXF9" s="14"/>
      <c r="IXG9" s="14"/>
      <c r="IXH9" s="14"/>
      <c r="IXI9" s="14"/>
      <c r="IXJ9" s="14"/>
      <c r="IXK9" s="14"/>
      <c r="IXL9" s="14"/>
      <c r="IXM9" s="14"/>
      <c r="IXN9" s="14"/>
      <c r="IXO9" s="14"/>
      <c r="IXP9" s="14"/>
      <c r="IXQ9" s="14"/>
      <c r="IXR9" s="14"/>
      <c r="IXS9" s="14"/>
      <c r="IXT9" s="14"/>
      <c r="IXU9" s="14"/>
      <c r="IXV9" s="14"/>
      <c r="IXW9" s="14"/>
      <c r="IXX9" s="14"/>
      <c r="IXY9" s="14"/>
      <c r="IXZ9" s="14"/>
      <c r="IYA9" s="14"/>
      <c r="IYB9" s="14"/>
      <c r="IYC9" s="14"/>
      <c r="IYD9" s="14"/>
      <c r="IYE9" s="14"/>
      <c r="IYF9" s="14"/>
      <c r="IYG9" s="14"/>
      <c r="IYH9" s="14"/>
      <c r="IYI9" s="14"/>
      <c r="IYJ9" s="14"/>
      <c r="IYK9" s="14"/>
      <c r="IYL9" s="14"/>
      <c r="IYM9" s="14"/>
      <c r="IYN9" s="14"/>
      <c r="IYO9" s="14"/>
      <c r="IYP9" s="14"/>
      <c r="IYQ9" s="14"/>
      <c r="IYR9" s="14"/>
      <c r="IYS9" s="14"/>
      <c r="IYT9" s="14"/>
      <c r="IYU9" s="14"/>
      <c r="IYV9" s="14"/>
      <c r="IYW9" s="14"/>
      <c r="IYX9" s="14"/>
      <c r="IYY9" s="14"/>
      <c r="IYZ9" s="14"/>
      <c r="IZA9" s="14"/>
      <c r="IZB9" s="14"/>
      <c r="IZC9" s="14"/>
      <c r="IZD9" s="14"/>
      <c r="IZE9" s="14"/>
      <c r="IZF9" s="14"/>
      <c r="IZG9" s="14"/>
      <c r="IZH9" s="14"/>
      <c r="IZI9" s="14"/>
      <c r="IZJ9" s="14"/>
      <c r="IZK9" s="14"/>
      <c r="IZL9" s="14"/>
      <c r="IZM9" s="14"/>
      <c r="IZN9" s="14"/>
      <c r="IZO9" s="14"/>
      <c r="IZP9" s="14"/>
      <c r="IZQ9" s="14"/>
      <c r="IZR9" s="14"/>
      <c r="IZS9" s="14"/>
      <c r="IZT9" s="14"/>
      <c r="IZU9" s="14"/>
      <c r="IZV9" s="14"/>
      <c r="IZW9" s="14"/>
      <c r="IZX9" s="14"/>
      <c r="IZY9" s="14"/>
      <c r="IZZ9" s="14"/>
      <c r="JAA9" s="14"/>
      <c r="JAB9" s="14"/>
      <c r="JAC9" s="14"/>
      <c r="JAD9" s="14"/>
      <c r="JAE9" s="14"/>
      <c r="JAF9" s="14"/>
      <c r="JAG9" s="14"/>
      <c r="JAH9" s="14"/>
      <c r="JAI9" s="14"/>
      <c r="JAJ9" s="14"/>
      <c r="JAK9" s="14"/>
      <c r="JAL9" s="14"/>
      <c r="JAM9" s="14"/>
      <c r="JAN9" s="14"/>
      <c r="JAO9" s="14"/>
      <c r="JAP9" s="14"/>
      <c r="JAQ9" s="14"/>
      <c r="JAR9" s="14"/>
      <c r="JAS9" s="14"/>
      <c r="JAT9" s="14"/>
      <c r="JAU9" s="14"/>
      <c r="JAV9" s="14"/>
      <c r="JAW9" s="14"/>
      <c r="JAX9" s="14"/>
      <c r="JAY9" s="14"/>
      <c r="JAZ9" s="14"/>
      <c r="JBA9" s="14"/>
      <c r="JBB9" s="14"/>
      <c r="JBC9" s="14"/>
      <c r="JBD9" s="14"/>
      <c r="JBE9" s="14"/>
      <c r="JBF9" s="14"/>
      <c r="JBG9" s="14"/>
      <c r="JBH9" s="14"/>
      <c r="JBI9" s="14"/>
      <c r="JBJ9" s="14"/>
      <c r="JBK9" s="14"/>
      <c r="JBL9" s="14"/>
      <c r="JBM9" s="14"/>
      <c r="JBN9" s="14"/>
      <c r="JBO9" s="14"/>
      <c r="JBP9" s="14"/>
      <c r="JBQ9" s="14"/>
      <c r="JBR9" s="14"/>
      <c r="JBS9" s="14"/>
      <c r="JBT9" s="14"/>
      <c r="JBU9" s="14"/>
      <c r="JBV9" s="14"/>
      <c r="JBW9" s="14"/>
      <c r="JBX9" s="14"/>
      <c r="JBY9" s="14"/>
      <c r="JBZ9" s="14"/>
      <c r="JCA9" s="14"/>
      <c r="JCB9" s="14"/>
      <c r="JCC9" s="14"/>
      <c r="JCD9" s="14"/>
      <c r="JCE9" s="14"/>
      <c r="JCF9" s="14"/>
      <c r="JCG9" s="14"/>
      <c r="JCH9" s="14"/>
      <c r="JCI9" s="14"/>
      <c r="JCJ9" s="14"/>
      <c r="JCK9" s="14"/>
      <c r="JCL9" s="14"/>
      <c r="JCM9" s="14"/>
      <c r="JCN9" s="14"/>
      <c r="JCO9" s="14"/>
      <c r="JCP9" s="14"/>
      <c r="JCQ9" s="14"/>
      <c r="JCR9" s="14"/>
      <c r="JCS9" s="14"/>
      <c r="JCT9" s="14"/>
      <c r="JCU9" s="14"/>
      <c r="JCV9" s="14"/>
      <c r="JCW9" s="14"/>
      <c r="JCX9" s="14"/>
      <c r="JCY9" s="14"/>
      <c r="JCZ9" s="14"/>
      <c r="JDA9" s="14"/>
      <c r="JDB9" s="14"/>
      <c r="JDC9" s="14"/>
      <c r="JDD9" s="14"/>
      <c r="JDE9" s="14"/>
      <c r="JDF9" s="14"/>
      <c r="JDG9" s="14"/>
      <c r="JDH9" s="14"/>
      <c r="JDI9" s="14"/>
      <c r="JDJ9" s="14"/>
      <c r="JDK9" s="14"/>
      <c r="JDL9" s="14"/>
      <c r="JDM9" s="14"/>
      <c r="JDN9" s="14"/>
      <c r="JDO9" s="14"/>
      <c r="JDP9" s="14"/>
      <c r="JDQ9" s="14"/>
      <c r="JDR9" s="14"/>
      <c r="JDS9" s="14"/>
      <c r="JDT9" s="14"/>
      <c r="JDU9" s="14"/>
      <c r="JDV9" s="14"/>
      <c r="JDW9" s="14"/>
      <c r="JDX9" s="14"/>
      <c r="JDY9" s="14"/>
      <c r="JDZ9" s="14"/>
      <c r="JEA9" s="14"/>
      <c r="JEB9" s="14"/>
      <c r="JEC9" s="14"/>
      <c r="JED9" s="14"/>
      <c r="JEE9" s="14"/>
      <c r="JEF9" s="14"/>
      <c r="JEG9" s="14"/>
      <c r="JEH9" s="14"/>
      <c r="JEI9" s="14"/>
      <c r="JEJ9" s="14"/>
      <c r="JEK9" s="14"/>
      <c r="JEL9" s="14"/>
      <c r="JEM9" s="14"/>
      <c r="JEN9" s="14"/>
      <c r="JEO9" s="14"/>
      <c r="JEP9" s="14"/>
      <c r="JEQ9" s="14"/>
      <c r="JER9" s="14"/>
      <c r="JES9" s="14"/>
      <c r="JET9" s="14"/>
      <c r="JEU9" s="14"/>
      <c r="JEV9" s="14"/>
      <c r="JEW9" s="14"/>
      <c r="JEX9" s="14"/>
      <c r="JEY9" s="14"/>
      <c r="JEZ9" s="14"/>
      <c r="JFA9" s="14"/>
      <c r="JFB9" s="14"/>
      <c r="JFC9" s="14"/>
      <c r="JFD9" s="14"/>
      <c r="JFE9" s="14"/>
      <c r="JFF9" s="14"/>
      <c r="JFG9" s="14"/>
      <c r="JFH9" s="14"/>
      <c r="JFI9" s="14"/>
      <c r="JFJ9" s="14"/>
      <c r="JFK9" s="14"/>
      <c r="JFL9" s="14"/>
      <c r="JFM9" s="14"/>
      <c r="JFN9" s="14"/>
      <c r="JFO9" s="14"/>
      <c r="JFP9" s="14"/>
      <c r="JFQ9" s="14"/>
      <c r="JFR9" s="14"/>
      <c r="JFS9" s="14"/>
      <c r="JFT9" s="14"/>
      <c r="JFU9" s="14"/>
      <c r="JFV9" s="14"/>
      <c r="JFW9" s="14"/>
      <c r="JFX9" s="14"/>
      <c r="JFY9" s="14"/>
      <c r="JFZ9" s="14"/>
      <c r="JGA9" s="14"/>
      <c r="JGB9" s="14"/>
      <c r="JGC9" s="14"/>
      <c r="JGD9" s="14"/>
      <c r="JGE9" s="14"/>
      <c r="JGF9" s="14"/>
      <c r="JGG9" s="14"/>
      <c r="JGH9" s="14"/>
      <c r="JGI9" s="14"/>
      <c r="JGJ9" s="14"/>
      <c r="JGK9" s="14"/>
      <c r="JGL9" s="14"/>
      <c r="JGM9" s="14"/>
      <c r="JGN9" s="14"/>
      <c r="JGO9" s="14"/>
      <c r="JGP9" s="14"/>
      <c r="JGQ9" s="14"/>
      <c r="JGR9" s="14"/>
      <c r="JGS9" s="14"/>
      <c r="JGT9" s="14"/>
      <c r="JGU9" s="14"/>
      <c r="JGV9" s="14"/>
      <c r="JGW9" s="14"/>
      <c r="JGX9" s="14"/>
      <c r="JGY9" s="14"/>
      <c r="JGZ9" s="14"/>
      <c r="JHA9" s="14"/>
      <c r="JHB9" s="14"/>
      <c r="JHC9" s="14"/>
      <c r="JHD9" s="14"/>
      <c r="JHE9" s="14"/>
      <c r="JHF9" s="14"/>
      <c r="JHG9" s="14"/>
      <c r="JHH9" s="14"/>
      <c r="JHI9" s="14"/>
      <c r="JHJ9" s="14"/>
      <c r="JHK9" s="14"/>
      <c r="JHL9" s="14"/>
      <c r="JHM9" s="14"/>
      <c r="JHN9" s="14"/>
      <c r="JHO9" s="14"/>
      <c r="JHP9" s="14"/>
      <c r="JHQ9" s="14"/>
      <c r="JHR9" s="14"/>
      <c r="JHS9" s="14"/>
      <c r="JHT9" s="14"/>
      <c r="JHU9" s="14"/>
      <c r="JHV9" s="14"/>
      <c r="JHW9" s="14"/>
      <c r="JHX9" s="14"/>
      <c r="JHY9" s="14"/>
      <c r="JHZ9" s="14"/>
      <c r="JIA9" s="14"/>
      <c r="JIB9" s="14"/>
      <c r="JIC9" s="14"/>
      <c r="JID9" s="14"/>
      <c r="JIE9" s="14"/>
      <c r="JIF9" s="14"/>
      <c r="JIG9" s="14"/>
      <c r="JIH9" s="14"/>
      <c r="JII9" s="14"/>
      <c r="JIJ9" s="14"/>
      <c r="JIK9" s="14"/>
      <c r="JIL9" s="14"/>
      <c r="JIM9" s="14"/>
      <c r="JIN9" s="14"/>
      <c r="JIO9" s="14"/>
      <c r="JIP9" s="14"/>
      <c r="JIQ9" s="14"/>
      <c r="JIR9" s="14"/>
      <c r="JIS9" s="14"/>
      <c r="JIT9" s="14"/>
      <c r="JIU9" s="14"/>
      <c r="JIV9" s="14"/>
      <c r="JIW9" s="14"/>
      <c r="JIX9" s="14"/>
      <c r="JIY9" s="14"/>
      <c r="JIZ9" s="14"/>
      <c r="JJA9" s="14"/>
      <c r="JJB9" s="14"/>
      <c r="JJC9" s="14"/>
      <c r="JJD9" s="14"/>
      <c r="JJE9" s="14"/>
      <c r="JJF9" s="14"/>
      <c r="JJG9" s="14"/>
      <c r="JJH9" s="14"/>
      <c r="JJI9" s="14"/>
      <c r="JJJ9" s="14"/>
      <c r="JJK9" s="14"/>
      <c r="JJL9" s="14"/>
      <c r="JJM9" s="14"/>
      <c r="JJN9" s="14"/>
      <c r="JJO9" s="14"/>
      <c r="JJP9" s="14"/>
      <c r="JJQ9" s="14"/>
      <c r="JJR9" s="14"/>
      <c r="JJS9" s="14"/>
      <c r="JJT9" s="14"/>
      <c r="JJU9" s="14"/>
      <c r="JJV9" s="14"/>
      <c r="JJW9" s="14"/>
      <c r="JJX9" s="14"/>
      <c r="JJY9" s="14"/>
      <c r="JJZ9" s="14"/>
      <c r="JKA9" s="14"/>
      <c r="JKB9" s="14"/>
      <c r="JKC9" s="14"/>
      <c r="JKD9" s="14"/>
      <c r="JKE9" s="14"/>
      <c r="JKF9" s="14"/>
      <c r="JKG9" s="14"/>
      <c r="JKH9" s="14"/>
      <c r="JKI9" s="14"/>
      <c r="JKJ9" s="14"/>
      <c r="JKK9" s="14"/>
      <c r="JKL9" s="14"/>
      <c r="JKM9" s="14"/>
      <c r="JKN9" s="14"/>
      <c r="JKO9" s="14"/>
      <c r="JKP9" s="14"/>
      <c r="JKQ9" s="14"/>
      <c r="JKR9" s="14"/>
      <c r="JKS9" s="14"/>
      <c r="JKT9" s="14"/>
      <c r="JKU9" s="14"/>
      <c r="JKV9" s="14"/>
      <c r="JKW9" s="14"/>
      <c r="JKX9" s="14"/>
      <c r="JKY9" s="14"/>
      <c r="JKZ9" s="14"/>
      <c r="JLA9" s="14"/>
      <c r="JLB9" s="14"/>
      <c r="JLC9" s="14"/>
      <c r="JLD9" s="14"/>
      <c r="JLE9" s="14"/>
      <c r="JLF9" s="14"/>
      <c r="JLG9" s="14"/>
      <c r="JLH9" s="14"/>
      <c r="JLI9" s="14"/>
      <c r="JLJ9" s="14"/>
      <c r="JLK9" s="14"/>
      <c r="JLL9" s="14"/>
      <c r="JLM9" s="14"/>
      <c r="JLN9" s="14"/>
      <c r="JLO9" s="14"/>
      <c r="JLP9" s="14"/>
      <c r="JLQ9" s="14"/>
      <c r="JLR9" s="14"/>
      <c r="JLS9" s="14"/>
      <c r="JLT9" s="14"/>
      <c r="JLU9" s="14"/>
      <c r="JLV9" s="14"/>
      <c r="JLW9" s="14"/>
      <c r="JLX9" s="14"/>
      <c r="JLY9" s="14"/>
      <c r="JLZ9" s="14"/>
      <c r="JMA9" s="14"/>
      <c r="JMB9" s="14"/>
      <c r="JMC9" s="14"/>
      <c r="JMD9" s="14"/>
      <c r="JME9" s="14"/>
      <c r="JMF9" s="14"/>
      <c r="JMG9" s="14"/>
      <c r="JMH9" s="14"/>
      <c r="JMI9" s="14"/>
      <c r="JMJ9" s="14"/>
      <c r="JMK9" s="14"/>
      <c r="JML9" s="14"/>
      <c r="JMM9" s="14"/>
      <c r="JMN9" s="14"/>
      <c r="JMO9" s="14"/>
      <c r="JMP9" s="14"/>
      <c r="JMQ9" s="14"/>
      <c r="JMR9" s="14"/>
      <c r="JMS9" s="14"/>
      <c r="JMT9" s="14"/>
      <c r="JMU9" s="14"/>
      <c r="JMV9" s="14"/>
      <c r="JMW9" s="14"/>
      <c r="JMX9" s="14"/>
      <c r="JMY9" s="14"/>
      <c r="JMZ9" s="14"/>
      <c r="JNA9" s="14"/>
      <c r="JNB9" s="14"/>
      <c r="JNC9" s="14"/>
      <c r="JND9" s="14"/>
      <c r="JNE9" s="14"/>
      <c r="JNF9" s="14"/>
      <c r="JNG9" s="14"/>
      <c r="JNH9" s="14"/>
      <c r="JNI9" s="14"/>
      <c r="JNJ9" s="14"/>
      <c r="JNK9" s="14"/>
      <c r="JNL9" s="14"/>
      <c r="JNM9" s="14"/>
      <c r="JNN9" s="14"/>
      <c r="JNO9" s="14"/>
      <c r="JNP9" s="14"/>
      <c r="JNQ9" s="14"/>
      <c r="JNR9" s="14"/>
      <c r="JNS9" s="14"/>
      <c r="JNT9" s="14"/>
      <c r="JNU9" s="14"/>
      <c r="JNV9" s="14"/>
      <c r="JNW9" s="14"/>
      <c r="JNX9" s="14"/>
      <c r="JNY9" s="14"/>
      <c r="JNZ9" s="14"/>
      <c r="JOA9" s="14"/>
      <c r="JOB9" s="14"/>
      <c r="JOC9" s="14"/>
      <c r="JOD9" s="14"/>
      <c r="JOE9" s="14"/>
      <c r="JOF9" s="14"/>
      <c r="JOG9" s="14"/>
      <c r="JOH9" s="14"/>
      <c r="JOI9" s="14"/>
      <c r="JOJ9" s="14"/>
      <c r="JOK9" s="14"/>
      <c r="JOL9" s="14"/>
      <c r="JOM9" s="14"/>
      <c r="JON9" s="14"/>
      <c r="JOO9" s="14"/>
      <c r="JOP9" s="14"/>
      <c r="JOQ9" s="14"/>
      <c r="JOR9" s="14"/>
      <c r="JOS9" s="14"/>
      <c r="JOT9" s="14"/>
      <c r="JOU9" s="14"/>
      <c r="JOV9" s="14"/>
      <c r="JOW9" s="14"/>
      <c r="JOX9" s="14"/>
      <c r="JOY9" s="14"/>
      <c r="JOZ9" s="14"/>
      <c r="JPA9" s="14"/>
      <c r="JPB9" s="14"/>
      <c r="JPC9" s="14"/>
      <c r="JPD9" s="14"/>
      <c r="JPE9" s="14"/>
      <c r="JPF9" s="14"/>
      <c r="JPG9" s="14"/>
      <c r="JPH9" s="14"/>
      <c r="JPI9" s="14"/>
      <c r="JPJ9" s="14"/>
      <c r="JPK9" s="14"/>
      <c r="JPL9" s="14"/>
      <c r="JPM9" s="14"/>
      <c r="JPN9" s="14"/>
      <c r="JPO9" s="14"/>
      <c r="JPP9" s="14"/>
      <c r="JPQ9" s="14"/>
      <c r="JPR9" s="14"/>
      <c r="JPS9" s="14"/>
      <c r="JPT9" s="14"/>
      <c r="JPU9" s="14"/>
      <c r="JPV9" s="14"/>
      <c r="JPW9" s="14"/>
      <c r="JPX9" s="14"/>
      <c r="JPY9" s="14"/>
      <c r="JPZ9" s="14"/>
      <c r="JQA9" s="14"/>
      <c r="JQB9" s="14"/>
      <c r="JQC9" s="14"/>
      <c r="JQD9" s="14"/>
      <c r="JQE9" s="14"/>
      <c r="JQF9" s="14"/>
      <c r="JQG9" s="14"/>
      <c r="JQH9" s="14"/>
      <c r="JQI9" s="14"/>
      <c r="JQJ9" s="14"/>
      <c r="JQK9" s="14"/>
      <c r="JQL9" s="14"/>
      <c r="JQM9" s="14"/>
      <c r="JQN9" s="14"/>
      <c r="JQO9" s="14"/>
      <c r="JQP9" s="14"/>
      <c r="JQQ9" s="14"/>
      <c r="JQR9" s="14"/>
      <c r="JQS9" s="14"/>
      <c r="JQT9" s="14"/>
      <c r="JQU9" s="14"/>
      <c r="JQV9" s="14"/>
      <c r="JQW9" s="14"/>
      <c r="JQX9" s="14"/>
      <c r="JQY9" s="14"/>
      <c r="JQZ9" s="14"/>
      <c r="JRA9" s="14"/>
      <c r="JRB9" s="14"/>
      <c r="JRC9" s="14"/>
      <c r="JRD9" s="14"/>
      <c r="JRE9" s="14"/>
      <c r="JRF9" s="14"/>
      <c r="JRG9" s="14"/>
      <c r="JRH9" s="14"/>
      <c r="JRI9" s="14"/>
      <c r="JRJ9" s="14"/>
      <c r="JRK9" s="14"/>
      <c r="JRL9" s="14"/>
      <c r="JRM9" s="14"/>
      <c r="JRN9" s="14"/>
      <c r="JRO9" s="14"/>
      <c r="JRP9" s="14"/>
      <c r="JRQ9" s="14"/>
      <c r="JRR9" s="14"/>
      <c r="JRS9" s="14"/>
      <c r="JRT9" s="14"/>
      <c r="JRU9" s="14"/>
      <c r="JRV9" s="14"/>
      <c r="JRW9" s="14"/>
      <c r="JRX9" s="14"/>
      <c r="JRY9" s="14"/>
      <c r="JRZ9" s="14"/>
      <c r="JSA9" s="14"/>
      <c r="JSB9" s="14"/>
      <c r="JSC9" s="14"/>
      <c r="JSD9" s="14"/>
      <c r="JSE9" s="14"/>
      <c r="JSF9" s="14"/>
      <c r="JSG9" s="14"/>
      <c r="JSH9" s="14"/>
      <c r="JSI9" s="14"/>
      <c r="JSJ9" s="14"/>
      <c r="JSK9" s="14"/>
      <c r="JSL9" s="14"/>
      <c r="JSM9" s="14"/>
      <c r="JSN9" s="14"/>
      <c r="JSO9" s="14"/>
      <c r="JSP9" s="14"/>
      <c r="JSQ9" s="14"/>
      <c r="JSR9" s="14"/>
      <c r="JSS9" s="14"/>
      <c r="JST9" s="14"/>
      <c r="JSU9" s="14"/>
      <c r="JSV9" s="14"/>
      <c r="JSW9" s="14"/>
      <c r="JSX9" s="14"/>
      <c r="JSY9" s="14"/>
      <c r="JSZ9" s="14"/>
      <c r="JTA9" s="14"/>
      <c r="JTB9" s="14"/>
      <c r="JTC9" s="14"/>
      <c r="JTD9" s="14"/>
      <c r="JTE9" s="14"/>
      <c r="JTF9" s="14"/>
      <c r="JTG9" s="14"/>
      <c r="JTH9" s="14"/>
      <c r="JTI9" s="14"/>
      <c r="JTJ9" s="14"/>
      <c r="JTK9" s="14"/>
      <c r="JTL9" s="14"/>
      <c r="JTM9" s="14"/>
      <c r="JTN9" s="14"/>
      <c r="JTO9" s="14"/>
      <c r="JTP9" s="14"/>
      <c r="JTQ9" s="14"/>
      <c r="JTR9" s="14"/>
      <c r="JTS9" s="14"/>
      <c r="JTT9" s="14"/>
      <c r="JTU9" s="14"/>
      <c r="JTV9" s="14"/>
      <c r="JTW9" s="14"/>
      <c r="JTX9" s="14"/>
      <c r="JTY9" s="14"/>
      <c r="JTZ9" s="14"/>
      <c r="JUA9" s="14"/>
      <c r="JUB9" s="14"/>
      <c r="JUC9" s="14"/>
      <c r="JUD9" s="14"/>
      <c r="JUE9" s="14"/>
      <c r="JUF9" s="14"/>
      <c r="JUG9" s="14"/>
      <c r="JUH9" s="14"/>
      <c r="JUI9" s="14"/>
      <c r="JUJ9" s="14"/>
      <c r="JUK9" s="14"/>
      <c r="JUL9" s="14"/>
      <c r="JUM9" s="14"/>
      <c r="JUN9" s="14"/>
      <c r="JUO9" s="14"/>
      <c r="JUP9" s="14"/>
      <c r="JUQ9" s="14"/>
      <c r="JUR9" s="14"/>
      <c r="JUS9" s="14"/>
      <c r="JUT9" s="14"/>
      <c r="JUU9" s="14"/>
      <c r="JUV9" s="14"/>
      <c r="JUW9" s="14"/>
      <c r="JUX9" s="14"/>
      <c r="JUY9" s="14"/>
      <c r="JUZ9" s="14"/>
      <c r="JVA9" s="14"/>
      <c r="JVB9" s="14"/>
      <c r="JVC9" s="14"/>
      <c r="JVD9" s="14"/>
      <c r="JVE9" s="14"/>
      <c r="JVF9" s="14"/>
      <c r="JVG9" s="14"/>
      <c r="JVH9" s="14"/>
      <c r="JVI9" s="14"/>
      <c r="JVJ9" s="14"/>
      <c r="JVK9" s="14"/>
      <c r="JVL9" s="14"/>
      <c r="JVM9" s="14"/>
      <c r="JVN9" s="14"/>
      <c r="JVO9" s="14"/>
      <c r="JVP9" s="14"/>
      <c r="JVQ9" s="14"/>
      <c r="JVR9" s="14"/>
      <c r="JVS9" s="14"/>
      <c r="JVT9" s="14"/>
      <c r="JVU9" s="14"/>
      <c r="JVV9" s="14"/>
      <c r="JVW9" s="14"/>
      <c r="JVX9" s="14"/>
      <c r="JVY9" s="14"/>
      <c r="JVZ9" s="14"/>
      <c r="JWA9" s="14"/>
      <c r="JWB9" s="14"/>
      <c r="JWC9" s="14"/>
      <c r="JWD9" s="14"/>
      <c r="JWE9" s="14"/>
      <c r="JWF9" s="14"/>
      <c r="JWG9" s="14"/>
      <c r="JWH9" s="14"/>
      <c r="JWI9" s="14"/>
      <c r="JWJ9" s="14"/>
      <c r="JWK9" s="14"/>
      <c r="JWL9" s="14"/>
      <c r="JWM9" s="14"/>
      <c r="JWN9" s="14"/>
      <c r="JWO9" s="14"/>
      <c r="JWP9" s="14"/>
      <c r="JWQ9" s="14"/>
      <c r="JWR9" s="14"/>
      <c r="JWS9" s="14"/>
      <c r="JWT9" s="14"/>
      <c r="JWU9" s="14"/>
      <c r="JWV9" s="14"/>
      <c r="JWW9" s="14"/>
      <c r="JWX9" s="14"/>
      <c r="JWY9" s="14"/>
      <c r="JWZ9" s="14"/>
      <c r="JXA9" s="14"/>
      <c r="JXB9" s="14"/>
      <c r="JXC9" s="14"/>
      <c r="JXD9" s="14"/>
      <c r="JXE9" s="14"/>
      <c r="JXF9" s="14"/>
      <c r="JXG9" s="14"/>
      <c r="JXH9" s="14"/>
      <c r="JXI9" s="14"/>
      <c r="JXJ9" s="14"/>
      <c r="JXK9" s="14"/>
      <c r="JXL9" s="14"/>
      <c r="JXM9" s="14"/>
      <c r="JXN9" s="14"/>
      <c r="JXO9" s="14"/>
      <c r="JXP9" s="14"/>
      <c r="JXQ9" s="14"/>
      <c r="JXR9" s="14"/>
      <c r="JXS9" s="14"/>
      <c r="JXT9" s="14"/>
      <c r="JXU9" s="14"/>
      <c r="JXV9" s="14"/>
      <c r="JXW9" s="14"/>
      <c r="JXX9" s="14"/>
      <c r="JXY9" s="14"/>
      <c r="JXZ9" s="14"/>
      <c r="JYA9" s="14"/>
      <c r="JYB9" s="14"/>
      <c r="JYC9" s="14"/>
      <c r="JYD9" s="14"/>
      <c r="JYE9" s="14"/>
      <c r="JYF9" s="14"/>
      <c r="JYG9" s="14"/>
      <c r="JYH9" s="14"/>
      <c r="JYI9" s="14"/>
      <c r="JYJ9" s="14"/>
      <c r="JYK9" s="14"/>
      <c r="JYL9" s="14"/>
      <c r="JYM9" s="14"/>
      <c r="JYN9" s="14"/>
      <c r="JYO9" s="14"/>
      <c r="JYP9" s="14"/>
      <c r="JYQ9" s="14"/>
      <c r="JYR9" s="14"/>
      <c r="JYS9" s="14"/>
      <c r="JYT9" s="14"/>
      <c r="JYU9" s="14"/>
      <c r="JYV9" s="14"/>
      <c r="JYW9" s="14"/>
      <c r="JYX9" s="14"/>
      <c r="JYY9" s="14"/>
      <c r="JYZ9" s="14"/>
      <c r="JZA9" s="14"/>
      <c r="JZB9" s="14"/>
      <c r="JZC9" s="14"/>
      <c r="JZD9" s="14"/>
      <c r="JZE9" s="14"/>
      <c r="JZF9" s="14"/>
      <c r="JZG9" s="14"/>
      <c r="JZH9" s="14"/>
      <c r="JZI9" s="14"/>
      <c r="JZJ9" s="14"/>
      <c r="JZK9" s="14"/>
      <c r="JZL9" s="14"/>
      <c r="JZM9" s="14"/>
      <c r="JZN9" s="14"/>
      <c r="JZO9" s="14"/>
      <c r="JZP9" s="14"/>
      <c r="JZQ9" s="14"/>
      <c r="JZR9" s="14"/>
      <c r="JZS9" s="14"/>
      <c r="JZT9" s="14"/>
      <c r="JZU9" s="14"/>
      <c r="JZV9" s="14"/>
      <c r="JZW9" s="14"/>
      <c r="JZX9" s="14"/>
      <c r="JZY9" s="14"/>
      <c r="JZZ9" s="14"/>
      <c r="KAA9" s="14"/>
      <c r="KAB9" s="14"/>
      <c r="KAC9" s="14"/>
      <c r="KAD9" s="14"/>
      <c r="KAE9" s="14"/>
      <c r="KAF9" s="14"/>
      <c r="KAG9" s="14"/>
      <c r="KAH9" s="14"/>
      <c r="KAI9" s="14"/>
      <c r="KAJ9" s="14"/>
      <c r="KAK9" s="14"/>
      <c r="KAL9" s="14"/>
      <c r="KAM9" s="14"/>
      <c r="KAN9" s="14"/>
      <c r="KAO9" s="14"/>
      <c r="KAP9" s="14"/>
      <c r="KAQ9" s="14"/>
      <c r="KAR9" s="14"/>
      <c r="KAS9" s="14"/>
      <c r="KAT9" s="14"/>
      <c r="KAU9" s="14"/>
      <c r="KAV9" s="14"/>
      <c r="KAW9" s="14"/>
      <c r="KAX9" s="14"/>
      <c r="KAY9" s="14"/>
      <c r="KAZ9" s="14"/>
      <c r="KBA9" s="14"/>
      <c r="KBB9" s="14"/>
      <c r="KBC9" s="14"/>
      <c r="KBD9" s="14"/>
      <c r="KBE9" s="14"/>
      <c r="KBF9" s="14"/>
      <c r="KBG9" s="14"/>
      <c r="KBH9" s="14"/>
      <c r="KBI9" s="14"/>
      <c r="KBJ9" s="14"/>
      <c r="KBK9" s="14"/>
      <c r="KBL9" s="14"/>
      <c r="KBM9" s="14"/>
      <c r="KBN9" s="14"/>
      <c r="KBO9" s="14"/>
      <c r="KBP9" s="14"/>
      <c r="KBQ9" s="14"/>
      <c r="KBR9" s="14"/>
      <c r="KBS9" s="14"/>
      <c r="KBT9" s="14"/>
      <c r="KBU9" s="14"/>
      <c r="KBV9" s="14"/>
      <c r="KBW9" s="14"/>
      <c r="KBX9" s="14"/>
      <c r="KBY9" s="14"/>
      <c r="KBZ9" s="14"/>
      <c r="KCA9" s="14"/>
      <c r="KCB9" s="14"/>
      <c r="KCC9" s="14"/>
      <c r="KCD9" s="14"/>
      <c r="KCE9" s="14"/>
      <c r="KCF9" s="14"/>
      <c r="KCG9" s="14"/>
      <c r="KCH9" s="14"/>
      <c r="KCI9" s="14"/>
      <c r="KCJ9" s="14"/>
      <c r="KCK9" s="14"/>
      <c r="KCL9" s="14"/>
      <c r="KCM9" s="14"/>
      <c r="KCN9" s="14"/>
      <c r="KCO9" s="14"/>
      <c r="KCP9" s="14"/>
      <c r="KCQ9" s="14"/>
      <c r="KCR9" s="14"/>
      <c r="KCS9" s="14"/>
      <c r="KCT9" s="14"/>
      <c r="KCU9" s="14"/>
      <c r="KCV9" s="14"/>
      <c r="KCW9" s="14"/>
      <c r="KCX9" s="14"/>
      <c r="KCY9" s="14"/>
      <c r="KCZ9" s="14"/>
      <c r="KDA9" s="14"/>
      <c r="KDB9" s="14"/>
      <c r="KDC9" s="14"/>
      <c r="KDD9" s="14"/>
      <c r="KDE9" s="14"/>
      <c r="KDF9" s="14"/>
      <c r="KDG9" s="14"/>
      <c r="KDH9" s="14"/>
      <c r="KDI9" s="14"/>
      <c r="KDJ9" s="14"/>
      <c r="KDK9" s="14"/>
      <c r="KDL9" s="14"/>
      <c r="KDM9" s="14"/>
      <c r="KDN9" s="14"/>
      <c r="KDO9" s="14"/>
      <c r="KDP9" s="14"/>
      <c r="KDQ9" s="14"/>
      <c r="KDR9" s="14"/>
      <c r="KDS9" s="14"/>
      <c r="KDT9" s="14"/>
      <c r="KDU9" s="14"/>
      <c r="KDV9" s="14"/>
      <c r="KDW9" s="14"/>
      <c r="KDX9" s="14"/>
      <c r="KDY9" s="14"/>
      <c r="KDZ9" s="14"/>
      <c r="KEA9" s="14"/>
      <c r="KEB9" s="14"/>
      <c r="KEC9" s="14"/>
      <c r="KED9" s="14"/>
      <c r="KEE9" s="14"/>
      <c r="KEF9" s="14"/>
      <c r="KEG9" s="14"/>
      <c r="KEH9" s="14"/>
      <c r="KEI9" s="14"/>
      <c r="KEJ9" s="14"/>
      <c r="KEK9" s="14"/>
      <c r="KEL9" s="14"/>
      <c r="KEM9" s="14"/>
      <c r="KEN9" s="14"/>
      <c r="KEO9" s="14"/>
      <c r="KEP9" s="14"/>
      <c r="KEQ9" s="14"/>
      <c r="KER9" s="14"/>
      <c r="KES9" s="14"/>
      <c r="KET9" s="14"/>
      <c r="KEU9" s="14"/>
      <c r="KEV9" s="14"/>
      <c r="KEW9" s="14"/>
      <c r="KEX9" s="14"/>
      <c r="KEY9" s="14"/>
      <c r="KEZ9" s="14"/>
      <c r="KFA9" s="14"/>
      <c r="KFB9" s="14"/>
      <c r="KFC9" s="14"/>
      <c r="KFD9" s="14"/>
      <c r="KFE9" s="14"/>
      <c r="KFF9" s="14"/>
      <c r="KFG9" s="14"/>
      <c r="KFH9" s="14"/>
      <c r="KFI9" s="14"/>
      <c r="KFJ9" s="14"/>
      <c r="KFK9" s="14"/>
      <c r="KFL9" s="14"/>
      <c r="KFM9" s="14"/>
      <c r="KFN9" s="14"/>
      <c r="KFO9" s="14"/>
      <c r="KFP9" s="14"/>
      <c r="KFQ9" s="14"/>
      <c r="KFR9" s="14"/>
      <c r="KFS9" s="14"/>
      <c r="KFT9" s="14"/>
      <c r="KFU9" s="14"/>
      <c r="KFV9" s="14"/>
      <c r="KFW9" s="14"/>
      <c r="KFX9" s="14"/>
      <c r="KFY9" s="14"/>
      <c r="KFZ9" s="14"/>
      <c r="KGA9" s="14"/>
      <c r="KGB9" s="14"/>
      <c r="KGC9" s="14"/>
      <c r="KGD9" s="14"/>
      <c r="KGE9" s="14"/>
      <c r="KGF9" s="14"/>
    </row>
    <row r="10" spans="1:7624" ht="251.25" customHeight="1" x14ac:dyDescent="0.25">
      <c r="A10" s="9"/>
      <c r="B10" s="129" t="s">
        <v>98</v>
      </c>
      <c r="C10" s="130">
        <v>1</v>
      </c>
      <c r="D10" s="131" t="s">
        <v>99</v>
      </c>
      <c r="E10" s="132" t="s">
        <v>65</v>
      </c>
      <c r="F10" s="130" t="s">
        <v>66</v>
      </c>
      <c r="G10" s="130"/>
      <c r="H10" s="132" t="s">
        <v>100</v>
      </c>
      <c r="I10" s="132" t="s">
        <v>101</v>
      </c>
      <c r="J10" s="133" t="s">
        <v>102</v>
      </c>
      <c r="K10" s="133" t="s">
        <v>103</v>
      </c>
      <c r="L10" s="171" t="s">
        <v>71</v>
      </c>
      <c r="M10" s="172" t="s">
        <v>104</v>
      </c>
      <c r="N10" s="134" t="s">
        <v>105</v>
      </c>
      <c r="O10" s="132" t="s">
        <v>66</v>
      </c>
      <c r="P10" s="132"/>
      <c r="Q10" s="132">
        <v>15</v>
      </c>
      <c r="R10" s="134" t="s">
        <v>106</v>
      </c>
      <c r="S10" s="135">
        <v>15</v>
      </c>
      <c r="T10" s="134" t="s">
        <v>106</v>
      </c>
      <c r="U10" s="135">
        <v>15</v>
      </c>
      <c r="V10" s="132" t="s">
        <v>107</v>
      </c>
      <c r="W10" s="135">
        <v>15</v>
      </c>
      <c r="X10" s="132" t="s">
        <v>107</v>
      </c>
      <c r="Y10" s="135">
        <v>15</v>
      </c>
      <c r="Z10" s="132" t="s">
        <v>107</v>
      </c>
      <c r="AA10" s="135">
        <v>15</v>
      </c>
      <c r="AB10" s="132" t="s">
        <v>107</v>
      </c>
      <c r="AC10" s="135">
        <v>10</v>
      </c>
      <c r="AD10" s="132" t="s">
        <v>107</v>
      </c>
      <c r="AE10" s="135" t="s">
        <v>76</v>
      </c>
      <c r="AF10" s="136" t="b">
        <f>ISBLANK(M10)</f>
        <v>0</v>
      </c>
      <c r="AG10" s="137">
        <v>1</v>
      </c>
      <c r="AH10" s="138">
        <f>Q10+S10+U10+W10+Y10+AA10+AC10</f>
        <v>100</v>
      </c>
      <c r="AI10" s="138" t="str">
        <f>IF(AH10&lt;86,"DEBIL",IF(AH10&lt;96,"MODERADO","FUERTE"))</f>
        <v>FUERTE</v>
      </c>
      <c r="AJ10" s="137">
        <f>IF(AND(AH10&gt;=96,AH10&lt;=100),2,IF(AND(AH10&gt;=86,AH10&lt;=95),1,IF(AND(AH10&gt;=0,AH10&lt;=85),0,"ERROR")))</f>
        <v>2</v>
      </c>
      <c r="AK10" s="137" t="s">
        <v>69</v>
      </c>
      <c r="AL10" s="137" t="s">
        <v>103</v>
      </c>
      <c r="AM10" s="139" t="s">
        <v>108</v>
      </c>
      <c r="AN10" s="138" t="str">
        <f>VLOOKUP(AM10,[2]LISTAS!$AA$3:$AB$6,2)</f>
        <v>Aceptar el riesgo</v>
      </c>
      <c r="AO10" s="173" t="s">
        <v>109</v>
      </c>
      <c r="AP10" s="132" t="s">
        <v>105</v>
      </c>
      <c r="AQ10" s="132" t="s">
        <v>110</v>
      </c>
      <c r="AR10" s="140">
        <v>43831</v>
      </c>
      <c r="AS10" s="140">
        <v>43951</v>
      </c>
      <c r="AT10" s="141" t="s">
        <v>111</v>
      </c>
      <c r="AU10" s="142" t="s">
        <v>112</v>
      </c>
      <c r="AV10" s="142" t="s">
        <v>113</v>
      </c>
      <c r="AW10" s="145">
        <v>44074</v>
      </c>
      <c r="AX10" s="143" t="s">
        <v>114</v>
      </c>
      <c r="AY10" s="144">
        <v>1</v>
      </c>
      <c r="AZ10" s="146">
        <v>44074</v>
      </c>
      <c r="BA10" s="147" t="s">
        <v>636</v>
      </c>
      <c r="BB10" s="122">
        <v>0</v>
      </c>
      <c r="BC10" s="95"/>
    </row>
    <row r="11" spans="1:7624" ht="294" customHeight="1" thickBot="1" x14ac:dyDescent="0.3">
      <c r="A11" s="11">
        <v>2</v>
      </c>
      <c r="B11" s="30" t="s">
        <v>98</v>
      </c>
      <c r="C11" s="31">
        <v>2</v>
      </c>
      <c r="D11" s="32" t="s">
        <v>115</v>
      </c>
      <c r="E11" s="33" t="s">
        <v>116</v>
      </c>
      <c r="F11" s="31" t="s">
        <v>66</v>
      </c>
      <c r="G11" s="31"/>
      <c r="H11" s="33" t="s">
        <v>100</v>
      </c>
      <c r="I11" s="33" t="s">
        <v>117</v>
      </c>
      <c r="J11" s="34" t="s">
        <v>102</v>
      </c>
      <c r="K11" s="34" t="s">
        <v>70</v>
      </c>
      <c r="L11" s="174" t="s">
        <v>118</v>
      </c>
      <c r="M11" s="60" t="s">
        <v>119</v>
      </c>
      <c r="N11" s="35" t="s">
        <v>120</v>
      </c>
      <c r="O11" s="33" t="s">
        <v>66</v>
      </c>
      <c r="P11" s="33"/>
      <c r="Q11" s="33">
        <v>15</v>
      </c>
      <c r="R11" s="35" t="s">
        <v>106</v>
      </c>
      <c r="S11" s="36">
        <v>15</v>
      </c>
      <c r="T11" s="35" t="s">
        <v>106</v>
      </c>
      <c r="U11" s="36">
        <v>15</v>
      </c>
      <c r="V11" s="33" t="s">
        <v>121</v>
      </c>
      <c r="W11" s="36">
        <v>15</v>
      </c>
      <c r="X11" s="35" t="s">
        <v>120</v>
      </c>
      <c r="Y11" s="36">
        <v>15</v>
      </c>
      <c r="Z11" s="33" t="s">
        <v>122</v>
      </c>
      <c r="AA11" s="36">
        <v>15</v>
      </c>
      <c r="AB11" s="33" t="s">
        <v>123</v>
      </c>
      <c r="AC11" s="36">
        <v>10</v>
      </c>
      <c r="AD11" s="35" t="s">
        <v>120</v>
      </c>
      <c r="AE11" s="36" t="s">
        <v>76</v>
      </c>
      <c r="AF11" s="37" t="b">
        <f>ISBLANK(M11)</f>
        <v>0</v>
      </c>
      <c r="AG11" s="38">
        <v>1</v>
      </c>
      <c r="AH11" s="39">
        <f>Q11+S11+U11+W11+Y11+AA11+AC11</f>
        <v>100</v>
      </c>
      <c r="AI11" s="39" t="str">
        <f>IF(AH11&lt;86,"DEBIL",IF(AH11&lt;96,"MODERADO","FUERTE"))</f>
        <v>FUERTE</v>
      </c>
      <c r="AJ11" s="38">
        <f>IF(AND(AH11&gt;=96,AH11&lt;=100),2,IF(AND(AH11&gt;=86,AH11&lt;=95),1,IF(AND(AH11&gt;=0,AH11&lt;=85),0,"ERROR")))</f>
        <v>2</v>
      </c>
      <c r="AK11" s="38" t="s">
        <v>77</v>
      </c>
      <c r="AL11" s="38" t="s">
        <v>103</v>
      </c>
      <c r="AM11" s="40" t="s">
        <v>108</v>
      </c>
      <c r="AN11" s="39" t="str">
        <f>VLOOKUP(AM11,[2]LISTAS!$AA$3:$AB$6,2)</f>
        <v>Aceptar el riesgo</v>
      </c>
      <c r="AO11" s="175" t="s">
        <v>124</v>
      </c>
      <c r="AP11" s="35" t="s">
        <v>120</v>
      </c>
      <c r="AQ11" s="41" t="s">
        <v>125</v>
      </c>
      <c r="AR11" s="42">
        <v>43831</v>
      </c>
      <c r="AS11" s="42">
        <v>43951</v>
      </c>
      <c r="AT11" s="43" t="s">
        <v>126</v>
      </c>
      <c r="AU11" s="43" t="s">
        <v>127</v>
      </c>
      <c r="AV11" s="43" t="s">
        <v>128</v>
      </c>
      <c r="AW11" s="150">
        <v>44074</v>
      </c>
      <c r="AX11" s="148" t="s">
        <v>129</v>
      </c>
      <c r="AY11" s="149">
        <v>1</v>
      </c>
      <c r="AZ11" s="151">
        <v>44074</v>
      </c>
      <c r="BA11" s="152" t="s">
        <v>606</v>
      </c>
      <c r="BB11" s="128">
        <v>1</v>
      </c>
      <c r="BC11" s="95"/>
    </row>
    <row r="12" spans="1:7624" ht="345.75" customHeight="1" x14ac:dyDescent="0.25">
      <c r="A12" s="11">
        <v>3</v>
      </c>
      <c r="B12" s="347" t="s">
        <v>130</v>
      </c>
      <c r="C12" s="350">
        <v>1</v>
      </c>
      <c r="D12" s="353" t="s">
        <v>131</v>
      </c>
      <c r="E12" s="356" t="s">
        <v>116</v>
      </c>
      <c r="F12" s="359" t="s">
        <v>132</v>
      </c>
      <c r="G12" s="350"/>
      <c r="H12" s="132" t="s">
        <v>133</v>
      </c>
      <c r="I12" s="176" t="s">
        <v>134</v>
      </c>
      <c r="J12" s="336" t="s">
        <v>102</v>
      </c>
      <c r="K12" s="336" t="s">
        <v>70</v>
      </c>
      <c r="L12" s="362" t="s">
        <v>135</v>
      </c>
      <c r="M12" s="172" t="s">
        <v>136</v>
      </c>
      <c r="N12" s="134" t="s">
        <v>137</v>
      </c>
      <c r="O12" s="132" t="s">
        <v>58</v>
      </c>
      <c r="P12" s="132"/>
      <c r="Q12" s="132">
        <v>15</v>
      </c>
      <c r="R12" s="132" t="s">
        <v>138</v>
      </c>
      <c r="S12" s="177">
        <v>15</v>
      </c>
      <c r="T12" s="132" t="s">
        <v>138</v>
      </c>
      <c r="U12" s="177">
        <v>15</v>
      </c>
      <c r="V12" s="132" t="s">
        <v>138</v>
      </c>
      <c r="W12" s="177">
        <v>15</v>
      </c>
      <c r="X12" s="132" t="s">
        <v>138</v>
      </c>
      <c r="Y12" s="177">
        <v>15</v>
      </c>
      <c r="Z12" s="132" t="s">
        <v>138</v>
      </c>
      <c r="AA12" s="177">
        <v>15</v>
      </c>
      <c r="AB12" s="132" t="s">
        <v>138</v>
      </c>
      <c r="AC12" s="178">
        <v>10</v>
      </c>
      <c r="AD12" s="132" t="s">
        <v>138</v>
      </c>
      <c r="AE12" s="177" t="s">
        <v>76</v>
      </c>
      <c r="AF12" s="130" t="b">
        <v>0</v>
      </c>
      <c r="AG12" s="333">
        <v>4</v>
      </c>
      <c r="AH12" s="179">
        <v>100</v>
      </c>
      <c r="AI12" s="179" t="s">
        <v>139</v>
      </c>
      <c r="AJ12" s="180">
        <v>2</v>
      </c>
      <c r="AK12" s="336" t="s">
        <v>77</v>
      </c>
      <c r="AL12" s="336" t="s">
        <v>70</v>
      </c>
      <c r="AM12" s="339" t="s">
        <v>118</v>
      </c>
      <c r="AN12" s="342" t="s">
        <v>140</v>
      </c>
      <c r="AO12" s="181" t="s">
        <v>141</v>
      </c>
      <c r="AP12" s="182" t="s">
        <v>138</v>
      </c>
      <c r="AQ12" s="183" t="s">
        <v>142</v>
      </c>
      <c r="AR12" s="184">
        <v>43539</v>
      </c>
      <c r="AS12" s="184">
        <v>43830</v>
      </c>
      <c r="AT12" s="185" t="s">
        <v>143</v>
      </c>
      <c r="AU12" s="186" t="s">
        <v>144</v>
      </c>
      <c r="AV12" s="186" t="s">
        <v>145</v>
      </c>
      <c r="AW12" s="187">
        <v>44046</v>
      </c>
      <c r="AX12" s="186" t="s">
        <v>165</v>
      </c>
      <c r="AY12" s="188">
        <v>0.66</v>
      </c>
      <c r="AZ12" s="146">
        <v>44074</v>
      </c>
      <c r="BA12" s="189" t="s">
        <v>618</v>
      </c>
      <c r="BB12" s="190" t="s">
        <v>166</v>
      </c>
      <c r="BC12" s="96"/>
    </row>
    <row r="13" spans="1:7624" ht="324" customHeight="1" x14ac:dyDescent="0.25">
      <c r="A13" s="11">
        <v>4</v>
      </c>
      <c r="B13" s="348"/>
      <c r="C13" s="351"/>
      <c r="D13" s="354"/>
      <c r="E13" s="357"/>
      <c r="F13" s="360"/>
      <c r="G13" s="351"/>
      <c r="H13" s="45" t="s">
        <v>146</v>
      </c>
      <c r="I13" s="46" t="s">
        <v>147</v>
      </c>
      <c r="J13" s="337"/>
      <c r="K13" s="337"/>
      <c r="L13" s="363"/>
      <c r="M13" s="47" t="s">
        <v>148</v>
      </c>
      <c r="N13" s="45" t="s">
        <v>149</v>
      </c>
      <c r="O13" s="45" t="s">
        <v>58</v>
      </c>
      <c r="P13" s="45"/>
      <c r="Q13" s="45">
        <v>15</v>
      </c>
      <c r="R13" s="48" t="s">
        <v>150</v>
      </c>
      <c r="S13" s="49">
        <v>15</v>
      </c>
      <c r="T13" s="48" t="s">
        <v>150</v>
      </c>
      <c r="U13" s="49">
        <v>15</v>
      </c>
      <c r="V13" s="48" t="s">
        <v>150</v>
      </c>
      <c r="W13" s="49">
        <v>15</v>
      </c>
      <c r="X13" s="48" t="s">
        <v>150</v>
      </c>
      <c r="Y13" s="49">
        <v>15</v>
      </c>
      <c r="Z13" s="48" t="s">
        <v>150</v>
      </c>
      <c r="AA13" s="49">
        <v>15</v>
      </c>
      <c r="AB13" s="48" t="s">
        <v>150</v>
      </c>
      <c r="AC13" s="50">
        <v>10</v>
      </c>
      <c r="AD13" s="48" t="s">
        <v>150</v>
      </c>
      <c r="AE13" s="49" t="s">
        <v>76</v>
      </c>
      <c r="AF13" s="51" t="b">
        <v>0</v>
      </c>
      <c r="AG13" s="334"/>
      <c r="AH13" s="53">
        <v>100</v>
      </c>
      <c r="AI13" s="53" t="s">
        <v>139</v>
      </c>
      <c r="AJ13" s="52">
        <v>2</v>
      </c>
      <c r="AK13" s="337"/>
      <c r="AL13" s="337"/>
      <c r="AM13" s="340"/>
      <c r="AN13" s="343"/>
      <c r="AO13" s="47" t="s">
        <v>151</v>
      </c>
      <c r="AP13" s="54" t="s">
        <v>152</v>
      </c>
      <c r="AQ13" s="54" t="s">
        <v>142</v>
      </c>
      <c r="AR13" s="55">
        <v>43539</v>
      </c>
      <c r="AS13" s="55">
        <v>43830</v>
      </c>
      <c r="AT13" s="56" t="s">
        <v>153</v>
      </c>
      <c r="AU13" s="57" t="s">
        <v>154</v>
      </c>
      <c r="AV13" s="57" t="s">
        <v>155</v>
      </c>
      <c r="AW13" s="27">
        <v>44046</v>
      </c>
      <c r="AX13" s="58" t="s">
        <v>167</v>
      </c>
      <c r="AY13" s="59">
        <v>0.66</v>
      </c>
      <c r="AZ13" s="108">
        <v>44074</v>
      </c>
      <c r="BA13" s="109" t="s">
        <v>619</v>
      </c>
      <c r="BB13" s="159">
        <v>0.77</v>
      </c>
      <c r="BC13" s="96"/>
    </row>
    <row r="14" spans="1:7624" ht="367.5" customHeight="1" x14ac:dyDescent="0.25">
      <c r="A14" s="11">
        <v>5</v>
      </c>
      <c r="B14" s="348"/>
      <c r="C14" s="351"/>
      <c r="D14" s="354"/>
      <c r="E14" s="357"/>
      <c r="F14" s="360"/>
      <c r="G14" s="351"/>
      <c r="H14" s="45" t="s">
        <v>85</v>
      </c>
      <c r="I14" s="46" t="s">
        <v>156</v>
      </c>
      <c r="J14" s="337"/>
      <c r="K14" s="337"/>
      <c r="L14" s="363"/>
      <c r="M14" s="47" t="s">
        <v>157</v>
      </c>
      <c r="N14" s="48" t="s">
        <v>158</v>
      </c>
      <c r="O14" s="45" t="s">
        <v>58</v>
      </c>
      <c r="P14" s="45"/>
      <c r="Q14" s="45">
        <v>15</v>
      </c>
      <c r="R14" s="48" t="s">
        <v>158</v>
      </c>
      <c r="S14" s="49">
        <v>15</v>
      </c>
      <c r="T14" s="48" t="s">
        <v>158</v>
      </c>
      <c r="U14" s="49">
        <v>15</v>
      </c>
      <c r="V14" s="48" t="s">
        <v>158</v>
      </c>
      <c r="W14" s="49">
        <v>15</v>
      </c>
      <c r="X14" s="48" t="s">
        <v>158</v>
      </c>
      <c r="Y14" s="49">
        <v>15</v>
      </c>
      <c r="Z14" s="48" t="s">
        <v>158</v>
      </c>
      <c r="AA14" s="49">
        <v>15</v>
      </c>
      <c r="AB14" s="48" t="s">
        <v>158</v>
      </c>
      <c r="AC14" s="50">
        <v>10</v>
      </c>
      <c r="AD14" s="48" t="s">
        <v>158</v>
      </c>
      <c r="AE14" s="49" t="s">
        <v>76</v>
      </c>
      <c r="AF14" s="51" t="b">
        <v>0</v>
      </c>
      <c r="AG14" s="334"/>
      <c r="AH14" s="53">
        <v>100</v>
      </c>
      <c r="AI14" s="53" t="s">
        <v>139</v>
      </c>
      <c r="AJ14" s="52">
        <v>2</v>
      </c>
      <c r="AK14" s="337"/>
      <c r="AL14" s="337"/>
      <c r="AM14" s="340"/>
      <c r="AN14" s="343"/>
      <c r="AO14" s="47" t="s">
        <v>159</v>
      </c>
      <c r="AP14" s="54" t="s">
        <v>160</v>
      </c>
      <c r="AQ14" s="54" t="s">
        <v>142</v>
      </c>
      <c r="AR14" s="55">
        <v>43539</v>
      </c>
      <c r="AS14" s="55">
        <v>43830</v>
      </c>
      <c r="AT14" s="56" t="s">
        <v>161</v>
      </c>
      <c r="AU14" s="57" t="s">
        <v>162</v>
      </c>
      <c r="AV14" s="57" t="s">
        <v>163</v>
      </c>
      <c r="AW14" s="27">
        <v>44046</v>
      </c>
      <c r="AX14" s="48" t="s">
        <v>168</v>
      </c>
      <c r="AY14" s="59">
        <v>0.2</v>
      </c>
      <c r="AZ14" s="108">
        <v>44074</v>
      </c>
      <c r="BA14" s="109" t="s">
        <v>620</v>
      </c>
      <c r="BB14" s="538">
        <v>0.4</v>
      </c>
      <c r="BC14" s="97"/>
    </row>
    <row r="15" spans="1:7624" ht="77.25" thickBot="1" x14ac:dyDescent="0.3">
      <c r="A15" s="11"/>
      <c r="B15" s="349"/>
      <c r="C15" s="352"/>
      <c r="D15" s="355"/>
      <c r="E15" s="358"/>
      <c r="F15" s="361"/>
      <c r="G15" s="352"/>
      <c r="H15" s="33" t="s">
        <v>100</v>
      </c>
      <c r="I15" s="191" t="s">
        <v>164</v>
      </c>
      <c r="J15" s="338"/>
      <c r="K15" s="338"/>
      <c r="L15" s="364"/>
      <c r="M15" s="60" t="s">
        <v>136</v>
      </c>
      <c r="N15" s="35" t="s">
        <v>137</v>
      </c>
      <c r="O15" s="33" t="s">
        <v>58</v>
      </c>
      <c r="P15" s="33"/>
      <c r="Q15" s="33">
        <v>15</v>
      </c>
      <c r="R15" s="33" t="s">
        <v>138</v>
      </c>
      <c r="S15" s="192">
        <v>15</v>
      </c>
      <c r="T15" s="33" t="s">
        <v>138</v>
      </c>
      <c r="U15" s="192">
        <v>15</v>
      </c>
      <c r="V15" s="33" t="s">
        <v>138</v>
      </c>
      <c r="W15" s="192">
        <v>15</v>
      </c>
      <c r="X15" s="33" t="s">
        <v>138</v>
      </c>
      <c r="Y15" s="192">
        <v>15</v>
      </c>
      <c r="Z15" s="33" t="s">
        <v>138</v>
      </c>
      <c r="AA15" s="192">
        <v>15</v>
      </c>
      <c r="AB15" s="33" t="s">
        <v>138</v>
      </c>
      <c r="AC15" s="193">
        <v>10</v>
      </c>
      <c r="AD15" s="33" t="s">
        <v>138</v>
      </c>
      <c r="AE15" s="192" t="s">
        <v>76</v>
      </c>
      <c r="AF15" s="31" t="b">
        <v>1</v>
      </c>
      <c r="AG15" s="335"/>
      <c r="AH15" s="194">
        <v>100</v>
      </c>
      <c r="AI15" s="194" t="s">
        <v>139</v>
      </c>
      <c r="AJ15" s="195">
        <v>2</v>
      </c>
      <c r="AK15" s="338"/>
      <c r="AL15" s="338"/>
      <c r="AM15" s="341"/>
      <c r="AN15" s="344"/>
      <c r="AO15" s="196"/>
      <c r="AP15" s="196"/>
      <c r="AQ15" s="196"/>
      <c r="AR15" s="197"/>
      <c r="AS15" s="197"/>
      <c r="AT15" s="197"/>
      <c r="AU15" s="196"/>
      <c r="AV15" s="196"/>
      <c r="AW15" s="195"/>
      <c r="AX15" s="195"/>
      <c r="AY15" s="195"/>
      <c r="AZ15" s="151"/>
      <c r="BA15" s="198"/>
      <c r="BB15" s="199"/>
      <c r="BC15" s="96"/>
    </row>
    <row r="16" spans="1:7624" ht="409.5" customHeight="1" x14ac:dyDescent="0.25">
      <c r="A16" s="11"/>
      <c r="B16" s="347" t="s">
        <v>248</v>
      </c>
      <c r="C16" s="350">
        <v>1</v>
      </c>
      <c r="D16" s="410" t="s">
        <v>169</v>
      </c>
      <c r="E16" s="200" t="s">
        <v>96</v>
      </c>
      <c r="F16" s="201"/>
      <c r="G16" s="201"/>
      <c r="H16" s="134" t="s">
        <v>133</v>
      </c>
      <c r="I16" s="172" t="s">
        <v>171</v>
      </c>
      <c r="J16" s="412" t="s">
        <v>102</v>
      </c>
      <c r="K16" s="412" t="s">
        <v>70</v>
      </c>
      <c r="L16" s="414" t="s">
        <v>118</v>
      </c>
      <c r="M16" s="172" t="s">
        <v>175</v>
      </c>
      <c r="N16" s="202"/>
      <c r="O16" s="202" t="s">
        <v>58</v>
      </c>
      <c r="P16" s="202"/>
      <c r="Q16" s="203">
        <v>15</v>
      </c>
      <c r="R16" s="134" t="s">
        <v>183</v>
      </c>
      <c r="S16" s="204">
        <v>15</v>
      </c>
      <c r="T16" s="134" t="s">
        <v>184</v>
      </c>
      <c r="U16" s="204">
        <v>15</v>
      </c>
      <c r="V16" s="134" t="s">
        <v>185</v>
      </c>
      <c r="W16" s="204">
        <v>15</v>
      </c>
      <c r="X16" s="134" t="s">
        <v>186</v>
      </c>
      <c r="Y16" s="204">
        <v>15</v>
      </c>
      <c r="Z16" s="134" t="s">
        <v>187</v>
      </c>
      <c r="AA16" s="204">
        <v>15</v>
      </c>
      <c r="AB16" s="134" t="s">
        <v>188</v>
      </c>
      <c r="AC16" s="203">
        <v>10</v>
      </c>
      <c r="AD16" s="134" t="s">
        <v>189</v>
      </c>
      <c r="AE16" s="135" t="s">
        <v>76</v>
      </c>
      <c r="AF16" s="136" t="b">
        <v>0</v>
      </c>
      <c r="AG16" s="419">
        <v>3</v>
      </c>
      <c r="AH16" s="138">
        <f t="shared" ref="AH16:AH26" si="0">Q16+S16+U16+W16+Y16+AA16+AC16</f>
        <v>100</v>
      </c>
      <c r="AI16" s="138" t="str">
        <f t="shared" ref="AI16:AI21" si="1">IF(AH16&lt;86,"DEBIL",IF(AH16&lt;96,"MODERADO","FUERTE"))</f>
        <v>FUERTE</v>
      </c>
      <c r="AJ16" s="137">
        <f t="shared" ref="AJ16:AJ21" si="2">IF(AND(AH16&gt;=96,AH16&lt;=100),2,IF(AND(AH16&gt;=86,AH16&lt;=95),1,IF(AND(AH16&gt;=0,AH16&lt;=85),0,"ERROR")))</f>
        <v>2</v>
      </c>
      <c r="AK16" s="422" t="s">
        <v>77</v>
      </c>
      <c r="AL16" s="412" t="s">
        <v>70</v>
      </c>
      <c r="AM16" s="431" t="s">
        <v>71</v>
      </c>
      <c r="AN16" s="429" t="str">
        <f>VLOOKUP(AM16,[3]LISTAS!$AA$3:$AB$6,2)</f>
        <v>Reducir el riesgo</v>
      </c>
      <c r="AO16" s="205" t="s">
        <v>216</v>
      </c>
      <c r="AP16" s="142" t="s">
        <v>221</v>
      </c>
      <c r="AQ16" s="142" t="s">
        <v>222</v>
      </c>
      <c r="AR16" s="206">
        <v>43831</v>
      </c>
      <c r="AS16" s="206">
        <v>44196</v>
      </c>
      <c r="AT16" s="207">
        <v>2</v>
      </c>
      <c r="AU16" s="142" t="s">
        <v>223</v>
      </c>
      <c r="AV16" s="142" t="s">
        <v>224</v>
      </c>
      <c r="AW16" s="145">
        <v>44074</v>
      </c>
      <c r="AX16" s="208" t="s">
        <v>241</v>
      </c>
      <c r="AY16" s="144">
        <v>0.5</v>
      </c>
      <c r="AZ16" s="121">
        <v>44074</v>
      </c>
      <c r="BA16" s="209" t="s">
        <v>630</v>
      </c>
      <c r="BB16" s="537">
        <v>0.3</v>
      </c>
      <c r="BC16" s="98"/>
    </row>
    <row r="17" spans="1:55" ht="409.6" customHeight="1" x14ac:dyDescent="0.25">
      <c r="A17" s="11">
        <v>5</v>
      </c>
      <c r="B17" s="348"/>
      <c r="C17" s="351"/>
      <c r="D17" s="411"/>
      <c r="E17" s="154" t="s">
        <v>96</v>
      </c>
      <c r="F17" s="82"/>
      <c r="G17" s="82"/>
      <c r="H17" s="48" t="s">
        <v>133</v>
      </c>
      <c r="I17" s="47" t="s">
        <v>172</v>
      </c>
      <c r="J17" s="413"/>
      <c r="K17" s="413"/>
      <c r="L17" s="415"/>
      <c r="M17" s="47" t="s">
        <v>176</v>
      </c>
      <c r="N17" s="93"/>
      <c r="O17" s="93" t="s">
        <v>58</v>
      </c>
      <c r="P17" s="93"/>
      <c r="Q17" s="61">
        <v>15</v>
      </c>
      <c r="R17" s="48" t="s">
        <v>190</v>
      </c>
      <c r="S17" s="62">
        <v>15</v>
      </c>
      <c r="T17" s="48" t="s">
        <v>191</v>
      </c>
      <c r="U17" s="62">
        <v>15</v>
      </c>
      <c r="V17" s="48" t="s">
        <v>192</v>
      </c>
      <c r="W17" s="62">
        <v>15</v>
      </c>
      <c r="X17" s="48" t="s">
        <v>193</v>
      </c>
      <c r="Y17" s="62">
        <v>15</v>
      </c>
      <c r="Z17" s="48" t="s">
        <v>194</v>
      </c>
      <c r="AA17" s="62">
        <v>15</v>
      </c>
      <c r="AB17" s="48" t="s">
        <v>195</v>
      </c>
      <c r="AC17" s="61">
        <v>10</v>
      </c>
      <c r="AD17" s="48" t="s">
        <v>196</v>
      </c>
      <c r="AE17" s="65" t="s">
        <v>76</v>
      </c>
      <c r="AF17" s="66" t="b">
        <v>0</v>
      </c>
      <c r="AG17" s="420"/>
      <c r="AH17" s="68">
        <f t="shared" si="0"/>
        <v>100</v>
      </c>
      <c r="AI17" s="68" t="str">
        <f t="shared" si="1"/>
        <v>FUERTE</v>
      </c>
      <c r="AJ17" s="156">
        <f t="shared" si="2"/>
        <v>2</v>
      </c>
      <c r="AK17" s="423"/>
      <c r="AL17" s="413"/>
      <c r="AM17" s="432"/>
      <c r="AN17" s="433"/>
      <c r="AO17" s="47" t="s">
        <v>217</v>
      </c>
      <c r="AP17" s="48" t="s">
        <v>225</v>
      </c>
      <c r="AQ17" s="48" t="s">
        <v>226</v>
      </c>
      <c r="AR17" s="70">
        <v>43831</v>
      </c>
      <c r="AS17" s="70">
        <v>44196</v>
      </c>
      <c r="AT17" s="71">
        <v>2</v>
      </c>
      <c r="AU17" s="48" t="s">
        <v>227</v>
      </c>
      <c r="AV17" s="48" t="s">
        <v>228</v>
      </c>
      <c r="AW17" s="75">
        <v>44074</v>
      </c>
      <c r="AX17" s="76" t="s">
        <v>242</v>
      </c>
      <c r="AY17" s="77">
        <v>1</v>
      </c>
      <c r="AZ17" s="105">
        <v>44074</v>
      </c>
      <c r="BA17" s="535" t="s">
        <v>629</v>
      </c>
      <c r="BB17" s="331">
        <v>0</v>
      </c>
      <c r="BC17" s="98"/>
    </row>
    <row r="18" spans="1:55" ht="320.25" customHeight="1" x14ac:dyDescent="0.25">
      <c r="A18" s="11">
        <v>10</v>
      </c>
      <c r="B18" s="348"/>
      <c r="C18" s="351"/>
      <c r="D18" s="411"/>
      <c r="E18" s="154" t="s">
        <v>96</v>
      </c>
      <c r="F18" s="82"/>
      <c r="G18" s="82"/>
      <c r="H18" s="48" t="s">
        <v>146</v>
      </c>
      <c r="I18" s="47" t="s">
        <v>173</v>
      </c>
      <c r="J18" s="413"/>
      <c r="K18" s="413"/>
      <c r="L18" s="415"/>
      <c r="M18" s="47" t="s">
        <v>177</v>
      </c>
      <c r="N18" s="93"/>
      <c r="O18" s="93" t="s">
        <v>58</v>
      </c>
      <c r="P18" s="93"/>
      <c r="Q18" s="61">
        <v>15</v>
      </c>
      <c r="R18" s="48" t="s">
        <v>190</v>
      </c>
      <c r="S18" s="62">
        <v>15</v>
      </c>
      <c r="T18" s="48" t="s">
        <v>191</v>
      </c>
      <c r="U18" s="62">
        <v>15</v>
      </c>
      <c r="V18" s="48" t="s">
        <v>197</v>
      </c>
      <c r="W18" s="62">
        <v>15</v>
      </c>
      <c r="X18" s="48" t="s">
        <v>198</v>
      </c>
      <c r="Y18" s="62">
        <v>15</v>
      </c>
      <c r="Z18" s="48" t="s">
        <v>199</v>
      </c>
      <c r="AA18" s="62">
        <v>15</v>
      </c>
      <c r="AB18" s="48" t="s">
        <v>200</v>
      </c>
      <c r="AC18" s="61">
        <v>10</v>
      </c>
      <c r="AD18" s="48" t="s">
        <v>201</v>
      </c>
      <c r="AE18" s="67" t="s">
        <v>76</v>
      </c>
      <c r="AF18" s="28" t="b">
        <v>0</v>
      </c>
      <c r="AG18" s="420"/>
      <c r="AH18" s="69">
        <f t="shared" si="0"/>
        <v>100</v>
      </c>
      <c r="AI18" s="69" t="str">
        <f t="shared" si="1"/>
        <v>FUERTE</v>
      </c>
      <c r="AJ18" s="29">
        <f t="shared" si="2"/>
        <v>2</v>
      </c>
      <c r="AK18" s="423"/>
      <c r="AL18" s="413"/>
      <c r="AM18" s="432"/>
      <c r="AN18" s="433"/>
      <c r="AO18" s="157" t="s">
        <v>218</v>
      </c>
      <c r="AP18" s="72" t="s">
        <v>225</v>
      </c>
      <c r="AQ18" s="73" t="s">
        <v>226</v>
      </c>
      <c r="AR18" s="70">
        <v>43831</v>
      </c>
      <c r="AS18" s="70">
        <v>44195</v>
      </c>
      <c r="AT18" s="71">
        <v>2</v>
      </c>
      <c r="AU18" s="74" t="s">
        <v>229</v>
      </c>
      <c r="AV18" s="72" t="s">
        <v>230</v>
      </c>
      <c r="AW18" s="26">
        <v>44074</v>
      </c>
      <c r="AX18" s="44" t="s">
        <v>243</v>
      </c>
      <c r="AY18" s="25">
        <v>0.5</v>
      </c>
      <c r="AZ18" s="105">
        <v>44074</v>
      </c>
      <c r="BA18" s="535" t="s">
        <v>628</v>
      </c>
      <c r="BB18" s="330">
        <v>0.5</v>
      </c>
      <c r="BC18" s="95"/>
    </row>
    <row r="19" spans="1:55" ht="409.6" customHeight="1" x14ac:dyDescent="0.25">
      <c r="A19" s="11">
        <v>20</v>
      </c>
      <c r="B19" s="348"/>
      <c r="C19" s="351">
        <v>2</v>
      </c>
      <c r="D19" s="354" t="s">
        <v>170</v>
      </c>
      <c r="E19" s="154" t="s">
        <v>96</v>
      </c>
      <c r="F19" s="82"/>
      <c r="G19" s="82"/>
      <c r="H19" s="48" t="s">
        <v>146</v>
      </c>
      <c r="I19" s="47" t="s">
        <v>174</v>
      </c>
      <c r="J19" s="413" t="s">
        <v>178</v>
      </c>
      <c r="K19" s="413" t="s">
        <v>179</v>
      </c>
      <c r="L19" s="417" t="s">
        <v>135</v>
      </c>
      <c r="M19" s="47" t="s">
        <v>180</v>
      </c>
      <c r="N19" s="93"/>
      <c r="O19" s="93" t="s">
        <v>182</v>
      </c>
      <c r="P19" s="93"/>
      <c r="Q19" s="61">
        <v>15</v>
      </c>
      <c r="R19" s="45" t="s">
        <v>202</v>
      </c>
      <c r="S19" s="62">
        <v>15</v>
      </c>
      <c r="T19" s="45" t="s">
        <v>203</v>
      </c>
      <c r="U19" s="62">
        <v>15</v>
      </c>
      <c r="V19" s="45" t="s">
        <v>204</v>
      </c>
      <c r="W19" s="62">
        <v>15</v>
      </c>
      <c r="X19" s="45" t="s">
        <v>205</v>
      </c>
      <c r="Y19" s="62">
        <v>15</v>
      </c>
      <c r="Z19" s="45" t="s">
        <v>206</v>
      </c>
      <c r="AA19" s="62">
        <v>15</v>
      </c>
      <c r="AB19" s="45" t="s">
        <v>207</v>
      </c>
      <c r="AC19" s="62">
        <v>10</v>
      </c>
      <c r="AD19" s="48" t="s">
        <v>208</v>
      </c>
      <c r="AE19" s="67" t="s">
        <v>76</v>
      </c>
      <c r="AF19" s="28" t="b">
        <v>0</v>
      </c>
      <c r="AG19" s="420">
        <v>2</v>
      </c>
      <c r="AH19" s="69">
        <f t="shared" si="0"/>
        <v>100</v>
      </c>
      <c r="AI19" s="69" t="str">
        <f t="shared" si="1"/>
        <v>FUERTE</v>
      </c>
      <c r="AJ19" s="29">
        <f t="shared" si="2"/>
        <v>2</v>
      </c>
      <c r="AK19" s="423" t="s">
        <v>69</v>
      </c>
      <c r="AL19" s="423" t="s">
        <v>179</v>
      </c>
      <c r="AM19" s="434" t="s">
        <v>118</v>
      </c>
      <c r="AN19" s="433" t="s">
        <v>140</v>
      </c>
      <c r="AO19" s="155" t="s">
        <v>219</v>
      </c>
      <c r="AP19" s="48" t="s">
        <v>231</v>
      </c>
      <c r="AQ19" s="74" t="s">
        <v>232</v>
      </c>
      <c r="AR19" s="70">
        <v>43831</v>
      </c>
      <c r="AS19" s="70">
        <v>44195</v>
      </c>
      <c r="AT19" s="71" t="s">
        <v>233</v>
      </c>
      <c r="AU19" s="48" t="s">
        <v>234</v>
      </c>
      <c r="AV19" s="48" t="s">
        <v>235</v>
      </c>
      <c r="AW19" s="26">
        <v>44074</v>
      </c>
      <c r="AX19" s="44" t="s">
        <v>244</v>
      </c>
      <c r="AY19" s="28" t="s">
        <v>245</v>
      </c>
      <c r="AZ19" s="105">
        <v>44074</v>
      </c>
      <c r="BA19" s="329" t="s">
        <v>617</v>
      </c>
      <c r="BB19" s="327" t="s">
        <v>246</v>
      </c>
      <c r="BC19" s="99"/>
    </row>
    <row r="20" spans="1:55" ht="374.25" customHeight="1" thickBot="1" x14ac:dyDescent="0.3">
      <c r="A20" s="11"/>
      <c r="B20" s="349"/>
      <c r="C20" s="352"/>
      <c r="D20" s="355"/>
      <c r="E20" s="210" t="s">
        <v>96</v>
      </c>
      <c r="F20" s="211"/>
      <c r="G20" s="211"/>
      <c r="H20" s="35" t="s">
        <v>146</v>
      </c>
      <c r="I20" s="60" t="s">
        <v>174</v>
      </c>
      <c r="J20" s="416"/>
      <c r="K20" s="416"/>
      <c r="L20" s="418"/>
      <c r="M20" s="60" t="s">
        <v>181</v>
      </c>
      <c r="N20" s="212"/>
      <c r="O20" s="212" t="s">
        <v>182</v>
      </c>
      <c r="P20" s="212"/>
      <c r="Q20" s="63">
        <v>15</v>
      </c>
      <c r="R20" s="33" t="s">
        <v>209</v>
      </c>
      <c r="S20" s="64">
        <v>15</v>
      </c>
      <c r="T20" s="33" t="s">
        <v>210</v>
      </c>
      <c r="U20" s="64">
        <v>15</v>
      </c>
      <c r="V20" s="33" t="s">
        <v>211</v>
      </c>
      <c r="W20" s="64">
        <v>15</v>
      </c>
      <c r="X20" s="33" t="s">
        <v>212</v>
      </c>
      <c r="Y20" s="64">
        <v>15</v>
      </c>
      <c r="Z20" s="33" t="s">
        <v>213</v>
      </c>
      <c r="AA20" s="64">
        <v>15</v>
      </c>
      <c r="AB20" s="33" t="s">
        <v>214</v>
      </c>
      <c r="AC20" s="64">
        <v>10</v>
      </c>
      <c r="AD20" s="35" t="s">
        <v>215</v>
      </c>
      <c r="AE20" s="36" t="s">
        <v>76</v>
      </c>
      <c r="AF20" s="37" t="b">
        <v>0</v>
      </c>
      <c r="AG20" s="421"/>
      <c r="AH20" s="39">
        <f t="shared" si="0"/>
        <v>100</v>
      </c>
      <c r="AI20" s="39" t="str">
        <f t="shared" si="1"/>
        <v>FUERTE</v>
      </c>
      <c r="AJ20" s="38">
        <f t="shared" si="2"/>
        <v>2</v>
      </c>
      <c r="AK20" s="426"/>
      <c r="AL20" s="426"/>
      <c r="AM20" s="435"/>
      <c r="AN20" s="430"/>
      <c r="AO20" s="213" t="s">
        <v>220</v>
      </c>
      <c r="AP20" s="35" t="s">
        <v>236</v>
      </c>
      <c r="AQ20" s="43" t="s">
        <v>237</v>
      </c>
      <c r="AR20" s="214">
        <v>43831</v>
      </c>
      <c r="AS20" s="214">
        <v>44195</v>
      </c>
      <c r="AT20" s="215" t="s">
        <v>238</v>
      </c>
      <c r="AU20" s="43" t="s">
        <v>239</v>
      </c>
      <c r="AV20" s="43" t="s">
        <v>240</v>
      </c>
      <c r="AW20" s="150">
        <v>44074</v>
      </c>
      <c r="AX20" s="148" t="s">
        <v>247</v>
      </c>
      <c r="AY20" s="149">
        <v>0.66</v>
      </c>
      <c r="AZ20" s="126">
        <v>44074</v>
      </c>
      <c r="BA20" s="328" t="s">
        <v>627</v>
      </c>
      <c r="BB20" s="326">
        <v>0.44</v>
      </c>
      <c r="BC20" s="100"/>
    </row>
    <row r="21" spans="1:55" ht="289.5" customHeight="1" thickBot="1" x14ac:dyDescent="0.3">
      <c r="A21" s="11"/>
      <c r="B21" s="216" t="s">
        <v>249</v>
      </c>
      <c r="C21" s="217">
        <v>1</v>
      </c>
      <c r="D21" s="218" t="s">
        <v>250</v>
      </c>
      <c r="E21" s="219" t="s">
        <v>96</v>
      </c>
      <c r="F21" s="220"/>
      <c r="G21" s="220"/>
      <c r="H21" s="221" t="s">
        <v>251</v>
      </c>
      <c r="I21" s="221" t="s">
        <v>252</v>
      </c>
      <c r="J21" s="222" t="s">
        <v>102</v>
      </c>
      <c r="K21" s="223" t="s">
        <v>70</v>
      </c>
      <c r="L21" s="224" t="s">
        <v>118</v>
      </c>
      <c r="M21" s="225" t="s">
        <v>253</v>
      </c>
      <c r="N21" s="226"/>
      <c r="O21" s="225" t="s">
        <v>58</v>
      </c>
      <c r="P21" s="227"/>
      <c r="Q21" s="225">
        <v>15</v>
      </c>
      <c r="R21" s="221" t="s">
        <v>254</v>
      </c>
      <c r="S21" s="225">
        <v>15</v>
      </c>
      <c r="T21" s="221" t="s">
        <v>255</v>
      </c>
      <c r="U21" s="225">
        <v>15</v>
      </c>
      <c r="V21" s="221" t="s">
        <v>256</v>
      </c>
      <c r="W21" s="225">
        <v>15</v>
      </c>
      <c r="X21" s="221" t="s">
        <v>257</v>
      </c>
      <c r="Y21" s="225">
        <v>15</v>
      </c>
      <c r="Z21" s="221" t="s">
        <v>258</v>
      </c>
      <c r="AA21" s="225">
        <v>15</v>
      </c>
      <c r="AB21" s="221" t="s">
        <v>259</v>
      </c>
      <c r="AC21" s="228">
        <v>10</v>
      </c>
      <c r="AD21" s="221" t="s">
        <v>260</v>
      </c>
      <c r="AE21" s="229" t="s">
        <v>76</v>
      </c>
      <c r="AF21" s="230" t="b">
        <v>0</v>
      </c>
      <c r="AG21" s="231">
        <v>1</v>
      </c>
      <c r="AH21" s="232">
        <f t="shared" si="0"/>
        <v>100</v>
      </c>
      <c r="AI21" s="232" t="str">
        <f t="shared" si="1"/>
        <v>FUERTE</v>
      </c>
      <c r="AJ21" s="231">
        <f t="shared" si="2"/>
        <v>2</v>
      </c>
      <c r="AK21" s="233" t="s">
        <v>77</v>
      </c>
      <c r="AL21" s="234" t="s">
        <v>70</v>
      </c>
      <c r="AM21" s="235" t="s">
        <v>108</v>
      </c>
      <c r="AN21" s="236" t="str">
        <f>VLOOKUP(AM21,[4]LISTAS!$AA$3:$AB$6,2)</f>
        <v>Aceptar el riesgo</v>
      </c>
      <c r="AO21" s="237" t="s">
        <v>261</v>
      </c>
      <c r="AP21" s="238" t="s">
        <v>262</v>
      </c>
      <c r="AQ21" s="238" t="s">
        <v>263</v>
      </c>
      <c r="AR21" s="239">
        <v>43831</v>
      </c>
      <c r="AS21" s="239">
        <v>44074</v>
      </c>
      <c r="AT21" s="240">
        <v>1</v>
      </c>
      <c r="AU21" s="221" t="s">
        <v>264</v>
      </c>
      <c r="AV21" s="238" t="s">
        <v>265</v>
      </c>
      <c r="AW21" s="241">
        <v>44073</v>
      </c>
      <c r="AX21" s="242" t="s">
        <v>276</v>
      </c>
      <c r="AY21" s="243">
        <v>1</v>
      </c>
      <c r="AZ21" s="244">
        <v>44074</v>
      </c>
      <c r="BA21" s="542" t="s">
        <v>635</v>
      </c>
      <c r="BB21" s="246">
        <v>1</v>
      </c>
      <c r="BC21" s="101"/>
    </row>
    <row r="22" spans="1:55" ht="246" customHeight="1" x14ac:dyDescent="0.25">
      <c r="A22" s="11"/>
      <c r="B22" s="347" t="s">
        <v>266</v>
      </c>
      <c r="C22" s="350">
        <v>1</v>
      </c>
      <c r="D22" s="353" t="s">
        <v>267</v>
      </c>
      <c r="E22" s="356" t="s">
        <v>268</v>
      </c>
      <c r="F22" s="350" t="s">
        <v>66</v>
      </c>
      <c r="G22" s="350"/>
      <c r="H22" s="132" t="s">
        <v>146</v>
      </c>
      <c r="I22" s="247" t="s">
        <v>269</v>
      </c>
      <c r="J22" s="412" t="s">
        <v>77</v>
      </c>
      <c r="K22" s="412" t="s">
        <v>179</v>
      </c>
      <c r="L22" s="436" t="s">
        <v>71</v>
      </c>
      <c r="M22" s="172" t="s">
        <v>271</v>
      </c>
      <c r="N22" s="134" t="s">
        <v>272</v>
      </c>
      <c r="O22" s="132" t="s">
        <v>66</v>
      </c>
      <c r="P22" s="132"/>
      <c r="Q22" s="132">
        <v>15</v>
      </c>
      <c r="R22" s="134" t="s">
        <v>273</v>
      </c>
      <c r="S22" s="135">
        <v>15</v>
      </c>
      <c r="T22" s="134" t="s">
        <v>273</v>
      </c>
      <c r="U22" s="135">
        <v>15</v>
      </c>
      <c r="V22" s="134" t="s">
        <v>273</v>
      </c>
      <c r="W22" s="135">
        <v>15</v>
      </c>
      <c r="X22" s="134" t="s">
        <v>273</v>
      </c>
      <c r="Y22" s="135">
        <v>15</v>
      </c>
      <c r="Z22" s="134" t="s">
        <v>273</v>
      </c>
      <c r="AA22" s="135">
        <v>15</v>
      </c>
      <c r="AB22" s="134" t="s">
        <v>273</v>
      </c>
      <c r="AC22" s="135">
        <v>10</v>
      </c>
      <c r="AD22" s="134" t="s">
        <v>273</v>
      </c>
      <c r="AE22" s="135" t="s">
        <v>76</v>
      </c>
      <c r="AF22" s="136" t="b">
        <f t="shared" ref="AF22:AF23" si="3">ISBLANK(M22)</f>
        <v>0</v>
      </c>
      <c r="AG22" s="419">
        <v>2</v>
      </c>
      <c r="AH22" s="138">
        <f t="shared" si="0"/>
        <v>100</v>
      </c>
      <c r="AI22" s="138" t="str">
        <f t="shared" ref="AI22:AI23" si="4">IF(AH22&lt;86,"DEBIL",IF(AH22&lt;96,"MODERADO","FUERTE"))</f>
        <v>FUERTE</v>
      </c>
      <c r="AJ22" s="137">
        <f t="shared" ref="AJ22:AJ23" si="5">IF(AND(AH22&gt;=96,AH22&lt;=100),2,IF(AND(AH22&gt;=86,AH22&lt;=95),1,IF(AND(AH22&gt;=0,AH22&lt;=85),0,"ERROR")))</f>
        <v>2</v>
      </c>
      <c r="AK22" s="422" t="s">
        <v>77</v>
      </c>
      <c r="AL22" s="422" t="s">
        <v>179</v>
      </c>
      <c r="AM22" s="427" t="s">
        <v>118</v>
      </c>
      <c r="AN22" s="429" t="str">
        <f>VLOOKUP(AM22,[5]LISTAS!$AA$3:$AB$6,2)</f>
        <v xml:space="preserve">Reducir el riesgo y/o
Evitar el riesgo y/o
Compartir el riesgo </v>
      </c>
      <c r="AO22" s="248" t="s">
        <v>277</v>
      </c>
      <c r="AP22" s="134" t="s">
        <v>278</v>
      </c>
      <c r="AQ22" s="248" t="s">
        <v>279</v>
      </c>
      <c r="AR22" s="140">
        <v>43831</v>
      </c>
      <c r="AS22" s="140">
        <v>44196</v>
      </c>
      <c r="AT22" s="140" t="s">
        <v>280</v>
      </c>
      <c r="AU22" s="248" t="s">
        <v>281</v>
      </c>
      <c r="AV22" s="248" t="s">
        <v>282</v>
      </c>
      <c r="AW22" s="249">
        <v>44074</v>
      </c>
      <c r="AX22" s="250" t="s">
        <v>288</v>
      </c>
      <c r="AY22" s="251">
        <f>1/2</f>
        <v>0.5</v>
      </c>
      <c r="AZ22" s="121">
        <v>44074</v>
      </c>
      <c r="BA22" s="252" t="s">
        <v>607</v>
      </c>
      <c r="BB22" s="122">
        <v>0.5</v>
      </c>
      <c r="BC22" s="95"/>
    </row>
    <row r="23" spans="1:55" ht="306" customHeight="1" thickBot="1" x14ac:dyDescent="0.3">
      <c r="A23" s="11"/>
      <c r="B23" s="349"/>
      <c r="C23" s="352"/>
      <c r="D23" s="355"/>
      <c r="E23" s="358"/>
      <c r="F23" s="352"/>
      <c r="G23" s="352"/>
      <c r="H23" s="33" t="s">
        <v>85</v>
      </c>
      <c r="I23" s="60" t="s">
        <v>270</v>
      </c>
      <c r="J23" s="416"/>
      <c r="K23" s="416"/>
      <c r="L23" s="437"/>
      <c r="M23" s="161" t="s">
        <v>274</v>
      </c>
      <c r="N23" s="33" t="s">
        <v>275</v>
      </c>
      <c r="O23" s="33" t="s">
        <v>66</v>
      </c>
      <c r="P23" s="33"/>
      <c r="Q23" s="33">
        <v>15</v>
      </c>
      <c r="R23" s="33" t="s">
        <v>275</v>
      </c>
      <c r="S23" s="36">
        <v>15</v>
      </c>
      <c r="T23" s="33" t="s">
        <v>275</v>
      </c>
      <c r="U23" s="36">
        <v>15</v>
      </c>
      <c r="V23" s="33" t="s">
        <v>275</v>
      </c>
      <c r="W23" s="36">
        <v>15</v>
      </c>
      <c r="X23" s="33" t="s">
        <v>275</v>
      </c>
      <c r="Y23" s="36">
        <v>15</v>
      </c>
      <c r="Z23" s="33" t="s">
        <v>275</v>
      </c>
      <c r="AA23" s="36">
        <v>15</v>
      </c>
      <c r="AB23" s="33" t="s">
        <v>275</v>
      </c>
      <c r="AC23" s="36">
        <v>10</v>
      </c>
      <c r="AD23" s="33" t="s">
        <v>275</v>
      </c>
      <c r="AE23" s="36" t="s">
        <v>76</v>
      </c>
      <c r="AF23" s="37" t="b">
        <f t="shared" si="3"/>
        <v>0</v>
      </c>
      <c r="AG23" s="421"/>
      <c r="AH23" s="39">
        <f t="shared" si="0"/>
        <v>100</v>
      </c>
      <c r="AI23" s="39" t="str">
        <f t="shared" si="4"/>
        <v>FUERTE</v>
      </c>
      <c r="AJ23" s="38">
        <f t="shared" si="5"/>
        <v>2</v>
      </c>
      <c r="AK23" s="426"/>
      <c r="AL23" s="426"/>
      <c r="AM23" s="428"/>
      <c r="AN23" s="430"/>
      <c r="AO23" s="33" t="s">
        <v>283</v>
      </c>
      <c r="AP23" s="33" t="s">
        <v>284</v>
      </c>
      <c r="AQ23" s="41" t="s">
        <v>279</v>
      </c>
      <c r="AR23" s="42">
        <v>43831</v>
      </c>
      <c r="AS23" s="42">
        <v>44196</v>
      </c>
      <c r="AT23" s="42" t="s">
        <v>285</v>
      </c>
      <c r="AU23" s="33" t="s">
        <v>286</v>
      </c>
      <c r="AV23" s="33" t="s">
        <v>287</v>
      </c>
      <c r="AW23" s="253">
        <v>44074</v>
      </c>
      <c r="AX23" s="254" t="s">
        <v>289</v>
      </c>
      <c r="AY23" s="255">
        <f>51/72</f>
        <v>0.70833333333333337</v>
      </c>
      <c r="AZ23" s="256">
        <v>44074</v>
      </c>
      <c r="BA23" s="257" t="s">
        <v>608</v>
      </c>
      <c r="BB23" s="258" t="s">
        <v>166</v>
      </c>
      <c r="BC23" s="102"/>
    </row>
    <row r="24" spans="1:55" ht="110.25" x14ac:dyDescent="0.25">
      <c r="A24" s="11"/>
      <c r="B24" s="347" t="s">
        <v>290</v>
      </c>
      <c r="C24" s="350">
        <v>1</v>
      </c>
      <c r="D24" s="353" t="s">
        <v>291</v>
      </c>
      <c r="E24" s="356" t="s">
        <v>116</v>
      </c>
      <c r="F24" s="350"/>
      <c r="G24" s="350" t="s">
        <v>66</v>
      </c>
      <c r="H24" s="132" t="s">
        <v>292</v>
      </c>
      <c r="I24" s="247" t="s">
        <v>293</v>
      </c>
      <c r="J24" s="412" t="s">
        <v>178</v>
      </c>
      <c r="K24" s="412" t="s">
        <v>70</v>
      </c>
      <c r="L24" s="427" t="s">
        <v>118</v>
      </c>
      <c r="M24" s="172" t="s">
        <v>301</v>
      </c>
      <c r="N24" s="134" t="s">
        <v>302</v>
      </c>
      <c r="O24" s="132" t="s">
        <v>66</v>
      </c>
      <c r="P24" s="132"/>
      <c r="Q24" s="132">
        <v>15</v>
      </c>
      <c r="R24" s="132" t="s">
        <v>303</v>
      </c>
      <c r="S24" s="135">
        <v>15</v>
      </c>
      <c r="T24" s="132" t="s">
        <v>304</v>
      </c>
      <c r="U24" s="135">
        <v>15</v>
      </c>
      <c r="V24" s="132" t="s">
        <v>305</v>
      </c>
      <c r="W24" s="135">
        <v>15</v>
      </c>
      <c r="X24" s="132" t="s">
        <v>306</v>
      </c>
      <c r="Y24" s="135">
        <v>15</v>
      </c>
      <c r="Z24" s="132" t="s">
        <v>302</v>
      </c>
      <c r="AA24" s="135">
        <v>15</v>
      </c>
      <c r="AB24" s="132" t="s">
        <v>307</v>
      </c>
      <c r="AC24" s="135">
        <v>10</v>
      </c>
      <c r="AD24" s="132" t="s">
        <v>304</v>
      </c>
      <c r="AE24" s="135" t="s">
        <v>95</v>
      </c>
      <c r="AF24" s="136" t="b">
        <f>ISBLANK(M24)</f>
        <v>0</v>
      </c>
      <c r="AG24" s="419">
        <v>2</v>
      </c>
      <c r="AH24" s="138">
        <f t="shared" si="0"/>
        <v>100</v>
      </c>
      <c r="AI24" s="138" t="str">
        <f>IF(AH24&lt;86,"DEBIL",IF(AH24&lt;96,"MODERADO","FUERTE"))</f>
        <v>FUERTE</v>
      </c>
      <c r="AJ24" s="137">
        <f>IF(AND(AH24&gt;=96,AH24&lt;=100),2,IF(AND(AH24&gt;=86,AH24&lt;=95),1,IF(AND(AH24&gt;=0,AH24&lt;=85),0,"ERROR")))</f>
        <v>2</v>
      </c>
      <c r="AK24" s="422" t="s">
        <v>69</v>
      </c>
      <c r="AL24" s="422" t="s">
        <v>103</v>
      </c>
      <c r="AM24" s="436" t="s">
        <v>71</v>
      </c>
      <c r="AN24" s="429" t="str">
        <f>VLOOKUP(AM24,[6]LISTAS!$AA$3:$AB$6,2)</f>
        <v>Reducir el riesgo</v>
      </c>
      <c r="AO24" s="259" t="s">
        <v>314</v>
      </c>
      <c r="AP24" s="132" t="s">
        <v>302</v>
      </c>
      <c r="AQ24" s="248" t="s">
        <v>334</v>
      </c>
      <c r="AR24" s="140">
        <v>43831</v>
      </c>
      <c r="AS24" s="140">
        <v>44196</v>
      </c>
      <c r="AT24" s="140" t="s">
        <v>335</v>
      </c>
      <c r="AU24" s="248" t="s">
        <v>336</v>
      </c>
      <c r="AV24" s="248" t="s">
        <v>337</v>
      </c>
      <c r="AW24" s="145">
        <v>44071</v>
      </c>
      <c r="AX24" s="208" t="s">
        <v>349</v>
      </c>
      <c r="AY24" s="144">
        <v>1</v>
      </c>
      <c r="AZ24" s="121">
        <v>44074</v>
      </c>
      <c r="BA24" s="260" t="s">
        <v>609</v>
      </c>
      <c r="BB24" s="122">
        <v>0.25</v>
      </c>
      <c r="BC24" s="95"/>
    </row>
    <row r="25" spans="1:55" ht="127.5" customHeight="1" x14ac:dyDescent="0.25">
      <c r="A25" s="11"/>
      <c r="B25" s="348"/>
      <c r="C25" s="351"/>
      <c r="D25" s="354"/>
      <c r="E25" s="357"/>
      <c r="F25" s="351"/>
      <c r="G25" s="351"/>
      <c r="H25" s="45" t="s">
        <v>146</v>
      </c>
      <c r="I25" s="47" t="s">
        <v>294</v>
      </c>
      <c r="J25" s="413"/>
      <c r="K25" s="413"/>
      <c r="L25" s="438"/>
      <c r="M25" s="89" t="s">
        <v>308</v>
      </c>
      <c r="N25" s="45" t="s">
        <v>309</v>
      </c>
      <c r="O25" s="45" t="s">
        <v>66</v>
      </c>
      <c r="P25" s="45"/>
      <c r="Q25" s="45">
        <v>15</v>
      </c>
      <c r="R25" s="45" t="s">
        <v>310</v>
      </c>
      <c r="S25" s="67">
        <v>15</v>
      </c>
      <c r="T25" s="45" t="str">
        <f>+N25</f>
        <v xml:space="preserve"> Ayuda de memoria talleres comunitarios donde se informa de la gratuidad de los servicios a cargo de la SDHT</v>
      </c>
      <c r="U25" s="67">
        <v>15</v>
      </c>
      <c r="V25" s="45" t="s">
        <v>311</v>
      </c>
      <c r="W25" s="67">
        <v>15</v>
      </c>
      <c r="X25" s="45" t="s">
        <v>312</v>
      </c>
      <c r="Y25" s="67">
        <v>15</v>
      </c>
      <c r="Z25" s="45" t="s">
        <v>313</v>
      </c>
      <c r="AA25" s="67">
        <v>15</v>
      </c>
      <c r="AB25" s="45" t="s">
        <v>314</v>
      </c>
      <c r="AC25" s="67">
        <v>10</v>
      </c>
      <c r="AD25" s="45" t="s">
        <v>309</v>
      </c>
      <c r="AE25" s="67" t="s">
        <v>76</v>
      </c>
      <c r="AF25" s="28" t="b">
        <f>ISBLANK(M25)</f>
        <v>0</v>
      </c>
      <c r="AG25" s="420"/>
      <c r="AH25" s="69">
        <f t="shared" si="0"/>
        <v>100</v>
      </c>
      <c r="AI25" s="69" t="str">
        <f>IF(AH25&lt;86,"DEBIL",IF(AH25&lt;96,"MODERADO","FUERTE"))</f>
        <v>FUERTE</v>
      </c>
      <c r="AJ25" s="29">
        <f>IF(AND(AH25&gt;=96,AH25&lt;=100),2,IF(AND(AH25&gt;=86,AH25&lt;=95),1,IF(AND(AH25&gt;=0,AH25&lt;=85),0,"ERROR")))</f>
        <v>2</v>
      </c>
      <c r="AK25" s="423"/>
      <c r="AL25" s="423"/>
      <c r="AM25" s="441"/>
      <c r="AN25" s="433"/>
      <c r="AO25" s="153" t="s">
        <v>338</v>
      </c>
      <c r="AP25" s="45" t="s">
        <v>309</v>
      </c>
      <c r="AQ25" s="79" t="s">
        <v>334</v>
      </c>
      <c r="AR25" s="80">
        <v>43466</v>
      </c>
      <c r="AS25" s="80">
        <v>44196</v>
      </c>
      <c r="AT25" s="85" t="s">
        <v>339</v>
      </c>
      <c r="AU25" s="86" t="s">
        <v>340</v>
      </c>
      <c r="AV25" s="86" t="s">
        <v>341</v>
      </c>
      <c r="AW25" s="26">
        <v>44071</v>
      </c>
      <c r="AX25" s="44" t="s">
        <v>350</v>
      </c>
      <c r="AY25" s="25">
        <v>0</v>
      </c>
      <c r="AZ25" s="105">
        <v>44074</v>
      </c>
      <c r="BA25" s="107" t="s">
        <v>610</v>
      </c>
      <c r="BB25" s="158">
        <v>0</v>
      </c>
      <c r="BC25" s="95"/>
    </row>
    <row r="26" spans="1:55" ht="115.5" customHeight="1" x14ac:dyDescent="0.25">
      <c r="A26" s="11"/>
      <c r="B26" s="348" t="s">
        <v>290</v>
      </c>
      <c r="C26" s="351">
        <v>2</v>
      </c>
      <c r="D26" s="354" t="s">
        <v>295</v>
      </c>
      <c r="E26" s="357" t="s">
        <v>116</v>
      </c>
      <c r="F26" s="351"/>
      <c r="G26" s="351" t="s">
        <v>66</v>
      </c>
      <c r="H26" s="45" t="s">
        <v>146</v>
      </c>
      <c r="I26" s="45" t="s">
        <v>296</v>
      </c>
      <c r="J26" s="413" t="s">
        <v>102</v>
      </c>
      <c r="K26" s="413" t="s">
        <v>70</v>
      </c>
      <c r="L26" s="438" t="s">
        <v>118</v>
      </c>
      <c r="M26" s="89" t="s">
        <v>315</v>
      </c>
      <c r="N26" s="45" t="s">
        <v>316</v>
      </c>
      <c r="O26" s="45" t="s">
        <v>66</v>
      </c>
      <c r="P26" s="45"/>
      <c r="Q26" s="45">
        <v>15</v>
      </c>
      <c r="R26" s="48" t="s">
        <v>303</v>
      </c>
      <c r="S26" s="67">
        <v>15</v>
      </c>
      <c r="T26" s="48" t="str">
        <f>+N26</f>
        <v>Documentos técnicos de soporte - DTS sobre la priorización de los territorios.</v>
      </c>
      <c r="U26" s="67">
        <v>15</v>
      </c>
      <c r="V26" s="48" t="s">
        <v>317</v>
      </c>
      <c r="W26" s="67">
        <v>15</v>
      </c>
      <c r="X26" s="45" t="s">
        <v>318</v>
      </c>
      <c r="Y26" s="67">
        <v>15</v>
      </c>
      <c r="Z26" s="45" t="s">
        <v>319</v>
      </c>
      <c r="AA26" s="67">
        <v>15</v>
      </c>
      <c r="AB26" s="45" t="str">
        <f>+N26</f>
        <v>Documentos técnicos de soporte - DTS sobre la priorización de los territorios.</v>
      </c>
      <c r="AC26" s="67">
        <v>10</v>
      </c>
      <c r="AD26" s="45" t="s">
        <v>320</v>
      </c>
      <c r="AE26" s="67" t="s">
        <v>76</v>
      </c>
      <c r="AF26" s="28" t="b">
        <f>ISBLANK(#REF!)</f>
        <v>0</v>
      </c>
      <c r="AG26" s="420">
        <v>2</v>
      </c>
      <c r="AH26" s="69">
        <f t="shared" si="0"/>
        <v>100</v>
      </c>
      <c r="AI26" s="69" t="str">
        <f>IF(AH26&lt;86,"DEBIL",IF(AH26&lt;96,"MODERADO","FUERTE"))</f>
        <v>FUERTE</v>
      </c>
      <c r="AJ26" s="29">
        <f>IF(AND(AH26&gt;=96,AH26&lt;=100),2,IF(AND(AH26&gt;=86,AH26&lt;=95),1,IF(AND(AH26&gt;=0,AH26&lt;=85),0,"ERROR")))</f>
        <v>2</v>
      </c>
      <c r="AK26" s="423" t="s">
        <v>77</v>
      </c>
      <c r="AL26" s="423" t="s">
        <v>70</v>
      </c>
      <c r="AM26" s="441" t="s">
        <v>71</v>
      </c>
      <c r="AN26" s="433" t="str">
        <f>VLOOKUP(AM26,[6]LISTAS!$AA$3:$AB$6,2)</f>
        <v>Reducir el riesgo</v>
      </c>
      <c r="AO26" s="539" t="s">
        <v>342</v>
      </c>
      <c r="AP26" s="357" t="s">
        <v>322</v>
      </c>
      <c r="AQ26" s="439" t="s">
        <v>334</v>
      </c>
      <c r="AR26" s="440">
        <v>43831</v>
      </c>
      <c r="AS26" s="440">
        <v>44196</v>
      </c>
      <c r="AT26" s="448" t="s">
        <v>343</v>
      </c>
      <c r="AU26" s="448" t="s">
        <v>322</v>
      </c>
      <c r="AV26" s="448" t="s">
        <v>344</v>
      </c>
      <c r="AW26" s="449">
        <v>44071</v>
      </c>
      <c r="AX26" s="450" t="s">
        <v>351</v>
      </c>
      <c r="AY26" s="451">
        <v>1</v>
      </c>
      <c r="AZ26" s="447">
        <v>44074</v>
      </c>
      <c r="BA26" s="442" t="s">
        <v>611</v>
      </c>
      <c r="BB26" s="443">
        <v>0</v>
      </c>
      <c r="BC26" s="445"/>
    </row>
    <row r="27" spans="1:55" ht="119.25" customHeight="1" x14ac:dyDescent="0.25">
      <c r="A27" s="11"/>
      <c r="B27" s="348"/>
      <c r="C27" s="351"/>
      <c r="D27" s="354"/>
      <c r="E27" s="357"/>
      <c r="F27" s="351"/>
      <c r="G27" s="351"/>
      <c r="H27" s="45" t="s">
        <v>297</v>
      </c>
      <c r="I27" s="48" t="s">
        <v>298</v>
      </c>
      <c r="J27" s="413"/>
      <c r="K27" s="413"/>
      <c r="L27" s="438"/>
      <c r="M27" s="89" t="s">
        <v>321</v>
      </c>
      <c r="N27" s="45" t="s">
        <v>322</v>
      </c>
      <c r="O27" s="45" t="s">
        <v>66</v>
      </c>
      <c r="P27" s="45"/>
      <c r="Q27" s="45">
        <v>15</v>
      </c>
      <c r="R27" s="48" t="s">
        <v>303</v>
      </c>
      <c r="S27" s="67">
        <v>15</v>
      </c>
      <c r="T27" s="45" t="s">
        <v>322</v>
      </c>
      <c r="U27" s="67">
        <v>15</v>
      </c>
      <c r="V27" s="45" t="s">
        <v>323</v>
      </c>
      <c r="W27" s="67">
        <v>15</v>
      </c>
      <c r="X27" s="45" t="s">
        <v>324</v>
      </c>
      <c r="Y27" s="67">
        <v>15</v>
      </c>
      <c r="Z27" s="45" t="s">
        <v>322</v>
      </c>
      <c r="AA27" s="67">
        <v>15</v>
      </c>
      <c r="AB27" s="45" t="s">
        <v>322</v>
      </c>
      <c r="AC27" s="67">
        <v>10</v>
      </c>
      <c r="AD27" s="45" t="s">
        <v>322</v>
      </c>
      <c r="AE27" s="67" t="s">
        <v>76</v>
      </c>
      <c r="AF27" s="28" t="b">
        <f>ISBLANK(M27)</f>
        <v>0</v>
      </c>
      <c r="AG27" s="420"/>
      <c r="AH27" s="69">
        <v>100</v>
      </c>
      <c r="AI27" s="69" t="str">
        <f>IF(AH27&lt;86,"DEBIL",IF(AH27&lt;96,"MODERADO","FUERTE"))</f>
        <v>FUERTE</v>
      </c>
      <c r="AJ27" s="29">
        <f>IF(AND(AH27&gt;=96,AH27&lt;=100),2,IF(AND(AH27&gt;=86,AH27&lt;=95),1,IF(AND(AH27&gt;=0,AH27&lt;=85),0,"ERROR")))</f>
        <v>2</v>
      </c>
      <c r="AK27" s="423"/>
      <c r="AL27" s="423"/>
      <c r="AM27" s="441"/>
      <c r="AN27" s="433"/>
      <c r="AO27" s="539"/>
      <c r="AP27" s="357"/>
      <c r="AQ27" s="439"/>
      <c r="AR27" s="440"/>
      <c r="AS27" s="440"/>
      <c r="AT27" s="448"/>
      <c r="AU27" s="448"/>
      <c r="AV27" s="448"/>
      <c r="AW27" s="420"/>
      <c r="AX27" s="450"/>
      <c r="AY27" s="420"/>
      <c r="AZ27" s="447"/>
      <c r="BA27" s="442"/>
      <c r="BB27" s="444"/>
      <c r="BC27" s="446"/>
    </row>
    <row r="28" spans="1:55" ht="300.75" customHeight="1" thickBot="1" x14ac:dyDescent="0.3">
      <c r="A28" s="11"/>
      <c r="B28" s="30" t="s">
        <v>290</v>
      </c>
      <c r="C28" s="31">
        <v>3</v>
      </c>
      <c r="D28" s="32" t="s">
        <v>299</v>
      </c>
      <c r="E28" s="33" t="s">
        <v>116</v>
      </c>
      <c r="F28" s="31"/>
      <c r="G28" s="31" t="s">
        <v>66</v>
      </c>
      <c r="H28" s="33" t="s">
        <v>85</v>
      </c>
      <c r="I28" s="33" t="s">
        <v>300</v>
      </c>
      <c r="J28" s="261" t="s">
        <v>102</v>
      </c>
      <c r="K28" s="83" t="s">
        <v>103</v>
      </c>
      <c r="L28" s="87" t="s">
        <v>71</v>
      </c>
      <c r="M28" s="60" t="s">
        <v>325</v>
      </c>
      <c r="N28" s="35" t="s">
        <v>326</v>
      </c>
      <c r="O28" s="33" t="s">
        <v>66</v>
      </c>
      <c r="P28" s="33"/>
      <c r="Q28" s="33">
        <v>15</v>
      </c>
      <c r="R28" s="35" t="s">
        <v>327</v>
      </c>
      <c r="S28" s="36">
        <v>15</v>
      </c>
      <c r="T28" s="35" t="s">
        <v>328</v>
      </c>
      <c r="U28" s="36">
        <v>15</v>
      </c>
      <c r="V28" s="35" t="s">
        <v>329</v>
      </c>
      <c r="W28" s="36">
        <v>15</v>
      </c>
      <c r="X28" s="35" t="s">
        <v>330</v>
      </c>
      <c r="Y28" s="36">
        <v>15</v>
      </c>
      <c r="Z28" s="35" t="s">
        <v>331</v>
      </c>
      <c r="AA28" s="36">
        <v>15</v>
      </c>
      <c r="AB28" s="35" t="s">
        <v>332</v>
      </c>
      <c r="AC28" s="36">
        <v>10</v>
      </c>
      <c r="AD28" s="35" t="s">
        <v>333</v>
      </c>
      <c r="AE28" s="36" t="s">
        <v>76</v>
      </c>
      <c r="AF28" s="37" t="b">
        <f>ISBLANK(M28)</f>
        <v>0</v>
      </c>
      <c r="AG28" s="38">
        <v>1</v>
      </c>
      <c r="AH28" s="39">
        <f>Q28+S28+U28+W28+Y28+AA28+AC28</f>
        <v>100</v>
      </c>
      <c r="AI28" s="39" t="str">
        <f>IF(AH28&lt;86,"DEBIL",IF(AH28&lt;96,"MODERADO","FUERTE"))</f>
        <v>FUERTE</v>
      </c>
      <c r="AJ28" s="38">
        <f>IF(AND(AH28&gt;=96,AH28&lt;=100),2,IF(AND(AH28&gt;=86,AH28&lt;=95),1,IF(AND(AH28&gt;=0,AH28&lt;=85),0,"ERROR")))</f>
        <v>2</v>
      </c>
      <c r="AK28" s="262" t="s">
        <v>77</v>
      </c>
      <c r="AL28" s="84" t="s">
        <v>103</v>
      </c>
      <c r="AM28" s="87" t="s">
        <v>71</v>
      </c>
      <c r="AN28" s="263" t="str">
        <f>VLOOKUP(AM28,[6]LISTAS!$AA$3:$AB$6,2)</f>
        <v>Reducir el riesgo</v>
      </c>
      <c r="AO28" s="175" t="s">
        <v>325</v>
      </c>
      <c r="AP28" s="35" t="s">
        <v>326</v>
      </c>
      <c r="AQ28" s="41" t="s">
        <v>345</v>
      </c>
      <c r="AR28" s="42">
        <v>43831</v>
      </c>
      <c r="AS28" s="42">
        <v>44196</v>
      </c>
      <c r="AT28" s="42" t="s">
        <v>346</v>
      </c>
      <c r="AU28" s="41" t="s">
        <v>347</v>
      </c>
      <c r="AV28" s="41" t="s">
        <v>348</v>
      </c>
      <c r="AW28" s="150">
        <v>44073</v>
      </c>
      <c r="AX28" s="148" t="s">
        <v>352</v>
      </c>
      <c r="AY28" s="264"/>
      <c r="AZ28" s="126">
        <v>44074</v>
      </c>
      <c r="BA28" s="265" t="s">
        <v>612</v>
      </c>
      <c r="BB28" s="332">
        <v>0</v>
      </c>
      <c r="BC28" s="103"/>
    </row>
    <row r="29" spans="1:55" ht="276.75" customHeight="1" thickBot="1" x14ac:dyDescent="0.3">
      <c r="A29" s="11"/>
      <c r="B29" s="266" t="s">
        <v>353</v>
      </c>
      <c r="C29" s="267">
        <v>1</v>
      </c>
      <c r="D29" s="267" t="s">
        <v>354</v>
      </c>
      <c r="E29" s="268" t="s">
        <v>268</v>
      </c>
      <c r="F29" s="267" t="s">
        <v>66</v>
      </c>
      <c r="G29" s="267"/>
      <c r="H29" s="268" t="s">
        <v>297</v>
      </c>
      <c r="I29" s="268" t="s">
        <v>355</v>
      </c>
      <c r="J29" s="269" t="s">
        <v>77</v>
      </c>
      <c r="K29" s="270" t="s">
        <v>103</v>
      </c>
      <c r="L29" s="271" t="s">
        <v>71</v>
      </c>
      <c r="M29" s="272" t="s">
        <v>356</v>
      </c>
      <c r="N29" s="272" t="s">
        <v>357</v>
      </c>
      <c r="O29" s="268" t="s">
        <v>66</v>
      </c>
      <c r="P29" s="268"/>
      <c r="Q29" s="273">
        <v>15</v>
      </c>
      <c r="R29" s="272" t="s">
        <v>358</v>
      </c>
      <c r="S29" s="273">
        <v>15</v>
      </c>
      <c r="T29" s="272" t="s">
        <v>359</v>
      </c>
      <c r="U29" s="273">
        <v>15</v>
      </c>
      <c r="V29" s="272" t="s">
        <v>359</v>
      </c>
      <c r="W29" s="273">
        <v>15</v>
      </c>
      <c r="X29" s="272" t="s">
        <v>359</v>
      </c>
      <c r="Y29" s="273">
        <v>15</v>
      </c>
      <c r="Z29" s="272" t="s">
        <v>359</v>
      </c>
      <c r="AA29" s="273">
        <v>15</v>
      </c>
      <c r="AB29" s="272" t="s">
        <v>359</v>
      </c>
      <c r="AC29" s="273">
        <v>10</v>
      </c>
      <c r="AD29" s="272" t="s">
        <v>359</v>
      </c>
      <c r="AE29" s="274" t="s">
        <v>76</v>
      </c>
      <c r="AF29" s="275" t="b">
        <v>0</v>
      </c>
      <c r="AG29" s="276"/>
      <c r="AH29" s="277">
        <v>100</v>
      </c>
      <c r="AI29" s="277" t="s">
        <v>139</v>
      </c>
      <c r="AJ29" s="276">
        <v>2</v>
      </c>
      <c r="AK29" s="278" t="s">
        <v>69</v>
      </c>
      <c r="AL29" s="279" t="s">
        <v>103</v>
      </c>
      <c r="AM29" s="271" t="s">
        <v>71</v>
      </c>
      <c r="AN29" s="277" t="s">
        <v>140</v>
      </c>
      <c r="AO29" s="280" t="s">
        <v>360</v>
      </c>
      <c r="AP29" s="280" t="s">
        <v>361</v>
      </c>
      <c r="AQ29" s="280" t="s">
        <v>362</v>
      </c>
      <c r="AR29" s="281">
        <v>43862</v>
      </c>
      <c r="AS29" s="281">
        <v>44196</v>
      </c>
      <c r="AT29" s="281" t="s">
        <v>363</v>
      </c>
      <c r="AU29" s="280" t="s">
        <v>364</v>
      </c>
      <c r="AV29" s="280" t="s">
        <v>365</v>
      </c>
      <c r="AW29" s="282">
        <v>44073</v>
      </c>
      <c r="AX29" s="283" t="s">
        <v>366</v>
      </c>
      <c r="AY29" s="284" t="s">
        <v>367</v>
      </c>
      <c r="AZ29" s="285">
        <v>44074</v>
      </c>
      <c r="BA29" s="245" t="s">
        <v>615</v>
      </c>
      <c r="BB29" s="246">
        <v>0</v>
      </c>
      <c r="BC29" s="101"/>
    </row>
    <row r="30" spans="1:55" ht="89.25" customHeight="1" x14ac:dyDescent="0.25">
      <c r="A30" s="11"/>
      <c r="B30" s="347" t="s">
        <v>368</v>
      </c>
      <c r="C30" s="350">
        <v>1</v>
      </c>
      <c r="D30" s="353" t="s">
        <v>369</v>
      </c>
      <c r="E30" s="356" t="s">
        <v>370</v>
      </c>
      <c r="F30" s="350" t="s">
        <v>66</v>
      </c>
      <c r="G30" s="350"/>
      <c r="H30" s="132" t="s">
        <v>146</v>
      </c>
      <c r="I30" s="132" t="s">
        <v>371</v>
      </c>
      <c r="J30" s="466" t="s">
        <v>77</v>
      </c>
      <c r="K30" s="412" t="s">
        <v>70</v>
      </c>
      <c r="L30" s="436" t="s">
        <v>71</v>
      </c>
      <c r="M30" s="172" t="s">
        <v>374</v>
      </c>
      <c r="N30" s="134" t="s">
        <v>375</v>
      </c>
      <c r="O30" s="132" t="s">
        <v>66</v>
      </c>
      <c r="P30" s="132"/>
      <c r="Q30" s="132">
        <v>15</v>
      </c>
      <c r="R30" s="134" t="s">
        <v>376</v>
      </c>
      <c r="S30" s="135">
        <v>15</v>
      </c>
      <c r="T30" s="134" t="s">
        <v>376</v>
      </c>
      <c r="U30" s="135">
        <v>15</v>
      </c>
      <c r="V30" s="134" t="s">
        <v>377</v>
      </c>
      <c r="W30" s="135">
        <v>10</v>
      </c>
      <c r="X30" s="134" t="s">
        <v>375</v>
      </c>
      <c r="Y30" s="135">
        <v>15</v>
      </c>
      <c r="Z30" s="134" t="s">
        <v>375</v>
      </c>
      <c r="AA30" s="135">
        <v>15</v>
      </c>
      <c r="AB30" s="134" t="s">
        <v>375</v>
      </c>
      <c r="AC30" s="135">
        <v>10</v>
      </c>
      <c r="AD30" s="134" t="s">
        <v>375</v>
      </c>
      <c r="AE30" s="135" t="s">
        <v>76</v>
      </c>
      <c r="AF30" s="136" t="b">
        <v>0</v>
      </c>
      <c r="AG30" s="419">
        <v>1</v>
      </c>
      <c r="AH30" s="138">
        <v>95</v>
      </c>
      <c r="AI30" s="138" t="s">
        <v>378</v>
      </c>
      <c r="AJ30" s="137">
        <v>1</v>
      </c>
      <c r="AK30" s="469" t="s">
        <v>69</v>
      </c>
      <c r="AL30" s="422" t="s">
        <v>103</v>
      </c>
      <c r="AM30" s="472" t="s">
        <v>108</v>
      </c>
      <c r="AN30" s="429" t="s">
        <v>379</v>
      </c>
      <c r="AO30" s="248" t="s">
        <v>380</v>
      </c>
      <c r="AP30" s="248" t="s">
        <v>381</v>
      </c>
      <c r="AQ30" s="248" t="s">
        <v>382</v>
      </c>
      <c r="AR30" s="286">
        <v>43983</v>
      </c>
      <c r="AS30" s="286">
        <v>44074</v>
      </c>
      <c r="AT30" s="140" t="s">
        <v>383</v>
      </c>
      <c r="AU30" s="248" t="s">
        <v>384</v>
      </c>
      <c r="AV30" s="248" t="s">
        <v>385</v>
      </c>
      <c r="AW30" s="465">
        <v>44071</v>
      </c>
      <c r="AX30" s="460" t="s">
        <v>386</v>
      </c>
      <c r="AY30" s="463">
        <v>1</v>
      </c>
      <c r="AZ30" s="452">
        <v>44074</v>
      </c>
      <c r="BA30" s="455" t="s">
        <v>637</v>
      </c>
      <c r="BB30" s="458">
        <v>0</v>
      </c>
      <c r="BC30" s="445"/>
    </row>
    <row r="31" spans="1:55" ht="25.5" x14ac:dyDescent="0.25">
      <c r="A31" s="11"/>
      <c r="B31" s="348"/>
      <c r="C31" s="351"/>
      <c r="D31" s="354"/>
      <c r="E31" s="357"/>
      <c r="F31" s="351"/>
      <c r="G31" s="351"/>
      <c r="H31" s="45" t="s">
        <v>85</v>
      </c>
      <c r="I31" s="48" t="s">
        <v>372</v>
      </c>
      <c r="J31" s="467"/>
      <c r="K31" s="413"/>
      <c r="L31" s="441"/>
      <c r="M31" s="48"/>
      <c r="N31" s="45"/>
      <c r="O31" s="45"/>
      <c r="P31" s="45"/>
      <c r="Q31" s="45"/>
      <c r="R31" s="45"/>
      <c r="S31" s="67"/>
      <c r="T31" s="45"/>
      <c r="U31" s="67"/>
      <c r="V31" s="45"/>
      <c r="W31" s="67"/>
      <c r="X31" s="45"/>
      <c r="Y31" s="67"/>
      <c r="Z31" s="45"/>
      <c r="AA31" s="67"/>
      <c r="AB31" s="45"/>
      <c r="AC31" s="67"/>
      <c r="AD31" s="45"/>
      <c r="AE31" s="67"/>
      <c r="AF31" s="28" t="b">
        <v>1</v>
      </c>
      <c r="AG31" s="420"/>
      <c r="AH31" s="69"/>
      <c r="AI31" s="69"/>
      <c r="AJ31" s="29"/>
      <c r="AK31" s="470"/>
      <c r="AL31" s="423"/>
      <c r="AM31" s="473"/>
      <c r="AN31" s="433"/>
      <c r="AO31" s="45"/>
      <c r="AP31" s="45"/>
      <c r="AQ31" s="45"/>
      <c r="AR31" s="80"/>
      <c r="AS31" s="80"/>
      <c r="AT31" s="80"/>
      <c r="AU31" s="45"/>
      <c r="AV31" s="45"/>
      <c r="AW31" s="449"/>
      <c r="AX31" s="461"/>
      <c r="AY31" s="451"/>
      <c r="AZ31" s="453"/>
      <c r="BA31" s="456"/>
      <c r="BB31" s="443"/>
      <c r="BC31" s="445"/>
    </row>
    <row r="32" spans="1:55" ht="26.25" thickBot="1" x14ac:dyDescent="0.3">
      <c r="A32" s="11"/>
      <c r="B32" s="349"/>
      <c r="C32" s="352"/>
      <c r="D32" s="355"/>
      <c r="E32" s="358"/>
      <c r="F32" s="352"/>
      <c r="G32" s="352"/>
      <c r="H32" s="33" t="s">
        <v>85</v>
      </c>
      <c r="I32" s="33" t="s">
        <v>373</v>
      </c>
      <c r="J32" s="468"/>
      <c r="K32" s="416"/>
      <c r="L32" s="437"/>
      <c r="M32" s="35"/>
      <c r="N32" s="33"/>
      <c r="O32" s="33"/>
      <c r="P32" s="33"/>
      <c r="Q32" s="33"/>
      <c r="R32" s="33"/>
      <c r="S32" s="36"/>
      <c r="T32" s="33"/>
      <c r="U32" s="36"/>
      <c r="V32" s="33"/>
      <c r="W32" s="36"/>
      <c r="X32" s="33"/>
      <c r="Y32" s="36"/>
      <c r="Z32" s="33"/>
      <c r="AA32" s="36"/>
      <c r="AB32" s="33"/>
      <c r="AC32" s="36"/>
      <c r="AD32" s="33"/>
      <c r="AE32" s="36"/>
      <c r="AF32" s="37" t="b">
        <v>1</v>
      </c>
      <c r="AG32" s="421"/>
      <c r="AH32" s="39"/>
      <c r="AI32" s="39"/>
      <c r="AJ32" s="38"/>
      <c r="AK32" s="471"/>
      <c r="AL32" s="426"/>
      <c r="AM32" s="474"/>
      <c r="AN32" s="430"/>
      <c r="AO32" s="41"/>
      <c r="AP32" s="41"/>
      <c r="AQ32" s="41"/>
      <c r="AR32" s="42"/>
      <c r="AS32" s="42"/>
      <c r="AT32" s="42"/>
      <c r="AU32" s="41"/>
      <c r="AV32" s="41"/>
      <c r="AW32" s="475"/>
      <c r="AX32" s="462"/>
      <c r="AY32" s="464"/>
      <c r="AZ32" s="454"/>
      <c r="BA32" s="457"/>
      <c r="BB32" s="459"/>
      <c r="BC32" s="104"/>
    </row>
    <row r="33" spans="1:55" ht="63.75" customHeight="1" x14ac:dyDescent="0.25">
      <c r="A33" s="11"/>
      <c r="B33" s="347" t="s">
        <v>387</v>
      </c>
      <c r="C33" s="350">
        <v>1</v>
      </c>
      <c r="D33" s="353" t="s">
        <v>388</v>
      </c>
      <c r="E33" s="356" t="s">
        <v>389</v>
      </c>
      <c r="F33" s="350" t="s">
        <v>66</v>
      </c>
      <c r="G33" s="350"/>
      <c r="H33" s="132" t="s">
        <v>146</v>
      </c>
      <c r="I33" s="132" t="s">
        <v>390</v>
      </c>
      <c r="J33" s="466" t="s">
        <v>69</v>
      </c>
      <c r="K33" s="412" t="s">
        <v>179</v>
      </c>
      <c r="L33" s="476" t="s">
        <v>118</v>
      </c>
      <c r="M33" s="134" t="s">
        <v>392</v>
      </c>
      <c r="N33" s="134" t="s">
        <v>393</v>
      </c>
      <c r="O33" s="132" t="s">
        <v>66</v>
      </c>
      <c r="P33" s="132"/>
      <c r="Q33" s="132">
        <v>15</v>
      </c>
      <c r="R33" s="132" t="s">
        <v>394</v>
      </c>
      <c r="S33" s="135">
        <v>15</v>
      </c>
      <c r="T33" s="132" t="s">
        <v>394</v>
      </c>
      <c r="U33" s="135">
        <v>15</v>
      </c>
      <c r="V33" s="132" t="s">
        <v>394</v>
      </c>
      <c r="W33" s="135">
        <v>15</v>
      </c>
      <c r="X33" s="132" t="s">
        <v>395</v>
      </c>
      <c r="Y33" s="135">
        <v>15</v>
      </c>
      <c r="Z33" s="132" t="s">
        <v>396</v>
      </c>
      <c r="AA33" s="135">
        <v>15</v>
      </c>
      <c r="AB33" s="132" t="s">
        <v>397</v>
      </c>
      <c r="AC33" s="135">
        <v>10</v>
      </c>
      <c r="AD33" s="132" t="s">
        <v>397</v>
      </c>
      <c r="AE33" s="135" t="s">
        <v>95</v>
      </c>
      <c r="AF33" s="136" t="b">
        <v>0</v>
      </c>
      <c r="AG33" s="419">
        <v>1</v>
      </c>
      <c r="AH33" s="138">
        <v>100</v>
      </c>
      <c r="AI33" s="138" t="s">
        <v>139</v>
      </c>
      <c r="AJ33" s="137">
        <v>2</v>
      </c>
      <c r="AK33" s="466" t="s">
        <v>69</v>
      </c>
      <c r="AL33" s="422" t="s">
        <v>103</v>
      </c>
      <c r="AM33" s="436" t="s">
        <v>71</v>
      </c>
      <c r="AN33" s="429" t="s">
        <v>140</v>
      </c>
      <c r="AO33" s="248" t="s">
        <v>398</v>
      </c>
      <c r="AP33" s="248" t="s">
        <v>399</v>
      </c>
      <c r="AQ33" s="248" t="s">
        <v>400</v>
      </c>
      <c r="AR33" s="140">
        <v>43878</v>
      </c>
      <c r="AS33" s="140">
        <v>44074</v>
      </c>
      <c r="AT33" s="248" t="s">
        <v>401</v>
      </c>
      <c r="AU33" s="248" t="s">
        <v>402</v>
      </c>
      <c r="AV33" s="248" t="s">
        <v>403</v>
      </c>
      <c r="AW33" s="485" t="s">
        <v>404</v>
      </c>
      <c r="AX33" s="460" t="s">
        <v>405</v>
      </c>
      <c r="AY33" s="463">
        <v>1</v>
      </c>
      <c r="AZ33" s="481">
        <v>44074</v>
      </c>
      <c r="BA33" s="483" t="s">
        <v>613</v>
      </c>
      <c r="BB33" s="478">
        <v>0.83</v>
      </c>
      <c r="BC33" s="480"/>
    </row>
    <row r="34" spans="1:55" ht="309" customHeight="1" thickBot="1" x14ac:dyDescent="0.3">
      <c r="A34" s="11"/>
      <c r="B34" s="349"/>
      <c r="C34" s="352"/>
      <c r="D34" s="355"/>
      <c r="E34" s="358"/>
      <c r="F34" s="352"/>
      <c r="G34" s="352"/>
      <c r="H34" s="33" t="s">
        <v>85</v>
      </c>
      <c r="I34" s="35" t="s">
        <v>391</v>
      </c>
      <c r="J34" s="468"/>
      <c r="K34" s="416"/>
      <c r="L34" s="477"/>
      <c r="M34" s="33"/>
      <c r="N34" s="33"/>
      <c r="O34" s="33"/>
      <c r="P34" s="33"/>
      <c r="Q34" s="33"/>
      <c r="R34" s="33"/>
      <c r="S34" s="36"/>
      <c r="T34" s="33"/>
      <c r="U34" s="36"/>
      <c r="V34" s="33"/>
      <c r="W34" s="36"/>
      <c r="X34" s="33"/>
      <c r="Y34" s="36"/>
      <c r="Z34" s="33"/>
      <c r="AA34" s="36"/>
      <c r="AB34" s="33"/>
      <c r="AC34" s="36"/>
      <c r="AD34" s="33"/>
      <c r="AE34" s="36"/>
      <c r="AF34" s="37" t="b">
        <v>1</v>
      </c>
      <c r="AG34" s="421"/>
      <c r="AH34" s="39"/>
      <c r="AI34" s="39"/>
      <c r="AJ34" s="38"/>
      <c r="AK34" s="468"/>
      <c r="AL34" s="426"/>
      <c r="AM34" s="437"/>
      <c r="AN34" s="430"/>
      <c r="AO34" s="33"/>
      <c r="AP34" s="33"/>
      <c r="AQ34" s="33"/>
      <c r="AR34" s="42"/>
      <c r="AS34" s="42"/>
      <c r="AT34" s="42"/>
      <c r="AU34" s="33"/>
      <c r="AV34" s="33"/>
      <c r="AW34" s="475"/>
      <c r="AX34" s="462"/>
      <c r="AY34" s="464"/>
      <c r="AZ34" s="482"/>
      <c r="BA34" s="484"/>
      <c r="BB34" s="479"/>
      <c r="BC34" s="480"/>
    </row>
    <row r="35" spans="1:55" ht="409.6" customHeight="1" thickBot="1" x14ac:dyDescent="0.3">
      <c r="A35" s="11"/>
      <c r="B35" s="216" t="s">
        <v>406</v>
      </c>
      <c r="C35" s="217">
        <v>1</v>
      </c>
      <c r="D35" s="287" t="s">
        <v>407</v>
      </c>
      <c r="E35" s="221" t="s">
        <v>370</v>
      </c>
      <c r="F35" s="217" t="s">
        <v>408</v>
      </c>
      <c r="G35" s="217"/>
      <c r="H35" s="221" t="s">
        <v>146</v>
      </c>
      <c r="I35" s="288" t="s">
        <v>409</v>
      </c>
      <c r="J35" s="289" t="s">
        <v>77</v>
      </c>
      <c r="K35" s="289" t="s">
        <v>70</v>
      </c>
      <c r="L35" s="290" t="s">
        <v>71</v>
      </c>
      <c r="M35" s="291" t="s">
        <v>410</v>
      </c>
      <c r="N35" s="291" t="s">
        <v>411</v>
      </c>
      <c r="O35" s="221" t="s">
        <v>66</v>
      </c>
      <c r="P35" s="221"/>
      <c r="Q35" s="221">
        <v>15</v>
      </c>
      <c r="R35" s="221" t="s">
        <v>412</v>
      </c>
      <c r="S35" s="229">
        <v>15</v>
      </c>
      <c r="T35" s="221" t="s">
        <v>412</v>
      </c>
      <c r="U35" s="229">
        <v>15</v>
      </c>
      <c r="V35" s="221" t="s">
        <v>412</v>
      </c>
      <c r="W35" s="229">
        <v>15</v>
      </c>
      <c r="X35" s="291" t="s">
        <v>413</v>
      </c>
      <c r="Y35" s="229">
        <v>15</v>
      </c>
      <c r="Z35" s="291" t="s">
        <v>413</v>
      </c>
      <c r="AA35" s="229">
        <v>15</v>
      </c>
      <c r="AB35" s="291" t="s">
        <v>413</v>
      </c>
      <c r="AC35" s="229">
        <v>10</v>
      </c>
      <c r="AD35" s="291" t="s">
        <v>413</v>
      </c>
      <c r="AE35" s="229" t="s">
        <v>76</v>
      </c>
      <c r="AF35" s="292" t="b">
        <f>ISBLANK(M35)</f>
        <v>0</v>
      </c>
      <c r="AG35" s="293">
        <v>1</v>
      </c>
      <c r="AH35" s="232">
        <f>Q35+S35+U35+W35+Y35+AA35+AC35</f>
        <v>100</v>
      </c>
      <c r="AI35" s="232" t="str">
        <f>IF(AH35&lt;86,"DEBIL",IF(AH35&lt;96,"MODERADO","FUERTE"))</f>
        <v>FUERTE</v>
      </c>
      <c r="AJ35" s="293">
        <f>IF(AND(AH35&gt;=96,AH35&lt;=100),2,IF(AND(AH35&gt;=86,AH35&lt;=95),1,IF(AND(AH35&gt;=0,AH35&lt;=85),0,"ERROR")))</f>
        <v>2</v>
      </c>
      <c r="AK35" s="293" t="s">
        <v>77</v>
      </c>
      <c r="AL35" s="293" t="s">
        <v>103</v>
      </c>
      <c r="AM35" s="294" t="s">
        <v>108</v>
      </c>
      <c r="AN35" s="232" t="str">
        <f>VLOOKUP(AM35,[7]LISTAS!$AA$3:$AB$6,2)</f>
        <v>Reducir el riesgo y/o
Evitar el riesgo Y/o
Compartir el riesgo</v>
      </c>
      <c r="AO35" s="531" t="s">
        <v>414</v>
      </c>
      <c r="AP35" s="225" t="s">
        <v>415</v>
      </c>
      <c r="AQ35" s="532" t="s">
        <v>382</v>
      </c>
      <c r="AR35" s="533">
        <v>43878</v>
      </c>
      <c r="AS35" s="533">
        <v>43982</v>
      </c>
      <c r="AT35" s="532" t="s">
        <v>416</v>
      </c>
      <c r="AU35" s="532" t="s">
        <v>417</v>
      </c>
      <c r="AV35" s="532" t="s">
        <v>418</v>
      </c>
      <c r="AW35" s="241">
        <v>44074</v>
      </c>
      <c r="AX35" s="292" t="s">
        <v>419</v>
      </c>
      <c r="AY35" s="295">
        <v>0.5</v>
      </c>
      <c r="AZ35" s="244">
        <v>44074</v>
      </c>
      <c r="BA35" s="536" t="s">
        <v>626</v>
      </c>
      <c r="BB35" s="246" t="s">
        <v>166</v>
      </c>
      <c r="BC35" s="101"/>
    </row>
    <row r="36" spans="1:55" ht="263.25" customHeight="1" x14ac:dyDescent="0.25">
      <c r="A36" s="11"/>
      <c r="B36" s="129" t="s">
        <v>420</v>
      </c>
      <c r="C36" s="130">
        <v>1</v>
      </c>
      <c r="D36" s="131" t="s">
        <v>421</v>
      </c>
      <c r="E36" s="132" t="s">
        <v>370</v>
      </c>
      <c r="F36" s="130" t="s">
        <v>66</v>
      </c>
      <c r="G36" s="130"/>
      <c r="H36" s="132" t="s">
        <v>146</v>
      </c>
      <c r="I36" s="172" t="s">
        <v>422</v>
      </c>
      <c r="J36" s="296" t="s">
        <v>77</v>
      </c>
      <c r="K36" s="297" t="s">
        <v>179</v>
      </c>
      <c r="L36" s="171" t="s">
        <v>71</v>
      </c>
      <c r="M36" s="172" t="s">
        <v>428</v>
      </c>
      <c r="N36" s="132" t="s">
        <v>429</v>
      </c>
      <c r="O36" s="132" t="s">
        <v>66</v>
      </c>
      <c r="P36" s="132"/>
      <c r="Q36" s="132">
        <v>15</v>
      </c>
      <c r="R36" s="132" t="s">
        <v>430</v>
      </c>
      <c r="S36" s="135">
        <v>15</v>
      </c>
      <c r="T36" s="132" t="s">
        <v>430</v>
      </c>
      <c r="U36" s="135">
        <v>15</v>
      </c>
      <c r="V36" s="132" t="s">
        <v>431</v>
      </c>
      <c r="W36" s="135">
        <v>15</v>
      </c>
      <c r="X36" s="132" t="s">
        <v>431</v>
      </c>
      <c r="Y36" s="135">
        <v>15</v>
      </c>
      <c r="Z36" s="132" t="s">
        <v>430</v>
      </c>
      <c r="AA36" s="135">
        <v>15</v>
      </c>
      <c r="AB36" s="132" t="s">
        <v>432</v>
      </c>
      <c r="AC36" s="135">
        <v>10</v>
      </c>
      <c r="AD36" s="132" t="s">
        <v>433</v>
      </c>
      <c r="AE36" s="135" t="s">
        <v>95</v>
      </c>
      <c r="AF36" s="136" t="b">
        <v>0</v>
      </c>
      <c r="AG36" s="137">
        <v>2</v>
      </c>
      <c r="AH36" s="138">
        <v>100</v>
      </c>
      <c r="AI36" s="138" t="s">
        <v>139</v>
      </c>
      <c r="AJ36" s="137">
        <v>2</v>
      </c>
      <c r="AK36" s="296" t="s">
        <v>77</v>
      </c>
      <c r="AL36" s="298" t="s">
        <v>103</v>
      </c>
      <c r="AM36" s="171" t="s">
        <v>71</v>
      </c>
      <c r="AN36" s="138" t="s">
        <v>140</v>
      </c>
      <c r="AO36" s="134" t="s">
        <v>428</v>
      </c>
      <c r="AP36" s="132" t="s">
        <v>429</v>
      </c>
      <c r="AQ36" s="248" t="s">
        <v>382</v>
      </c>
      <c r="AR36" s="140">
        <v>43878</v>
      </c>
      <c r="AS36" s="140">
        <v>43982</v>
      </c>
      <c r="AT36" s="140" t="s">
        <v>448</v>
      </c>
      <c r="AU36" s="248" t="s">
        <v>449</v>
      </c>
      <c r="AV36" s="248" t="s">
        <v>450</v>
      </c>
      <c r="AW36" s="145">
        <v>44074</v>
      </c>
      <c r="AX36" s="136" t="s">
        <v>451</v>
      </c>
      <c r="AY36" s="144">
        <v>1</v>
      </c>
      <c r="AZ36" s="121">
        <v>44074</v>
      </c>
      <c r="BA36" s="209" t="s">
        <v>633</v>
      </c>
      <c r="BB36" s="122">
        <v>0</v>
      </c>
      <c r="BC36" s="95"/>
    </row>
    <row r="37" spans="1:55" ht="216" customHeight="1" x14ac:dyDescent="0.25">
      <c r="A37" s="11"/>
      <c r="B37" s="348" t="s">
        <v>420</v>
      </c>
      <c r="C37" s="351">
        <v>2</v>
      </c>
      <c r="D37" s="354" t="s">
        <v>423</v>
      </c>
      <c r="E37" s="357" t="s">
        <v>370</v>
      </c>
      <c r="F37" s="351" t="s">
        <v>66</v>
      </c>
      <c r="G37" s="351"/>
      <c r="H37" s="45" t="s">
        <v>146</v>
      </c>
      <c r="I37" s="47" t="s">
        <v>424</v>
      </c>
      <c r="J37" s="413" t="s">
        <v>102</v>
      </c>
      <c r="K37" s="413" t="s">
        <v>70</v>
      </c>
      <c r="L37" s="491" t="s">
        <v>118</v>
      </c>
      <c r="M37" s="47" t="s">
        <v>434</v>
      </c>
      <c r="N37" s="48" t="s">
        <v>435</v>
      </c>
      <c r="O37" s="45" t="s">
        <v>66</v>
      </c>
      <c r="P37" s="45"/>
      <c r="Q37" s="45">
        <v>15</v>
      </c>
      <c r="R37" s="45" t="s">
        <v>436</v>
      </c>
      <c r="S37" s="67">
        <v>15</v>
      </c>
      <c r="T37" s="45" t="s">
        <v>436</v>
      </c>
      <c r="U37" s="67">
        <v>15</v>
      </c>
      <c r="V37" s="45" t="s">
        <v>437</v>
      </c>
      <c r="W37" s="67">
        <v>15</v>
      </c>
      <c r="X37" s="45" t="s">
        <v>438</v>
      </c>
      <c r="Y37" s="67">
        <v>15</v>
      </c>
      <c r="Z37" s="45" t="s">
        <v>439</v>
      </c>
      <c r="AA37" s="67">
        <v>15</v>
      </c>
      <c r="AB37" s="45" t="s">
        <v>440</v>
      </c>
      <c r="AC37" s="67">
        <v>10</v>
      </c>
      <c r="AD37" s="45" t="s">
        <v>441</v>
      </c>
      <c r="AE37" s="67" t="s">
        <v>76</v>
      </c>
      <c r="AF37" s="28" t="b">
        <v>0</v>
      </c>
      <c r="AG37" s="420">
        <v>2</v>
      </c>
      <c r="AH37" s="69">
        <v>100</v>
      </c>
      <c r="AI37" s="69" t="s">
        <v>139</v>
      </c>
      <c r="AJ37" s="29">
        <v>2</v>
      </c>
      <c r="AK37" s="467" t="s">
        <v>69</v>
      </c>
      <c r="AL37" s="423" t="s">
        <v>103</v>
      </c>
      <c r="AM37" s="441" t="s">
        <v>71</v>
      </c>
      <c r="AN37" s="433" t="s">
        <v>140</v>
      </c>
      <c r="AO37" s="153" t="s">
        <v>452</v>
      </c>
      <c r="AP37" s="79" t="s">
        <v>453</v>
      </c>
      <c r="AQ37" s="79" t="s">
        <v>382</v>
      </c>
      <c r="AR37" s="80">
        <v>43878</v>
      </c>
      <c r="AS37" s="80">
        <v>43982</v>
      </c>
      <c r="AT37" s="80" t="s">
        <v>454</v>
      </c>
      <c r="AU37" s="79" t="s">
        <v>455</v>
      </c>
      <c r="AV37" s="79" t="s">
        <v>456</v>
      </c>
      <c r="AW37" s="26">
        <v>44074</v>
      </c>
      <c r="AX37" s="28" t="s">
        <v>457</v>
      </c>
      <c r="AY37" s="25">
        <v>1</v>
      </c>
      <c r="AZ37" s="105">
        <v>44074</v>
      </c>
      <c r="BA37" s="535" t="s">
        <v>625</v>
      </c>
      <c r="BB37" s="158">
        <v>1</v>
      </c>
      <c r="BC37" s="95"/>
    </row>
    <row r="38" spans="1:55" ht="291" customHeight="1" x14ac:dyDescent="0.25">
      <c r="A38" s="11"/>
      <c r="B38" s="348"/>
      <c r="C38" s="351"/>
      <c r="D38" s="354"/>
      <c r="E38" s="357"/>
      <c r="F38" s="351"/>
      <c r="G38" s="351"/>
      <c r="H38" s="45" t="s">
        <v>146</v>
      </c>
      <c r="I38" s="47" t="s">
        <v>425</v>
      </c>
      <c r="J38" s="413"/>
      <c r="K38" s="413"/>
      <c r="L38" s="491"/>
      <c r="M38" s="89" t="s">
        <v>442</v>
      </c>
      <c r="N38" s="45" t="s">
        <v>443</v>
      </c>
      <c r="O38" s="45" t="s">
        <v>66</v>
      </c>
      <c r="P38" s="45"/>
      <c r="Q38" s="45">
        <v>15</v>
      </c>
      <c r="R38" s="45" t="s">
        <v>436</v>
      </c>
      <c r="S38" s="67">
        <v>15</v>
      </c>
      <c r="T38" s="45" t="s">
        <v>436</v>
      </c>
      <c r="U38" s="67">
        <v>15</v>
      </c>
      <c r="V38" s="45" t="s">
        <v>444</v>
      </c>
      <c r="W38" s="67">
        <v>15</v>
      </c>
      <c r="X38" s="45" t="s">
        <v>445</v>
      </c>
      <c r="Y38" s="67">
        <v>15</v>
      </c>
      <c r="Z38" s="45" t="s">
        <v>439</v>
      </c>
      <c r="AA38" s="67">
        <v>15</v>
      </c>
      <c r="AB38" s="45" t="s">
        <v>446</v>
      </c>
      <c r="AC38" s="67">
        <v>10</v>
      </c>
      <c r="AD38" s="45" t="s">
        <v>447</v>
      </c>
      <c r="AE38" s="67" t="s">
        <v>76</v>
      </c>
      <c r="AF38" s="28" t="b">
        <v>0</v>
      </c>
      <c r="AG38" s="420"/>
      <c r="AH38" s="69">
        <v>100</v>
      </c>
      <c r="AI38" s="69" t="s">
        <v>139</v>
      </c>
      <c r="AJ38" s="29">
        <v>2</v>
      </c>
      <c r="AK38" s="467"/>
      <c r="AL38" s="423"/>
      <c r="AM38" s="441"/>
      <c r="AN38" s="433"/>
      <c r="AO38" s="357" t="s">
        <v>458</v>
      </c>
      <c r="AP38" s="357" t="s">
        <v>459</v>
      </c>
      <c r="AQ38" s="439" t="s">
        <v>382</v>
      </c>
      <c r="AR38" s="440">
        <v>43878</v>
      </c>
      <c r="AS38" s="440">
        <v>43982</v>
      </c>
      <c r="AT38" s="440" t="s">
        <v>460</v>
      </c>
      <c r="AU38" s="357" t="s">
        <v>461</v>
      </c>
      <c r="AV38" s="357" t="s">
        <v>462</v>
      </c>
      <c r="AW38" s="449">
        <v>44074</v>
      </c>
      <c r="AX38" s="461" t="s">
        <v>463</v>
      </c>
      <c r="AY38" s="451">
        <v>1</v>
      </c>
      <c r="AZ38" s="447">
        <v>44074</v>
      </c>
      <c r="BA38" s="540" t="s">
        <v>634</v>
      </c>
      <c r="BB38" s="486">
        <v>0</v>
      </c>
      <c r="BC38" s="95"/>
    </row>
    <row r="39" spans="1:55" ht="38.25" x14ac:dyDescent="0.25">
      <c r="A39" s="11"/>
      <c r="B39" s="348"/>
      <c r="C39" s="351"/>
      <c r="D39" s="354"/>
      <c r="E39" s="357"/>
      <c r="F39" s="351"/>
      <c r="G39" s="351"/>
      <c r="H39" s="45" t="s">
        <v>146</v>
      </c>
      <c r="I39" s="47" t="s">
        <v>426</v>
      </c>
      <c r="J39" s="413"/>
      <c r="K39" s="413"/>
      <c r="L39" s="491"/>
      <c r="M39" s="45"/>
      <c r="N39" s="45"/>
      <c r="O39" s="45"/>
      <c r="P39" s="45"/>
      <c r="Q39" s="45"/>
      <c r="R39" s="45"/>
      <c r="S39" s="67"/>
      <c r="T39" s="45"/>
      <c r="U39" s="67"/>
      <c r="V39" s="45"/>
      <c r="W39" s="67"/>
      <c r="X39" s="45"/>
      <c r="Y39" s="67"/>
      <c r="Z39" s="45"/>
      <c r="AA39" s="67"/>
      <c r="AB39" s="45"/>
      <c r="AC39" s="67"/>
      <c r="AD39" s="45"/>
      <c r="AE39" s="67"/>
      <c r="AF39" s="28" t="b">
        <v>1</v>
      </c>
      <c r="AG39" s="420"/>
      <c r="AH39" s="69"/>
      <c r="AI39" s="69"/>
      <c r="AJ39" s="29"/>
      <c r="AK39" s="467"/>
      <c r="AL39" s="423"/>
      <c r="AM39" s="441"/>
      <c r="AN39" s="433"/>
      <c r="AO39" s="357"/>
      <c r="AP39" s="357"/>
      <c r="AQ39" s="439"/>
      <c r="AR39" s="440"/>
      <c r="AS39" s="440"/>
      <c r="AT39" s="440"/>
      <c r="AU39" s="357"/>
      <c r="AV39" s="357"/>
      <c r="AW39" s="449"/>
      <c r="AX39" s="461"/>
      <c r="AY39" s="451"/>
      <c r="AZ39" s="447"/>
      <c r="BA39" s="540"/>
      <c r="BB39" s="486"/>
      <c r="BC39" s="104"/>
    </row>
    <row r="40" spans="1:55" ht="151.5" customHeight="1" thickBot="1" x14ac:dyDescent="0.3">
      <c r="A40" s="11"/>
      <c r="B40" s="349"/>
      <c r="C40" s="352"/>
      <c r="D40" s="355"/>
      <c r="E40" s="358"/>
      <c r="F40" s="352"/>
      <c r="G40" s="352"/>
      <c r="H40" s="33" t="s">
        <v>146</v>
      </c>
      <c r="I40" s="60" t="s">
        <v>427</v>
      </c>
      <c r="J40" s="416"/>
      <c r="K40" s="416"/>
      <c r="L40" s="477"/>
      <c r="M40" s="35"/>
      <c r="N40" s="35"/>
      <c r="O40" s="33"/>
      <c r="P40" s="33"/>
      <c r="Q40" s="33"/>
      <c r="R40" s="33"/>
      <c r="S40" s="36"/>
      <c r="T40" s="33"/>
      <c r="U40" s="36"/>
      <c r="V40" s="33"/>
      <c r="W40" s="36"/>
      <c r="X40" s="33"/>
      <c r="Y40" s="36"/>
      <c r="Z40" s="33"/>
      <c r="AA40" s="36"/>
      <c r="AB40" s="33"/>
      <c r="AC40" s="36"/>
      <c r="AD40" s="33"/>
      <c r="AE40" s="36"/>
      <c r="AF40" s="37" t="b">
        <v>1</v>
      </c>
      <c r="AG40" s="421"/>
      <c r="AH40" s="39"/>
      <c r="AI40" s="39"/>
      <c r="AJ40" s="38"/>
      <c r="AK40" s="468"/>
      <c r="AL40" s="426"/>
      <c r="AM40" s="437"/>
      <c r="AN40" s="430"/>
      <c r="AO40" s="358"/>
      <c r="AP40" s="358"/>
      <c r="AQ40" s="488"/>
      <c r="AR40" s="489"/>
      <c r="AS40" s="489"/>
      <c r="AT40" s="489"/>
      <c r="AU40" s="358"/>
      <c r="AV40" s="358"/>
      <c r="AW40" s="475"/>
      <c r="AX40" s="462"/>
      <c r="AY40" s="464"/>
      <c r="AZ40" s="482"/>
      <c r="BA40" s="541"/>
      <c r="BB40" s="487"/>
      <c r="BC40" s="104"/>
    </row>
    <row r="41" spans="1:55" ht="127.5" customHeight="1" x14ac:dyDescent="0.25">
      <c r="A41" s="12"/>
      <c r="B41" s="347" t="s">
        <v>464</v>
      </c>
      <c r="C41" s="350">
        <v>1</v>
      </c>
      <c r="D41" s="410" t="s">
        <v>465</v>
      </c>
      <c r="E41" s="356" t="s">
        <v>466</v>
      </c>
      <c r="F41" s="350" t="s">
        <v>66</v>
      </c>
      <c r="G41" s="350"/>
      <c r="H41" s="356" t="s">
        <v>467</v>
      </c>
      <c r="I41" s="495" t="s">
        <v>468</v>
      </c>
      <c r="J41" s="412" t="s">
        <v>102</v>
      </c>
      <c r="K41" s="412" t="s">
        <v>179</v>
      </c>
      <c r="L41" s="492" t="s">
        <v>135</v>
      </c>
      <c r="M41" s="172" t="s">
        <v>469</v>
      </c>
      <c r="N41" s="299" t="s">
        <v>470</v>
      </c>
      <c r="O41" s="134" t="s">
        <v>66</v>
      </c>
      <c r="P41" s="299"/>
      <c r="Q41" s="356">
        <v>15</v>
      </c>
      <c r="R41" s="300" t="s">
        <v>471</v>
      </c>
      <c r="S41" s="356">
        <v>15</v>
      </c>
      <c r="T41" s="300" t="s">
        <v>472</v>
      </c>
      <c r="U41" s="356">
        <v>15</v>
      </c>
      <c r="V41" s="356" t="s">
        <v>197</v>
      </c>
      <c r="W41" s="356">
        <v>15</v>
      </c>
      <c r="X41" s="356" t="s">
        <v>473</v>
      </c>
      <c r="Y41" s="356">
        <v>15</v>
      </c>
      <c r="Z41" s="356" t="s">
        <v>474</v>
      </c>
      <c r="AA41" s="356">
        <v>15</v>
      </c>
      <c r="AB41" s="356" t="s">
        <v>475</v>
      </c>
      <c r="AC41" s="356">
        <v>10</v>
      </c>
      <c r="AD41" s="356" t="s">
        <v>476</v>
      </c>
      <c r="AE41" s="356" t="s">
        <v>76</v>
      </c>
      <c r="AF41" s="356" t="b">
        <v>0</v>
      </c>
      <c r="AG41" s="356">
        <v>7</v>
      </c>
      <c r="AH41" s="356">
        <v>100</v>
      </c>
      <c r="AI41" s="356" t="s">
        <v>139</v>
      </c>
      <c r="AJ41" s="356">
        <v>2</v>
      </c>
      <c r="AK41" s="466" t="s">
        <v>77</v>
      </c>
      <c r="AL41" s="422" t="s">
        <v>103</v>
      </c>
      <c r="AM41" s="436" t="s">
        <v>71</v>
      </c>
      <c r="AN41" s="429" t="s">
        <v>140</v>
      </c>
      <c r="AO41" s="498" t="s">
        <v>491</v>
      </c>
      <c r="AP41" s="429" t="s">
        <v>492</v>
      </c>
      <c r="AQ41" s="429" t="s">
        <v>493</v>
      </c>
      <c r="AR41" s="485">
        <v>43831</v>
      </c>
      <c r="AS41" s="485">
        <v>44074</v>
      </c>
      <c r="AT41" s="429" t="s">
        <v>494</v>
      </c>
      <c r="AU41" s="429" t="s">
        <v>495</v>
      </c>
      <c r="AV41" s="429" t="s">
        <v>496</v>
      </c>
      <c r="AW41" s="485">
        <v>44074</v>
      </c>
      <c r="AX41" s="429" t="s">
        <v>497</v>
      </c>
      <c r="AY41" s="429">
        <v>0</v>
      </c>
      <c r="AZ41" s="519">
        <v>44074</v>
      </c>
      <c r="BA41" s="522" t="s">
        <v>614</v>
      </c>
      <c r="BB41" s="525">
        <v>0</v>
      </c>
      <c r="BC41" s="503"/>
    </row>
    <row r="42" spans="1:55" ht="102" x14ac:dyDescent="0.25">
      <c r="A42" s="12"/>
      <c r="B42" s="348"/>
      <c r="C42" s="351"/>
      <c r="D42" s="411"/>
      <c r="E42" s="357"/>
      <c r="F42" s="351"/>
      <c r="G42" s="351"/>
      <c r="H42" s="357"/>
      <c r="I42" s="496"/>
      <c r="J42" s="413"/>
      <c r="K42" s="413"/>
      <c r="L42" s="493"/>
      <c r="M42" s="47" t="s">
        <v>477</v>
      </c>
      <c r="N42" s="73" t="s">
        <v>470</v>
      </c>
      <c r="O42" s="48" t="s">
        <v>66</v>
      </c>
      <c r="P42" s="73"/>
      <c r="Q42" s="357"/>
      <c r="R42" s="88" t="s">
        <v>478</v>
      </c>
      <c r="S42" s="357"/>
      <c r="T42" s="88" t="s">
        <v>479</v>
      </c>
      <c r="U42" s="357"/>
      <c r="V42" s="357"/>
      <c r="W42" s="357"/>
      <c r="X42" s="357"/>
      <c r="Y42" s="357"/>
      <c r="Z42" s="357"/>
      <c r="AA42" s="357"/>
      <c r="AB42" s="357"/>
      <c r="AC42" s="357"/>
      <c r="AD42" s="357"/>
      <c r="AE42" s="357"/>
      <c r="AF42" s="357"/>
      <c r="AG42" s="357"/>
      <c r="AH42" s="357"/>
      <c r="AI42" s="357"/>
      <c r="AJ42" s="357"/>
      <c r="AK42" s="467"/>
      <c r="AL42" s="423"/>
      <c r="AM42" s="441"/>
      <c r="AN42" s="433"/>
      <c r="AO42" s="499"/>
      <c r="AP42" s="433"/>
      <c r="AQ42" s="433"/>
      <c r="AR42" s="501"/>
      <c r="AS42" s="501"/>
      <c r="AT42" s="433"/>
      <c r="AU42" s="433"/>
      <c r="AV42" s="433"/>
      <c r="AW42" s="501"/>
      <c r="AX42" s="433"/>
      <c r="AY42" s="433"/>
      <c r="AZ42" s="520"/>
      <c r="BA42" s="523"/>
      <c r="BB42" s="526"/>
      <c r="BC42" s="503"/>
    </row>
    <row r="43" spans="1:55" ht="102" x14ac:dyDescent="0.25">
      <c r="A43" s="12"/>
      <c r="B43" s="348"/>
      <c r="C43" s="351"/>
      <c r="D43" s="411"/>
      <c r="E43" s="357"/>
      <c r="F43" s="351"/>
      <c r="G43" s="351"/>
      <c r="H43" s="357"/>
      <c r="I43" s="496"/>
      <c r="J43" s="413"/>
      <c r="K43" s="413"/>
      <c r="L43" s="493"/>
      <c r="M43" s="47" t="s">
        <v>480</v>
      </c>
      <c r="N43" s="73" t="s">
        <v>470</v>
      </c>
      <c r="O43" s="48" t="s">
        <v>66</v>
      </c>
      <c r="P43" s="73"/>
      <c r="Q43" s="357"/>
      <c r="R43" s="88" t="s">
        <v>478</v>
      </c>
      <c r="S43" s="357"/>
      <c r="T43" s="88" t="s">
        <v>481</v>
      </c>
      <c r="U43" s="357"/>
      <c r="V43" s="357"/>
      <c r="W43" s="357"/>
      <c r="X43" s="357"/>
      <c r="Y43" s="357"/>
      <c r="Z43" s="357"/>
      <c r="AA43" s="357"/>
      <c r="AB43" s="357"/>
      <c r="AC43" s="357"/>
      <c r="AD43" s="357"/>
      <c r="AE43" s="357"/>
      <c r="AF43" s="357"/>
      <c r="AG43" s="357"/>
      <c r="AH43" s="357"/>
      <c r="AI43" s="357"/>
      <c r="AJ43" s="357"/>
      <c r="AK43" s="467"/>
      <c r="AL43" s="423"/>
      <c r="AM43" s="441"/>
      <c r="AN43" s="433"/>
      <c r="AO43" s="499"/>
      <c r="AP43" s="433"/>
      <c r="AQ43" s="433"/>
      <c r="AR43" s="501"/>
      <c r="AS43" s="501"/>
      <c r="AT43" s="433"/>
      <c r="AU43" s="433"/>
      <c r="AV43" s="433"/>
      <c r="AW43" s="501"/>
      <c r="AX43" s="433"/>
      <c r="AY43" s="433"/>
      <c r="AZ43" s="520"/>
      <c r="BA43" s="523"/>
      <c r="BB43" s="526"/>
      <c r="BC43" s="503"/>
    </row>
    <row r="44" spans="1:55" ht="76.5" x14ac:dyDescent="0.25">
      <c r="A44" s="12"/>
      <c r="B44" s="348"/>
      <c r="C44" s="351"/>
      <c r="D44" s="411"/>
      <c r="E44" s="357"/>
      <c r="F44" s="351"/>
      <c r="G44" s="351"/>
      <c r="H44" s="357"/>
      <c r="I44" s="496"/>
      <c r="J44" s="413"/>
      <c r="K44" s="413"/>
      <c r="L44" s="493"/>
      <c r="M44" s="47" t="s">
        <v>482</v>
      </c>
      <c r="N44" s="73" t="s">
        <v>470</v>
      </c>
      <c r="O44" s="48" t="s">
        <v>66</v>
      </c>
      <c r="P44" s="73"/>
      <c r="Q44" s="357"/>
      <c r="R44" s="88" t="s">
        <v>483</v>
      </c>
      <c r="S44" s="357"/>
      <c r="T44" s="88" t="s">
        <v>484</v>
      </c>
      <c r="U44" s="357"/>
      <c r="V44" s="357"/>
      <c r="W44" s="357"/>
      <c r="X44" s="357"/>
      <c r="Y44" s="357"/>
      <c r="Z44" s="357"/>
      <c r="AA44" s="357"/>
      <c r="AB44" s="357"/>
      <c r="AC44" s="357"/>
      <c r="AD44" s="357"/>
      <c r="AE44" s="357"/>
      <c r="AF44" s="357"/>
      <c r="AG44" s="357"/>
      <c r="AH44" s="357"/>
      <c r="AI44" s="357"/>
      <c r="AJ44" s="357"/>
      <c r="AK44" s="467"/>
      <c r="AL44" s="423"/>
      <c r="AM44" s="441"/>
      <c r="AN44" s="433"/>
      <c r="AO44" s="499"/>
      <c r="AP44" s="433"/>
      <c r="AQ44" s="433"/>
      <c r="AR44" s="501"/>
      <c r="AS44" s="501"/>
      <c r="AT44" s="433"/>
      <c r="AU44" s="433"/>
      <c r="AV44" s="433"/>
      <c r="AW44" s="501"/>
      <c r="AX44" s="433"/>
      <c r="AY44" s="433"/>
      <c r="AZ44" s="520"/>
      <c r="BA44" s="523"/>
      <c r="BB44" s="526"/>
      <c r="BC44" s="503"/>
    </row>
    <row r="45" spans="1:55" ht="102" x14ac:dyDescent="0.25">
      <c r="A45" s="12"/>
      <c r="B45" s="348"/>
      <c r="C45" s="351"/>
      <c r="D45" s="411"/>
      <c r="E45" s="357"/>
      <c r="F45" s="351"/>
      <c r="G45" s="351"/>
      <c r="H45" s="357"/>
      <c r="I45" s="496"/>
      <c r="J45" s="413"/>
      <c r="K45" s="413"/>
      <c r="L45" s="493"/>
      <c r="M45" s="47" t="s">
        <v>485</v>
      </c>
      <c r="N45" s="73" t="s">
        <v>470</v>
      </c>
      <c r="O45" s="48" t="s">
        <v>66</v>
      </c>
      <c r="P45" s="73"/>
      <c r="Q45" s="357"/>
      <c r="R45" s="88" t="s">
        <v>478</v>
      </c>
      <c r="S45" s="357"/>
      <c r="T45" s="88" t="s">
        <v>481</v>
      </c>
      <c r="U45" s="357"/>
      <c r="V45" s="357"/>
      <c r="W45" s="357"/>
      <c r="X45" s="357"/>
      <c r="Y45" s="357"/>
      <c r="Z45" s="357"/>
      <c r="AA45" s="357"/>
      <c r="AB45" s="357"/>
      <c r="AC45" s="357"/>
      <c r="AD45" s="357"/>
      <c r="AE45" s="357"/>
      <c r="AF45" s="357"/>
      <c r="AG45" s="357"/>
      <c r="AH45" s="357"/>
      <c r="AI45" s="357"/>
      <c r="AJ45" s="357"/>
      <c r="AK45" s="467"/>
      <c r="AL45" s="423"/>
      <c r="AM45" s="441"/>
      <c r="AN45" s="433"/>
      <c r="AO45" s="499"/>
      <c r="AP45" s="433"/>
      <c r="AQ45" s="433"/>
      <c r="AR45" s="501"/>
      <c r="AS45" s="501"/>
      <c r="AT45" s="433"/>
      <c r="AU45" s="433"/>
      <c r="AV45" s="433"/>
      <c r="AW45" s="501"/>
      <c r="AX45" s="433"/>
      <c r="AY45" s="433"/>
      <c r="AZ45" s="520"/>
      <c r="BA45" s="523"/>
      <c r="BB45" s="526"/>
      <c r="BC45" s="503"/>
    </row>
    <row r="46" spans="1:55" ht="127.5" x14ac:dyDescent="0.25">
      <c r="A46" s="12"/>
      <c r="B46" s="348"/>
      <c r="C46" s="351"/>
      <c r="D46" s="411"/>
      <c r="E46" s="357"/>
      <c r="F46" s="351"/>
      <c r="G46" s="351"/>
      <c r="H46" s="357"/>
      <c r="I46" s="496"/>
      <c r="J46" s="413"/>
      <c r="K46" s="413"/>
      <c r="L46" s="493"/>
      <c r="M46" s="47" t="s">
        <v>486</v>
      </c>
      <c r="N46" s="73" t="s">
        <v>470</v>
      </c>
      <c r="O46" s="48" t="s">
        <v>66</v>
      </c>
      <c r="P46" s="73"/>
      <c r="Q46" s="357"/>
      <c r="R46" s="88" t="s">
        <v>487</v>
      </c>
      <c r="S46" s="357"/>
      <c r="T46" s="88" t="s">
        <v>488</v>
      </c>
      <c r="U46" s="357"/>
      <c r="V46" s="357"/>
      <c r="W46" s="357"/>
      <c r="X46" s="357"/>
      <c r="Y46" s="357"/>
      <c r="Z46" s="357"/>
      <c r="AA46" s="357"/>
      <c r="AB46" s="357"/>
      <c r="AC46" s="357"/>
      <c r="AD46" s="357"/>
      <c r="AE46" s="357"/>
      <c r="AF46" s="357"/>
      <c r="AG46" s="357"/>
      <c r="AH46" s="357"/>
      <c r="AI46" s="357"/>
      <c r="AJ46" s="357"/>
      <c r="AK46" s="467"/>
      <c r="AL46" s="423"/>
      <c r="AM46" s="441"/>
      <c r="AN46" s="433"/>
      <c r="AO46" s="499"/>
      <c r="AP46" s="433"/>
      <c r="AQ46" s="433"/>
      <c r="AR46" s="501"/>
      <c r="AS46" s="501"/>
      <c r="AT46" s="433"/>
      <c r="AU46" s="433"/>
      <c r="AV46" s="433"/>
      <c r="AW46" s="501"/>
      <c r="AX46" s="433"/>
      <c r="AY46" s="433"/>
      <c r="AZ46" s="520"/>
      <c r="BA46" s="523"/>
      <c r="BB46" s="526"/>
      <c r="BC46" s="503"/>
    </row>
    <row r="47" spans="1:55" ht="155.25" customHeight="1" thickBot="1" x14ac:dyDescent="0.3">
      <c r="A47" s="12"/>
      <c r="B47" s="349"/>
      <c r="C47" s="352"/>
      <c r="D47" s="490"/>
      <c r="E47" s="358"/>
      <c r="F47" s="352"/>
      <c r="G47" s="352"/>
      <c r="H47" s="358"/>
      <c r="I47" s="497"/>
      <c r="J47" s="416"/>
      <c r="K47" s="416"/>
      <c r="L47" s="494"/>
      <c r="M47" s="60" t="s">
        <v>489</v>
      </c>
      <c r="N47" s="301" t="s">
        <v>470</v>
      </c>
      <c r="O47" s="35" t="s">
        <v>66</v>
      </c>
      <c r="P47" s="301"/>
      <c r="Q47" s="358"/>
      <c r="R47" s="302" t="s">
        <v>478</v>
      </c>
      <c r="S47" s="358"/>
      <c r="T47" s="302" t="s">
        <v>490</v>
      </c>
      <c r="U47" s="358"/>
      <c r="V47" s="358"/>
      <c r="W47" s="358"/>
      <c r="X47" s="358"/>
      <c r="Y47" s="358"/>
      <c r="Z47" s="358"/>
      <c r="AA47" s="358"/>
      <c r="AB47" s="358"/>
      <c r="AC47" s="358"/>
      <c r="AD47" s="358"/>
      <c r="AE47" s="358"/>
      <c r="AF47" s="358"/>
      <c r="AG47" s="358"/>
      <c r="AH47" s="358"/>
      <c r="AI47" s="358"/>
      <c r="AJ47" s="358"/>
      <c r="AK47" s="468"/>
      <c r="AL47" s="426"/>
      <c r="AM47" s="437"/>
      <c r="AN47" s="430"/>
      <c r="AO47" s="500"/>
      <c r="AP47" s="430"/>
      <c r="AQ47" s="430"/>
      <c r="AR47" s="502"/>
      <c r="AS47" s="502"/>
      <c r="AT47" s="430"/>
      <c r="AU47" s="430"/>
      <c r="AV47" s="430"/>
      <c r="AW47" s="502"/>
      <c r="AX47" s="430"/>
      <c r="AY47" s="430"/>
      <c r="AZ47" s="521"/>
      <c r="BA47" s="524"/>
      <c r="BB47" s="527"/>
      <c r="BC47" s="503"/>
    </row>
    <row r="48" spans="1:55" ht="409.5" customHeight="1" thickBot="1" x14ac:dyDescent="0.3">
      <c r="A48" s="12"/>
      <c r="B48" s="216" t="s">
        <v>498</v>
      </c>
      <c r="C48" s="217">
        <v>1</v>
      </c>
      <c r="D48" s="218" t="s">
        <v>499</v>
      </c>
      <c r="E48" s="227"/>
      <c r="F48" s="227"/>
      <c r="G48" s="227"/>
      <c r="H48" s="221" t="s">
        <v>500</v>
      </c>
      <c r="I48" s="221" t="s">
        <v>501</v>
      </c>
      <c r="J48" s="221" t="s">
        <v>502</v>
      </c>
      <c r="K48" s="289" t="s">
        <v>77</v>
      </c>
      <c r="L48" s="289" t="s">
        <v>70</v>
      </c>
      <c r="M48" s="290" t="s">
        <v>71</v>
      </c>
      <c r="N48" s="291" t="s">
        <v>503</v>
      </c>
      <c r="O48" s="227" t="s">
        <v>58</v>
      </c>
      <c r="P48" s="227"/>
      <c r="Q48" s="303">
        <v>15</v>
      </c>
      <c r="R48" s="291" t="s">
        <v>504</v>
      </c>
      <c r="S48" s="303">
        <v>15</v>
      </c>
      <c r="T48" s="291" t="s">
        <v>505</v>
      </c>
      <c r="U48" s="303">
        <v>15</v>
      </c>
      <c r="V48" s="291" t="s">
        <v>506</v>
      </c>
      <c r="W48" s="303">
        <v>15</v>
      </c>
      <c r="X48" s="291" t="s">
        <v>507</v>
      </c>
      <c r="Y48" s="303">
        <v>15</v>
      </c>
      <c r="Z48" s="291" t="s">
        <v>508</v>
      </c>
      <c r="AA48" s="303">
        <v>15</v>
      </c>
      <c r="AB48" s="291" t="s">
        <v>509</v>
      </c>
      <c r="AC48" s="304">
        <v>10</v>
      </c>
      <c r="AD48" s="291" t="s">
        <v>510</v>
      </c>
      <c r="AE48" s="229" t="s">
        <v>76</v>
      </c>
      <c r="AF48" s="292" t="b">
        <f>ISBLANK(N48)</f>
        <v>0</v>
      </c>
      <c r="AG48" s="293">
        <v>1</v>
      </c>
      <c r="AH48" s="232">
        <f>Q48+S48+U48+W48+Y48+AA48+AC48</f>
        <v>100</v>
      </c>
      <c r="AI48" s="232" t="str">
        <f>IF(AH48&lt;86,"DEBIL",IF(AH48&lt;96,"MODERADO","FUERTE"))</f>
        <v>FUERTE</v>
      </c>
      <c r="AJ48" s="293">
        <f>IF(AND(AH48&gt;=96,AH48&lt;=100),2,IF(AND(AH48&gt;=86,AH48&lt;=95),1,IF(AND(AH48&gt;=0,AH48&lt;=85),0,"ERROR")))</f>
        <v>2</v>
      </c>
      <c r="AK48" s="293" t="s">
        <v>178</v>
      </c>
      <c r="AL48" s="293" t="s">
        <v>103</v>
      </c>
      <c r="AM48" s="290" t="s">
        <v>71</v>
      </c>
      <c r="AN48" s="232" t="str">
        <f>VLOOKUP(AM48,[8]LISTAS!$AA$3:$AB$6,2)</f>
        <v>Reducir el riesgo</v>
      </c>
      <c r="AO48" s="238" t="s">
        <v>511</v>
      </c>
      <c r="AP48" s="238" t="s">
        <v>512</v>
      </c>
      <c r="AQ48" s="238" t="s">
        <v>513</v>
      </c>
      <c r="AR48" s="239">
        <v>43983</v>
      </c>
      <c r="AS48" s="239">
        <v>44074</v>
      </c>
      <c r="AT48" s="305">
        <v>1</v>
      </c>
      <c r="AU48" s="238" t="s">
        <v>514</v>
      </c>
      <c r="AV48" s="238" t="s">
        <v>515</v>
      </c>
      <c r="AW48" s="241">
        <v>44074</v>
      </c>
      <c r="AX48" s="292" t="s">
        <v>516</v>
      </c>
      <c r="AY48" s="295">
        <v>1</v>
      </c>
      <c r="AZ48" s="244">
        <v>44074</v>
      </c>
      <c r="BA48" s="245" t="s">
        <v>624</v>
      </c>
      <c r="BB48" s="534" t="s">
        <v>166</v>
      </c>
      <c r="BC48" s="95"/>
    </row>
    <row r="49" spans="1:55" ht="215.25" customHeight="1" x14ac:dyDescent="0.25">
      <c r="A49" s="12"/>
      <c r="B49" s="347" t="s">
        <v>517</v>
      </c>
      <c r="C49" s="350">
        <v>1</v>
      </c>
      <c r="D49" s="504" t="s">
        <v>518</v>
      </c>
      <c r="E49" s="507" t="s">
        <v>389</v>
      </c>
      <c r="F49" s="510" t="s">
        <v>66</v>
      </c>
      <c r="G49" s="510"/>
      <c r="H49" s="318" t="s">
        <v>85</v>
      </c>
      <c r="I49" s="319" t="s">
        <v>519</v>
      </c>
      <c r="J49" s="513" t="s">
        <v>69</v>
      </c>
      <c r="K49" s="513" t="s">
        <v>179</v>
      </c>
      <c r="L49" s="476" t="s">
        <v>118</v>
      </c>
      <c r="M49" s="172" t="s">
        <v>520</v>
      </c>
      <c r="N49" s="172" t="s">
        <v>521</v>
      </c>
      <c r="O49" s="132" t="s">
        <v>522</v>
      </c>
      <c r="P49" s="132"/>
      <c r="Q49" s="306">
        <v>15</v>
      </c>
      <c r="R49" s="132" t="s">
        <v>523</v>
      </c>
      <c r="S49" s="307">
        <v>15</v>
      </c>
      <c r="T49" s="132" t="s">
        <v>523</v>
      </c>
      <c r="U49" s="307">
        <v>15</v>
      </c>
      <c r="V49" s="132" t="s">
        <v>524</v>
      </c>
      <c r="W49" s="307">
        <v>15</v>
      </c>
      <c r="X49" s="132" t="s">
        <v>525</v>
      </c>
      <c r="Y49" s="307">
        <v>15</v>
      </c>
      <c r="Z49" s="132" t="s">
        <v>526</v>
      </c>
      <c r="AA49" s="307">
        <v>15</v>
      </c>
      <c r="AB49" s="132" t="s">
        <v>527</v>
      </c>
      <c r="AC49" s="307">
        <v>10</v>
      </c>
      <c r="AD49" s="132" t="s">
        <v>528</v>
      </c>
      <c r="AE49" s="135" t="s">
        <v>76</v>
      </c>
      <c r="AF49" s="136" t="b">
        <f>ISBLANK(M49)</f>
        <v>0</v>
      </c>
      <c r="AG49" s="419">
        <v>3</v>
      </c>
      <c r="AH49" s="138">
        <f>Q49+S49+U49+W49+Y49+AA49+AC49</f>
        <v>100</v>
      </c>
      <c r="AI49" s="138" t="str">
        <f>IF(AH49&lt;86,"DEBIL",IF(AH49&lt;96,"MODERADO","FUERTE"))</f>
        <v>FUERTE</v>
      </c>
      <c r="AJ49" s="137">
        <f>IF(AND(AH49&gt;=96,AH49&lt;=100),2,IF(AND(AH49&gt;=86,AH49&lt;=95),1,IF(AND(AH49&gt;=0,AH49&lt;=85),0,"ERROR")))</f>
        <v>2</v>
      </c>
      <c r="AK49" s="422" t="s">
        <v>77</v>
      </c>
      <c r="AL49" s="513" t="s">
        <v>547</v>
      </c>
      <c r="AM49" s="516" t="s">
        <v>108</v>
      </c>
      <c r="AN49" s="429" t="s">
        <v>140</v>
      </c>
      <c r="AO49" s="308" t="s">
        <v>548</v>
      </c>
      <c r="AP49" s="308" t="s">
        <v>549</v>
      </c>
      <c r="AQ49" s="308" t="s">
        <v>550</v>
      </c>
      <c r="AR49" s="309">
        <v>43952</v>
      </c>
      <c r="AS49" s="309">
        <v>44196</v>
      </c>
      <c r="AT49" s="310">
        <v>1</v>
      </c>
      <c r="AU49" s="308" t="s">
        <v>549</v>
      </c>
      <c r="AV49" s="308" t="s">
        <v>551</v>
      </c>
      <c r="AW49" s="145">
        <v>44074</v>
      </c>
      <c r="AX49" s="136" t="s">
        <v>552</v>
      </c>
      <c r="AY49" s="144">
        <v>1</v>
      </c>
      <c r="AZ49" s="121">
        <v>44074</v>
      </c>
      <c r="BA49" s="311" t="s">
        <v>616</v>
      </c>
      <c r="BB49" s="312">
        <v>1</v>
      </c>
      <c r="BC49" s="101"/>
    </row>
    <row r="50" spans="1:55" ht="140.25" x14ac:dyDescent="0.25">
      <c r="A50" s="12"/>
      <c r="B50" s="348"/>
      <c r="C50" s="351"/>
      <c r="D50" s="505"/>
      <c r="E50" s="508"/>
      <c r="F50" s="511"/>
      <c r="G50" s="511"/>
      <c r="H50" s="78" t="s">
        <v>146</v>
      </c>
      <c r="I50" s="320" t="s">
        <v>529</v>
      </c>
      <c r="J50" s="514"/>
      <c r="K50" s="514"/>
      <c r="L50" s="491"/>
      <c r="M50" s="89" t="s">
        <v>530</v>
      </c>
      <c r="N50" s="89" t="s">
        <v>531</v>
      </c>
      <c r="O50" s="45" t="s">
        <v>522</v>
      </c>
      <c r="P50" s="45"/>
      <c r="Q50" s="90">
        <v>15</v>
      </c>
      <c r="R50" s="45" t="s">
        <v>532</v>
      </c>
      <c r="S50" s="91">
        <v>15</v>
      </c>
      <c r="T50" s="45" t="s">
        <v>532</v>
      </c>
      <c r="U50" s="91">
        <v>15</v>
      </c>
      <c r="V50" s="45" t="s">
        <v>533</v>
      </c>
      <c r="W50" s="91">
        <v>15</v>
      </c>
      <c r="X50" s="45" t="s">
        <v>534</v>
      </c>
      <c r="Y50" s="91">
        <v>15</v>
      </c>
      <c r="Z50" s="45" t="s">
        <v>535</v>
      </c>
      <c r="AA50" s="91">
        <v>15</v>
      </c>
      <c r="AB50" s="45" t="s">
        <v>536</v>
      </c>
      <c r="AC50" s="91">
        <v>10</v>
      </c>
      <c r="AD50" s="45" t="s">
        <v>537</v>
      </c>
      <c r="AE50" s="67" t="s">
        <v>76</v>
      </c>
      <c r="AF50" s="28" t="b">
        <f>ISBLANK(M50)</f>
        <v>0</v>
      </c>
      <c r="AG50" s="420"/>
      <c r="AH50" s="69">
        <f>Q50+S50+U50+W50+Y50+AA50+AC50</f>
        <v>100</v>
      </c>
      <c r="AI50" s="69" t="str">
        <f>IF(AH50&lt;86,"DEBIL",IF(AH50&lt;96,"MODERADO","FUERTE"))</f>
        <v>FUERTE</v>
      </c>
      <c r="AJ50" s="29">
        <f>IF(AND(AH50&gt;=96,AH50&lt;=100),2,IF(AND(AH50&gt;=86,AH50&lt;=95),1,IF(AND(AH50&gt;=0,AH50&lt;=85),0,"ERROR")))</f>
        <v>2</v>
      </c>
      <c r="AK50" s="423"/>
      <c r="AL50" s="514"/>
      <c r="AM50" s="517"/>
      <c r="AN50" s="433"/>
      <c r="AO50" s="45"/>
      <c r="AP50" s="45"/>
      <c r="AQ50" s="79"/>
      <c r="AR50" s="80"/>
      <c r="AS50" s="80"/>
      <c r="AT50" s="92"/>
      <c r="AU50" s="45"/>
      <c r="AV50" s="45"/>
      <c r="AW50" s="81"/>
      <c r="AX50" s="82"/>
      <c r="AY50" s="82"/>
      <c r="AZ50" s="82"/>
      <c r="BA50" s="82"/>
      <c r="BB50" s="160"/>
      <c r="BC50" s="101"/>
    </row>
    <row r="51" spans="1:55" ht="102.75" thickBot="1" x14ac:dyDescent="0.3">
      <c r="A51" s="12"/>
      <c r="B51" s="349"/>
      <c r="C51" s="352"/>
      <c r="D51" s="506"/>
      <c r="E51" s="509"/>
      <c r="F51" s="512"/>
      <c r="G51" s="512"/>
      <c r="H51" s="321" t="s">
        <v>146</v>
      </c>
      <c r="I51" s="322" t="s">
        <v>538</v>
      </c>
      <c r="J51" s="515"/>
      <c r="K51" s="515"/>
      <c r="L51" s="477"/>
      <c r="M51" s="60" t="s">
        <v>539</v>
      </c>
      <c r="N51" s="60" t="s">
        <v>540</v>
      </c>
      <c r="O51" s="33" t="s">
        <v>522</v>
      </c>
      <c r="P51" s="33"/>
      <c r="Q51" s="313">
        <v>15</v>
      </c>
      <c r="R51" s="41" t="s">
        <v>541</v>
      </c>
      <c r="S51" s="314">
        <v>15</v>
      </c>
      <c r="T51" s="41" t="s">
        <v>541</v>
      </c>
      <c r="U51" s="314">
        <v>15</v>
      </c>
      <c r="V51" s="33" t="s">
        <v>542</v>
      </c>
      <c r="W51" s="314">
        <v>15</v>
      </c>
      <c r="X51" s="33" t="s">
        <v>543</v>
      </c>
      <c r="Y51" s="314">
        <v>15</v>
      </c>
      <c r="Z51" s="33" t="s">
        <v>544</v>
      </c>
      <c r="AA51" s="314">
        <v>15</v>
      </c>
      <c r="AB51" s="33" t="s">
        <v>545</v>
      </c>
      <c r="AC51" s="314">
        <v>10</v>
      </c>
      <c r="AD51" s="33" t="s">
        <v>546</v>
      </c>
      <c r="AE51" s="36" t="s">
        <v>76</v>
      </c>
      <c r="AF51" s="37" t="b">
        <f>ISBLANK(M51)</f>
        <v>0</v>
      </c>
      <c r="AG51" s="421"/>
      <c r="AH51" s="39">
        <f>Q51+S51+U51+W51+Y51+AA51+AC51</f>
        <v>100</v>
      </c>
      <c r="AI51" s="39" t="str">
        <f>IF(AH51&lt;86,"DEBIL",IF(AH51&lt;96,"MODERADO","FUERTE"))</f>
        <v>FUERTE</v>
      </c>
      <c r="AJ51" s="38">
        <f>IF(AND(AH51&gt;=96,AH51&lt;=100),2,IF(AND(AH51&gt;=86,AH51&lt;=95),1,IF(AND(AH51&gt;=0,AH51&lt;=85),0,"ERROR")))</f>
        <v>2</v>
      </c>
      <c r="AK51" s="426"/>
      <c r="AL51" s="515"/>
      <c r="AM51" s="518"/>
      <c r="AN51" s="430"/>
      <c r="AO51" s="35"/>
      <c r="AP51" s="35"/>
      <c r="AQ51" s="41"/>
      <c r="AR51" s="42"/>
      <c r="AS51" s="42"/>
      <c r="AT51" s="315"/>
      <c r="AU51" s="41"/>
      <c r="AV51" s="41"/>
      <c r="AW51" s="316"/>
      <c r="AX51" s="211"/>
      <c r="AY51" s="211"/>
      <c r="AZ51" s="211"/>
      <c r="BA51" s="211"/>
      <c r="BB51" s="317"/>
      <c r="BC51" s="101"/>
    </row>
    <row r="52" spans="1:55" ht="212.25" customHeight="1" x14ac:dyDescent="0.25">
      <c r="A52" s="12"/>
      <c r="B52" s="347" t="s">
        <v>553</v>
      </c>
      <c r="C52" s="350">
        <v>1</v>
      </c>
      <c r="D52" s="353" t="s">
        <v>554</v>
      </c>
      <c r="E52" s="356" t="s">
        <v>555</v>
      </c>
      <c r="F52" s="350" t="s">
        <v>522</v>
      </c>
      <c r="G52" s="350"/>
      <c r="H52" s="132" t="s">
        <v>146</v>
      </c>
      <c r="I52" s="132" t="s">
        <v>556</v>
      </c>
      <c r="J52" s="528" t="s">
        <v>102</v>
      </c>
      <c r="K52" s="528" t="s">
        <v>179</v>
      </c>
      <c r="L52" s="492" t="s">
        <v>135</v>
      </c>
      <c r="M52" s="172" t="s">
        <v>560</v>
      </c>
      <c r="N52" s="134" t="s">
        <v>561</v>
      </c>
      <c r="O52" s="132" t="s">
        <v>522</v>
      </c>
      <c r="P52" s="132"/>
      <c r="Q52" s="132">
        <v>15</v>
      </c>
      <c r="R52" s="132" t="s">
        <v>562</v>
      </c>
      <c r="S52" s="135">
        <v>15</v>
      </c>
      <c r="T52" s="132" t="s">
        <v>563</v>
      </c>
      <c r="U52" s="135">
        <v>15</v>
      </c>
      <c r="V52" s="132" t="s">
        <v>564</v>
      </c>
      <c r="W52" s="135">
        <v>15</v>
      </c>
      <c r="X52" s="132" t="s">
        <v>565</v>
      </c>
      <c r="Y52" s="135">
        <v>15</v>
      </c>
      <c r="Z52" s="132" t="s">
        <v>566</v>
      </c>
      <c r="AA52" s="135">
        <v>15</v>
      </c>
      <c r="AB52" s="132" t="s">
        <v>567</v>
      </c>
      <c r="AC52" s="135">
        <v>10</v>
      </c>
      <c r="AD52" s="132" t="s">
        <v>568</v>
      </c>
      <c r="AE52" s="135" t="s">
        <v>76</v>
      </c>
      <c r="AF52" s="136" t="b">
        <f t="shared" ref="AF52:AF54" si="6">ISBLANK(M52)</f>
        <v>0</v>
      </c>
      <c r="AG52" s="419">
        <v>1</v>
      </c>
      <c r="AH52" s="138">
        <f>Q52+S52+U52+W52+Y52+AA52+AC52</f>
        <v>100</v>
      </c>
      <c r="AI52" s="138" t="str">
        <f t="shared" ref="AI52" si="7">IF(AH52&lt;86,"DEBIL",IF(AH52&lt;96,"MODERADO","FUERTE"))</f>
        <v>FUERTE</v>
      </c>
      <c r="AJ52" s="137">
        <f t="shared" ref="AJ52" si="8">IF(AND(AH52&gt;=96,AH52&lt;=100),2,IF(AND(AH52&gt;=86,AH52&lt;=95),1,IF(AND(AH52&gt;=0,AH52&lt;=85),0,"ERROR")))</f>
        <v>2</v>
      </c>
      <c r="AK52" s="419" t="s">
        <v>77</v>
      </c>
      <c r="AL52" s="419" t="s">
        <v>179</v>
      </c>
      <c r="AM52" s="476" t="s">
        <v>118</v>
      </c>
      <c r="AN52" s="429" t="str">
        <f>VLOOKUP(AM52,[9]LISTAS!$AA$3:$AB$6,2)</f>
        <v xml:space="preserve">Reducir el riesgo y/o
Evitar el riesgo y/o
Compartir el riesgo </v>
      </c>
      <c r="AO52" s="259" t="s">
        <v>569</v>
      </c>
      <c r="AP52" s="248" t="s">
        <v>570</v>
      </c>
      <c r="AQ52" s="248" t="s">
        <v>571</v>
      </c>
      <c r="AR52" s="140">
        <v>43586</v>
      </c>
      <c r="AS52" s="140">
        <v>43830</v>
      </c>
      <c r="AT52" s="323">
        <v>1</v>
      </c>
      <c r="AU52" s="248" t="s">
        <v>572</v>
      </c>
      <c r="AV52" s="248" t="s">
        <v>573</v>
      </c>
      <c r="AW52" s="145">
        <v>44074</v>
      </c>
      <c r="AX52" s="208" t="s">
        <v>574</v>
      </c>
      <c r="AY52" s="144">
        <v>0.5</v>
      </c>
      <c r="AZ52" s="121">
        <v>44074</v>
      </c>
      <c r="BA52" s="260" t="s">
        <v>638</v>
      </c>
      <c r="BB52" s="122">
        <v>0.9</v>
      </c>
      <c r="BC52" s="95"/>
    </row>
    <row r="53" spans="1:55" ht="25.5" x14ac:dyDescent="0.25">
      <c r="A53" s="12"/>
      <c r="B53" s="348"/>
      <c r="C53" s="351"/>
      <c r="D53" s="354"/>
      <c r="E53" s="357"/>
      <c r="F53" s="351"/>
      <c r="G53" s="351"/>
      <c r="H53" s="45" t="s">
        <v>557</v>
      </c>
      <c r="I53" s="48" t="s">
        <v>558</v>
      </c>
      <c r="J53" s="529"/>
      <c r="K53" s="529"/>
      <c r="L53" s="493"/>
      <c r="M53" s="45"/>
      <c r="N53" s="45"/>
      <c r="O53" s="45"/>
      <c r="P53" s="45"/>
      <c r="Q53" s="45"/>
      <c r="R53" s="45"/>
      <c r="S53" s="67"/>
      <c r="T53" s="45"/>
      <c r="U53" s="67"/>
      <c r="V53" s="45"/>
      <c r="W53" s="67"/>
      <c r="X53" s="45"/>
      <c r="Y53" s="67"/>
      <c r="Z53" s="45"/>
      <c r="AA53" s="67"/>
      <c r="AB53" s="45"/>
      <c r="AC53" s="67"/>
      <c r="AD53" s="45"/>
      <c r="AE53" s="67"/>
      <c r="AF53" s="28" t="b">
        <f t="shared" si="6"/>
        <v>1</v>
      </c>
      <c r="AG53" s="420"/>
      <c r="AH53" s="69"/>
      <c r="AI53" s="69"/>
      <c r="AJ53" s="29"/>
      <c r="AK53" s="420"/>
      <c r="AL53" s="420"/>
      <c r="AM53" s="491"/>
      <c r="AN53" s="433"/>
      <c r="AO53" s="45"/>
      <c r="AP53" s="45"/>
      <c r="AQ53" s="45"/>
      <c r="AR53" s="80"/>
      <c r="AS53" s="80"/>
      <c r="AT53" s="80"/>
      <c r="AU53" s="45"/>
      <c r="AV53" s="45"/>
      <c r="AW53" s="81"/>
      <c r="AX53" s="82"/>
      <c r="AY53" s="82"/>
      <c r="AZ53" s="82"/>
      <c r="BA53" s="82"/>
      <c r="BB53" s="160"/>
      <c r="BC53" s="101"/>
    </row>
    <row r="54" spans="1:55" ht="26.25" thickBot="1" x14ac:dyDescent="0.3">
      <c r="A54" s="12"/>
      <c r="B54" s="349"/>
      <c r="C54" s="352"/>
      <c r="D54" s="355"/>
      <c r="E54" s="358"/>
      <c r="F54" s="352"/>
      <c r="G54" s="352"/>
      <c r="H54" s="33" t="s">
        <v>85</v>
      </c>
      <c r="I54" s="33" t="s">
        <v>559</v>
      </c>
      <c r="J54" s="530"/>
      <c r="K54" s="530"/>
      <c r="L54" s="494"/>
      <c r="M54" s="33"/>
      <c r="N54" s="33"/>
      <c r="O54" s="33"/>
      <c r="P54" s="33"/>
      <c r="Q54" s="33"/>
      <c r="R54" s="33"/>
      <c r="S54" s="36"/>
      <c r="T54" s="33"/>
      <c r="U54" s="36"/>
      <c r="V54" s="33"/>
      <c r="W54" s="36"/>
      <c r="X54" s="33"/>
      <c r="Y54" s="36"/>
      <c r="Z54" s="33"/>
      <c r="AA54" s="36"/>
      <c r="AB54" s="33"/>
      <c r="AC54" s="36"/>
      <c r="AD54" s="33"/>
      <c r="AE54" s="36"/>
      <c r="AF54" s="37" t="b">
        <f t="shared" si="6"/>
        <v>1</v>
      </c>
      <c r="AG54" s="421"/>
      <c r="AH54" s="39"/>
      <c r="AI54" s="39"/>
      <c r="AJ54" s="38"/>
      <c r="AK54" s="421"/>
      <c r="AL54" s="421"/>
      <c r="AM54" s="477"/>
      <c r="AN54" s="430"/>
      <c r="AO54" s="41"/>
      <c r="AP54" s="41"/>
      <c r="AQ54" s="41"/>
      <c r="AR54" s="42"/>
      <c r="AS54" s="42"/>
      <c r="AT54" s="42"/>
      <c r="AU54" s="41"/>
      <c r="AV54" s="41"/>
      <c r="AW54" s="316"/>
      <c r="AX54" s="211"/>
      <c r="AY54" s="211"/>
      <c r="AZ54" s="211"/>
      <c r="BA54" s="211"/>
      <c r="BB54" s="317"/>
      <c r="BC54" s="101"/>
    </row>
    <row r="55" spans="1:55" ht="409.6" customHeight="1" x14ac:dyDescent="0.25">
      <c r="A55" s="12"/>
      <c r="B55" s="129" t="s">
        <v>575</v>
      </c>
      <c r="C55" s="130">
        <v>1</v>
      </c>
      <c r="D55" s="131" t="s">
        <v>576</v>
      </c>
      <c r="E55" s="132" t="s">
        <v>389</v>
      </c>
      <c r="F55" s="130" t="s">
        <v>66</v>
      </c>
      <c r="G55" s="130"/>
      <c r="H55" s="132" t="s">
        <v>146</v>
      </c>
      <c r="I55" s="247" t="s">
        <v>577</v>
      </c>
      <c r="J55" s="133" t="s">
        <v>77</v>
      </c>
      <c r="K55" s="133" t="s">
        <v>103</v>
      </c>
      <c r="L55" s="171" t="s">
        <v>71</v>
      </c>
      <c r="M55" s="172" t="s">
        <v>580</v>
      </c>
      <c r="N55" s="134" t="s">
        <v>581</v>
      </c>
      <c r="O55" s="132" t="s">
        <v>66</v>
      </c>
      <c r="P55" s="132"/>
      <c r="Q55" s="132">
        <v>15</v>
      </c>
      <c r="R55" s="132" t="s">
        <v>582</v>
      </c>
      <c r="S55" s="135">
        <v>15</v>
      </c>
      <c r="T55" s="132" t="s">
        <v>583</v>
      </c>
      <c r="U55" s="135">
        <v>15</v>
      </c>
      <c r="V55" s="132" t="s">
        <v>584</v>
      </c>
      <c r="W55" s="135">
        <v>15</v>
      </c>
      <c r="X55" s="132" t="s">
        <v>584</v>
      </c>
      <c r="Y55" s="135">
        <v>15</v>
      </c>
      <c r="Z55" s="132" t="s">
        <v>584</v>
      </c>
      <c r="AA55" s="135">
        <v>15</v>
      </c>
      <c r="AB55" s="132" t="s">
        <v>585</v>
      </c>
      <c r="AC55" s="135">
        <v>10</v>
      </c>
      <c r="AD55" s="132" t="s">
        <v>586</v>
      </c>
      <c r="AE55" s="135" t="s">
        <v>95</v>
      </c>
      <c r="AF55" s="136" t="b">
        <f>ISBLANK(M55)</f>
        <v>0</v>
      </c>
      <c r="AG55" s="137">
        <v>1</v>
      </c>
      <c r="AH55" s="138">
        <f>Q55+S55+U55+W55+Y55+AA55+AC55</f>
        <v>100</v>
      </c>
      <c r="AI55" s="138" t="str">
        <f>IF(AH55&lt;86,"DEBIL",IF(AH55&lt;96,"MODERADO","FUERTE"))</f>
        <v>FUERTE</v>
      </c>
      <c r="AJ55" s="137">
        <f>IF(AND(AH55&gt;=96,AH55&lt;=100),2,IF(AND(AH55&gt;=86,AH55&lt;=95),1,IF(AND(AH55&gt;=0,AH55&lt;=85),0,"ERROR")))</f>
        <v>2</v>
      </c>
      <c r="AK55" s="137" t="s">
        <v>77</v>
      </c>
      <c r="AL55" s="137" t="s">
        <v>103</v>
      </c>
      <c r="AM55" s="139" t="s">
        <v>108</v>
      </c>
      <c r="AN55" s="138" t="str">
        <f>VLOOKUP(AM55,[10]LISTAS!$AA$3:$AB$6,2)</f>
        <v>Aceptar el riesgo</v>
      </c>
      <c r="AO55" s="248" t="s">
        <v>593</v>
      </c>
      <c r="AP55" s="183" t="s">
        <v>594</v>
      </c>
      <c r="AQ55" s="248" t="s">
        <v>595</v>
      </c>
      <c r="AR55" s="140">
        <v>43831</v>
      </c>
      <c r="AS55" s="140">
        <v>44074</v>
      </c>
      <c r="AT55" s="248" t="s">
        <v>596</v>
      </c>
      <c r="AU55" s="248" t="s">
        <v>597</v>
      </c>
      <c r="AV55" s="248" t="s">
        <v>598</v>
      </c>
      <c r="AW55" s="324">
        <v>44073</v>
      </c>
      <c r="AX55" s="325" t="s">
        <v>604</v>
      </c>
      <c r="AY55" s="144">
        <v>1</v>
      </c>
      <c r="AZ55" s="121">
        <v>44083</v>
      </c>
      <c r="BA55" s="209" t="s">
        <v>622</v>
      </c>
      <c r="BB55" s="122" t="s">
        <v>621</v>
      </c>
      <c r="BC55" s="95"/>
    </row>
    <row r="56" spans="1:55" ht="409.6" customHeight="1" thickBot="1" x14ac:dyDescent="0.3">
      <c r="A56" s="12"/>
      <c r="B56" s="30" t="s">
        <v>575</v>
      </c>
      <c r="C56" s="31">
        <v>2</v>
      </c>
      <c r="D56" s="32" t="s">
        <v>578</v>
      </c>
      <c r="E56" s="33" t="s">
        <v>389</v>
      </c>
      <c r="F56" s="31" t="s">
        <v>66</v>
      </c>
      <c r="G56" s="31"/>
      <c r="H56" s="33" t="s">
        <v>146</v>
      </c>
      <c r="I56" s="161" t="s">
        <v>579</v>
      </c>
      <c r="J56" s="34" t="s">
        <v>77</v>
      </c>
      <c r="K56" s="34" t="s">
        <v>103</v>
      </c>
      <c r="L56" s="87" t="s">
        <v>71</v>
      </c>
      <c r="M56" s="60" t="s">
        <v>587</v>
      </c>
      <c r="N56" s="35" t="s">
        <v>588</v>
      </c>
      <c r="O56" s="33" t="s">
        <v>66</v>
      </c>
      <c r="P56" s="33"/>
      <c r="Q56" s="33">
        <v>15</v>
      </c>
      <c r="R56" s="33" t="s">
        <v>589</v>
      </c>
      <c r="S56" s="36">
        <v>15</v>
      </c>
      <c r="T56" s="33" t="s">
        <v>590</v>
      </c>
      <c r="U56" s="36">
        <v>15</v>
      </c>
      <c r="V56" s="35" t="s">
        <v>591</v>
      </c>
      <c r="W56" s="36">
        <v>15</v>
      </c>
      <c r="X56" s="35" t="s">
        <v>591</v>
      </c>
      <c r="Y56" s="36">
        <v>15</v>
      </c>
      <c r="Z56" s="35" t="s">
        <v>591</v>
      </c>
      <c r="AA56" s="36">
        <v>15</v>
      </c>
      <c r="AB56" s="35" t="s">
        <v>592</v>
      </c>
      <c r="AC56" s="36">
        <v>10</v>
      </c>
      <c r="AD56" s="35" t="s">
        <v>591</v>
      </c>
      <c r="AE56" s="36" t="s">
        <v>95</v>
      </c>
      <c r="AF56" s="37" t="b">
        <f>ISBLANK(M56)</f>
        <v>0</v>
      </c>
      <c r="AG56" s="38">
        <v>1</v>
      </c>
      <c r="AH56" s="39">
        <f>Q56+S56+U56+W56+Y56+AA56+AC56</f>
        <v>100</v>
      </c>
      <c r="AI56" s="39" t="str">
        <f>IF(AH56&lt;86,"DEBIL",IF(AH56&lt;96,"MODERADO","FUERTE"))</f>
        <v>FUERTE</v>
      </c>
      <c r="AJ56" s="38">
        <f>IF(AND(AH56&gt;=96,AH56&lt;=100),2,IF(AND(AH56&gt;=86,AH56&lt;=95),1,IF(AND(AH56&gt;=0,AH56&lt;=85),0,"ERROR")))</f>
        <v>2</v>
      </c>
      <c r="AK56" s="38" t="s">
        <v>77</v>
      </c>
      <c r="AL56" s="38" t="s">
        <v>179</v>
      </c>
      <c r="AM56" s="87" t="s">
        <v>71</v>
      </c>
      <c r="AN56" s="39" t="str">
        <f>VLOOKUP(AM56,[10]LISTAS!$AA$3:$AB$6,2)</f>
        <v>Reducir el riesgo</v>
      </c>
      <c r="AO56" s="41" t="s">
        <v>599</v>
      </c>
      <c r="AP56" s="41" t="s">
        <v>600</v>
      </c>
      <c r="AQ56" s="41" t="s">
        <v>595</v>
      </c>
      <c r="AR56" s="42">
        <v>43831</v>
      </c>
      <c r="AS56" s="42">
        <v>44074</v>
      </c>
      <c r="AT56" s="42" t="s">
        <v>601</v>
      </c>
      <c r="AU56" s="41" t="s">
        <v>602</v>
      </c>
      <c r="AV56" s="41" t="s">
        <v>603</v>
      </c>
      <c r="AW56" s="162">
        <v>44073</v>
      </c>
      <c r="AX56" s="163" t="s">
        <v>605</v>
      </c>
      <c r="AY56" s="149">
        <v>1</v>
      </c>
      <c r="AZ56" s="126">
        <v>44083</v>
      </c>
      <c r="BA56" s="328" t="s">
        <v>623</v>
      </c>
      <c r="BB56" s="128" t="s">
        <v>621</v>
      </c>
      <c r="BC56" s="95"/>
    </row>
    <row r="57" spans="1:55" x14ac:dyDescent="0.25">
      <c r="A57" s="12"/>
      <c r="B57" s="13"/>
      <c r="C57" s="13"/>
      <c r="D57" s="13"/>
      <c r="E57" s="13"/>
      <c r="F57" s="13"/>
      <c r="G57" s="13"/>
      <c r="H57" s="13"/>
      <c r="I57" s="13"/>
      <c r="J57" s="13"/>
      <c r="K57" s="13"/>
      <c r="L57" s="13"/>
      <c r="M57" s="13"/>
      <c r="N57" s="13"/>
      <c r="O57" s="13"/>
      <c r="P57" s="13"/>
      <c r="Q57" s="13"/>
      <c r="R57" s="13"/>
      <c r="S57" s="13"/>
      <c r="T57" s="13"/>
      <c r="U57" s="13"/>
      <c r="V57" s="13"/>
      <c r="AK57" s="10"/>
      <c r="AL57" s="10"/>
      <c r="AM57" s="10"/>
      <c r="AN57" s="10"/>
    </row>
    <row r="58" spans="1:55" x14ac:dyDescent="0.25">
      <c r="A58" s="12"/>
      <c r="B58" s="13"/>
      <c r="C58" s="13"/>
      <c r="D58" s="13"/>
      <c r="E58" s="13"/>
      <c r="F58" s="13"/>
      <c r="G58" s="13"/>
      <c r="H58" s="13"/>
      <c r="I58" s="13"/>
      <c r="J58" s="13"/>
      <c r="K58" s="13"/>
      <c r="L58" s="13"/>
      <c r="M58" s="13"/>
      <c r="N58" s="13"/>
      <c r="O58" s="13"/>
      <c r="P58" s="13"/>
      <c r="Q58" s="13"/>
      <c r="R58" s="13"/>
      <c r="S58" s="13"/>
      <c r="T58" s="13"/>
      <c r="U58" s="13"/>
      <c r="V58" s="13"/>
      <c r="AK58" s="10"/>
      <c r="AL58" s="10"/>
      <c r="AM58" s="10"/>
      <c r="AN58" s="10"/>
    </row>
    <row r="59" spans="1:55" x14ac:dyDescent="0.25">
      <c r="A59" s="12"/>
      <c r="B59" s="13"/>
      <c r="C59" s="13"/>
      <c r="D59" s="13"/>
      <c r="E59" s="13"/>
      <c r="F59" s="13"/>
      <c r="G59" s="13"/>
      <c r="H59" s="13"/>
      <c r="I59" s="13"/>
      <c r="J59" s="13"/>
      <c r="K59" s="13"/>
      <c r="L59" s="13"/>
      <c r="M59" s="13"/>
      <c r="N59" s="13"/>
      <c r="O59" s="13"/>
      <c r="P59" s="13"/>
      <c r="Q59" s="13"/>
      <c r="R59" s="13"/>
      <c r="S59" s="13"/>
      <c r="T59" s="13"/>
      <c r="U59" s="13"/>
      <c r="V59" s="13"/>
      <c r="AK59" s="10"/>
      <c r="AL59" s="10"/>
      <c r="AM59" s="10"/>
      <c r="AN59" s="10"/>
    </row>
    <row r="60" spans="1:55" x14ac:dyDescent="0.25">
      <c r="A60" s="12"/>
      <c r="B60" s="13"/>
      <c r="C60" s="13"/>
      <c r="D60" s="13"/>
      <c r="E60" s="13"/>
      <c r="F60" s="13"/>
      <c r="G60" s="13"/>
      <c r="H60" s="13"/>
      <c r="I60" s="13"/>
      <c r="J60" s="13"/>
      <c r="K60" s="13"/>
      <c r="L60" s="13"/>
      <c r="M60" s="13"/>
      <c r="N60" s="13"/>
      <c r="O60" s="13"/>
      <c r="P60" s="13"/>
      <c r="Q60" s="13"/>
      <c r="R60" s="13"/>
      <c r="S60" s="13"/>
      <c r="T60" s="13"/>
      <c r="U60" s="13"/>
      <c r="V60" s="13"/>
      <c r="AK60" s="10"/>
      <c r="AL60" s="10"/>
      <c r="AM60" s="10"/>
      <c r="AN60" s="10"/>
    </row>
    <row r="61" spans="1:55" x14ac:dyDescent="0.25">
      <c r="A61" s="12"/>
      <c r="B61" s="13"/>
      <c r="C61" s="13"/>
      <c r="D61" s="13"/>
      <c r="E61" s="13"/>
      <c r="F61" s="13"/>
      <c r="G61" s="13"/>
      <c r="H61" s="13"/>
      <c r="I61" s="13"/>
      <c r="J61" s="13"/>
      <c r="K61" s="13"/>
      <c r="L61" s="13"/>
      <c r="M61" s="13"/>
      <c r="N61" s="13"/>
      <c r="O61" s="13"/>
      <c r="P61" s="13"/>
      <c r="Q61" s="13"/>
      <c r="R61" s="13"/>
      <c r="S61" s="13"/>
      <c r="T61" s="13"/>
      <c r="U61" s="13"/>
      <c r="V61" s="13"/>
      <c r="AK61" s="10"/>
      <c r="AL61" s="10"/>
      <c r="AM61" s="10"/>
      <c r="AN61" s="10"/>
    </row>
    <row r="62" spans="1:55" x14ac:dyDescent="0.25">
      <c r="A62" s="12"/>
      <c r="B62" s="13"/>
      <c r="C62" s="13"/>
      <c r="D62" s="13"/>
      <c r="E62" s="13"/>
      <c r="F62" s="13"/>
      <c r="G62" s="13"/>
      <c r="H62" s="13"/>
      <c r="I62" s="13"/>
      <c r="J62" s="13"/>
      <c r="K62" s="13"/>
      <c r="L62" s="13"/>
      <c r="M62" s="13"/>
      <c r="N62" s="13"/>
      <c r="O62" s="13"/>
      <c r="P62" s="13"/>
      <c r="Q62" s="13"/>
      <c r="R62" s="13"/>
      <c r="S62" s="13"/>
      <c r="T62" s="13"/>
      <c r="U62" s="13"/>
      <c r="V62" s="13"/>
      <c r="AK62" s="10"/>
      <c r="AL62" s="10"/>
      <c r="AM62" s="10"/>
      <c r="AN62" s="10"/>
    </row>
    <row r="63" spans="1:55" x14ac:dyDescent="0.25">
      <c r="A63" s="12"/>
      <c r="B63" s="13"/>
      <c r="C63" s="13"/>
      <c r="D63" s="13"/>
      <c r="E63" s="13"/>
      <c r="F63" s="13"/>
      <c r="G63" s="13"/>
      <c r="H63" s="13"/>
      <c r="I63" s="13"/>
      <c r="J63" s="13"/>
      <c r="K63" s="13"/>
      <c r="L63" s="13"/>
      <c r="M63" s="13"/>
      <c r="N63" s="13"/>
      <c r="O63" s="13"/>
      <c r="P63" s="13"/>
      <c r="Q63" s="13"/>
      <c r="R63" s="13"/>
      <c r="S63" s="13"/>
      <c r="T63" s="13"/>
      <c r="U63" s="13"/>
      <c r="V63" s="13"/>
      <c r="AK63" s="10"/>
      <c r="AL63" s="10"/>
      <c r="AM63" s="10"/>
      <c r="AN63" s="10"/>
    </row>
    <row r="64" spans="1:55" x14ac:dyDescent="0.25">
      <c r="A64" s="12"/>
      <c r="B64" s="13"/>
      <c r="C64" s="13"/>
      <c r="D64" s="13"/>
      <c r="E64" s="13"/>
      <c r="F64" s="13"/>
      <c r="G64" s="13"/>
      <c r="H64" s="13"/>
      <c r="I64" s="13"/>
      <c r="J64" s="13"/>
      <c r="K64" s="13"/>
      <c r="L64" s="13"/>
      <c r="M64" s="13"/>
      <c r="N64" s="13"/>
      <c r="O64" s="13"/>
      <c r="P64" s="13"/>
      <c r="Q64" s="13"/>
      <c r="R64" s="13"/>
      <c r="S64" s="13"/>
      <c r="T64" s="13"/>
      <c r="U64" s="13"/>
      <c r="V64" s="13"/>
      <c r="AK64" s="10"/>
      <c r="AL64" s="10"/>
      <c r="AM64" s="10"/>
      <c r="AN64" s="10"/>
    </row>
    <row r="65" spans="1:40" x14ac:dyDescent="0.25">
      <c r="A65" s="12"/>
      <c r="B65" s="13"/>
      <c r="C65" s="13"/>
      <c r="D65" s="13"/>
      <c r="E65" s="13"/>
      <c r="F65" s="13"/>
      <c r="G65" s="13"/>
      <c r="H65" s="13"/>
      <c r="I65" s="13"/>
      <c r="J65" s="13"/>
      <c r="K65" s="13"/>
      <c r="L65" s="13"/>
      <c r="M65" s="13"/>
      <c r="N65" s="13"/>
      <c r="O65" s="13"/>
      <c r="P65" s="13"/>
      <c r="Q65" s="13"/>
      <c r="R65" s="13"/>
      <c r="S65" s="13"/>
      <c r="T65" s="13"/>
      <c r="U65" s="13"/>
      <c r="V65" s="13"/>
      <c r="AK65" s="10"/>
      <c r="AL65" s="10"/>
      <c r="AM65" s="10"/>
      <c r="AN65" s="10"/>
    </row>
    <row r="66" spans="1:40" x14ac:dyDescent="0.25">
      <c r="A66" s="12"/>
      <c r="B66" s="13"/>
      <c r="C66" s="13"/>
      <c r="D66" s="13"/>
      <c r="E66" s="13"/>
      <c r="F66" s="13"/>
      <c r="G66" s="13"/>
      <c r="H66" s="13"/>
      <c r="I66" s="13"/>
      <c r="J66" s="13"/>
      <c r="K66" s="13"/>
      <c r="L66" s="13"/>
      <c r="M66" s="13"/>
      <c r="N66" s="13"/>
      <c r="O66" s="13"/>
      <c r="P66" s="13"/>
      <c r="Q66" s="13"/>
      <c r="R66" s="13"/>
      <c r="S66" s="13"/>
      <c r="T66" s="13"/>
      <c r="U66" s="13"/>
      <c r="V66" s="13"/>
      <c r="AK66" s="10"/>
      <c r="AL66" s="10"/>
      <c r="AM66" s="10"/>
      <c r="AN66" s="10"/>
    </row>
    <row r="67" spans="1:40" x14ac:dyDescent="0.25">
      <c r="A67" s="12"/>
      <c r="B67" s="13"/>
      <c r="C67" s="13"/>
      <c r="D67" s="13"/>
      <c r="E67" s="13"/>
      <c r="F67" s="13"/>
      <c r="G67" s="13"/>
      <c r="H67" s="13"/>
      <c r="I67" s="13"/>
      <c r="J67" s="13"/>
      <c r="K67" s="13"/>
      <c r="L67" s="13"/>
      <c r="M67" s="13"/>
      <c r="N67" s="13"/>
      <c r="O67" s="13"/>
      <c r="P67" s="13"/>
      <c r="Q67" s="13"/>
      <c r="R67" s="13"/>
      <c r="S67" s="13"/>
      <c r="T67" s="13"/>
      <c r="U67" s="13"/>
      <c r="V67" s="13"/>
      <c r="AK67" s="10"/>
      <c r="AL67" s="10"/>
      <c r="AM67" s="10"/>
      <c r="AN67" s="10"/>
    </row>
    <row r="68" spans="1:40" x14ac:dyDescent="0.25">
      <c r="A68" s="12"/>
      <c r="B68" s="13"/>
      <c r="C68" s="13"/>
      <c r="D68" s="13"/>
      <c r="E68" s="13"/>
      <c r="F68" s="13"/>
      <c r="G68" s="13"/>
      <c r="H68" s="13"/>
      <c r="I68" s="13"/>
      <c r="J68" s="13"/>
      <c r="K68" s="13"/>
      <c r="L68" s="13"/>
      <c r="M68" s="13"/>
      <c r="N68" s="13"/>
      <c r="O68" s="13"/>
      <c r="P68" s="13"/>
      <c r="Q68" s="13"/>
      <c r="R68" s="13"/>
      <c r="S68" s="13"/>
      <c r="T68" s="13"/>
      <c r="U68" s="13"/>
      <c r="V68" s="13"/>
      <c r="AK68" s="10"/>
      <c r="AL68" s="10"/>
      <c r="AM68" s="10"/>
      <c r="AN68" s="10"/>
    </row>
    <row r="69" spans="1:40" x14ac:dyDescent="0.25">
      <c r="A69" s="12"/>
      <c r="B69" s="13"/>
      <c r="C69" s="13"/>
      <c r="D69" s="13"/>
      <c r="E69" s="13"/>
      <c r="F69" s="13"/>
      <c r="G69" s="13"/>
      <c r="H69" s="13"/>
      <c r="I69" s="13"/>
      <c r="J69" s="13"/>
      <c r="K69" s="13"/>
      <c r="L69" s="13"/>
      <c r="M69" s="13"/>
      <c r="N69" s="13"/>
      <c r="O69" s="13"/>
      <c r="P69" s="13"/>
      <c r="Q69" s="13"/>
      <c r="R69" s="13"/>
      <c r="S69" s="13"/>
      <c r="T69" s="13"/>
      <c r="U69" s="13"/>
      <c r="V69" s="13"/>
      <c r="AK69" s="10"/>
      <c r="AL69" s="10"/>
      <c r="AM69" s="10"/>
      <c r="AN69" s="10"/>
    </row>
    <row r="70" spans="1:40" x14ac:dyDescent="0.25">
      <c r="A70" s="12"/>
      <c r="B70" s="13"/>
      <c r="C70" s="13"/>
      <c r="D70" s="13"/>
      <c r="E70" s="13"/>
      <c r="F70" s="13"/>
      <c r="G70" s="13"/>
      <c r="H70" s="13"/>
      <c r="I70" s="13"/>
      <c r="J70" s="13"/>
      <c r="K70" s="13"/>
      <c r="L70" s="13"/>
      <c r="M70" s="13"/>
      <c r="N70" s="13"/>
      <c r="O70" s="13"/>
      <c r="P70" s="13"/>
      <c r="Q70" s="13"/>
      <c r="R70" s="13"/>
      <c r="S70" s="13"/>
      <c r="T70" s="13"/>
      <c r="U70" s="13"/>
      <c r="V70" s="13"/>
      <c r="AK70" s="10"/>
      <c r="AL70" s="10"/>
      <c r="AM70" s="10"/>
      <c r="AN70" s="10"/>
    </row>
    <row r="71" spans="1:40" x14ac:dyDescent="0.25">
      <c r="A71" s="12"/>
      <c r="B71" s="13"/>
      <c r="C71" s="13"/>
      <c r="D71" s="13"/>
      <c r="E71" s="13"/>
      <c r="F71" s="13"/>
      <c r="G71" s="13"/>
      <c r="H71" s="13"/>
      <c r="I71" s="13"/>
      <c r="J71" s="13"/>
      <c r="K71" s="13"/>
      <c r="L71" s="13"/>
      <c r="M71" s="13"/>
      <c r="N71" s="13"/>
      <c r="O71" s="13"/>
      <c r="P71" s="13"/>
      <c r="Q71" s="13"/>
      <c r="R71" s="13"/>
      <c r="S71" s="13"/>
      <c r="T71" s="13"/>
      <c r="U71" s="13"/>
      <c r="V71" s="13"/>
      <c r="AK71" s="10"/>
      <c r="AL71" s="10"/>
      <c r="AM71" s="10"/>
      <c r="AN71" s="10"/>
    </row>
    <row r="72" spans="1:40" x14ac:dyDescent="0.25">
      <c r="A72" s="12"/>
      <c r="B72" s="13"/>
      <c r="C72" s="13"/>
      <c r="D72" s="13"/>
      <c r="E72" s="13"/>
      <c r="F72" s="13"/>
      <c r="G72" s="13"/>
      <c r="H72" s="13"/>
      <c r="I72" s="13"/>
      <c r="J72" s="13"/>
      <c r="K72" s="13"/>
      <c r="L72" s="13"/>
      <c r="M72" s="13"/>
      <c r="N72" s="13"/>
      <c r="O72" s="13"/>
      <c r="P72" s="13"/>
      <c r="Q72" s="13"/>
      <c r="R72" s="13"/>
      <c r="S72" s="13"/>
      <c r="T72" s="13"/>
      <c r="U72" s="13"/>
      <c r="V72" s="13"/>
      <c r="AK72" s="10"/>
      <c r="AL72" s="10"/>
      <c r="AM72" s="10"/>
      <c r="AN72" s="10"/>
    </row>
    <row r="73" spans="1:40" x14ac:dyDescent="0.25">
      <c r="A73" s="12"/>
      <c r="B73" s="13"/>
      <c r="C73" s="13"/>
      <c r="D73" s="13"/>
      <c r="E73" s="13"/>
      <c r="F73" s="13"/>
      <c r="G73" s="13"/>
      <c r="H73" s="13"/>
      <c r="I73" s="13"/>
      <c r="J73" s="13"/>
      <c r="K73" s="13"/>
      <c r="L73" s="13"/>
      <c r="M73" s="13"/>
      <c r="N73" s="13"/>
      <c r="O73" s="13"/>
      <c r="P73" s="13"/>
      <c r="Q73" s="13"/>
      <c r="R73" s="13"/>
      <c r="S73" s="13"/>
      <c r="T73" s="13"/>
      <c r="U73" s="13"/>
      <c r="V73" s="13"/>
      <c r="AK73" s="10"/>
      <c r="AL73" s="10"/>
      <c r="AM73" s="10"/>
      <c r="AN73" s="10"/>
    </row>
    <row r="74" spans="1:40" x14ac:dyDescent="0.25">
      <c r="A74" s="12"/>
      <c r="B74" s="13"/>
      <c r="C74" s="13"/>
      <c r="D74" s="13"/>
      <c r="E74" s="13"/>
      <c r="F74" s="13"/>
      <c r="G74" s="13"/>
      <c r="H74" s="13"/>
      <c r="I74" s="13"/>
      <c r="J74" s="13"/>
      <c r="K74" s="13"/>
      <c r="L74" s="13"/>
      <c r="M74" s="13"/>
      <c r="N74" s="13"/>
      <c r="O74" s="13"/>
      <c r="P74" s="13"/>
      <c r="Q74" s="13"/>
      <c r="R74" s="13"/>
      <c r="S74" s="13"/>
      <c r="T74" s="13"/>
      <c r="U74" s="13"/>
      <c r="V74" s="13"/>
      <c r="AK74" s="10"/>
      <c r="AL74" s="10"/>
      <c r="AM74" s="10"/>
      <c r="AN74" s="10"/>
    </row>
    <row r="75" spans="1:40" x14ac:dyDescent="0.25">
      <c r="A75" s="12"/>
      <c r="B75" s="13"/>
      <c r="C75" s="13"/>
      <c r="D75" s="13"/>
      <c r="E75" s="13"/>
      <c r="F75" s="13"/>
      <c r="G75" s="13"/>
      <c r="H75" s="13"/>
      <c r="I75" s="13"/>
      <c r="J75" s="13"/>
      <c r="K75" s="13"/>
      <c r="L75" s="13"/>
      <c r="M75" s="13"/>
      <c r="N75" s="13"/>
      <c r="O75" s="13"/>
      <c r="P75" s="13"/>
      <c r="Q75" s="13"/>
      <c r="R75" s="13"/>
      <c r="S75" s="13"/>
      <c r="T75" s="13"/>
      <c r="U75" s="13"/>
      <c r="V75" s="13"/>
      <c r="AK75" s="10"/>
      <c r="AL75" s="10"/>
      <c r="AM75" s="10"/>
      <c r="AN75" s="10"/>
    </row>
    <row r="76" spans="1:40" x14ac:dyDescent="0.25">
      <c r="A76" s="12"/>
      <c r="B76" s="13"/>
      <c r="C76" s="13"/>
      <c r="D76" s="13"/>
      <c r="E76" s="13"/>
      <c r="F76" s="13"/>
      <c r="G76" s="13"/>
      <c r="H76" s="13"/>
      <c r="I76" s="13"/>
      <c r="J76" s="13"/>
      <c r="K76" s="13"/>
      <c r="L76" s="13"/>
      <c r="M76" s="13"/>
      <c r="N76" s="13"/>
      <c r="O76" s="13"/>
      <c r="P76" s="13"/>
      <c r="Q76" s="13"/>
      <c r="R76" s="13"/>
      <c r="S76" s="13"/>
      <c r="T76" s="13"/>
      <c r="U76" s="13"/>
      <c r="V76" s="13"/>
      <c r="AK76" s="10"/>
      <c r="AL76" s="10"/>
      <c r="AM76" s="10"/>
      <c r="AN76" s="10"/>
    </row>
    <row r="77" spans="1:40" x14ac:dyDescent="0.25">
      <c r="A77" s="12"/>
      <c r="B77" s="13"/>
      <c r="C77" s="13"/>
      <c r="D77" s="13"/>
      <c r="E77" s="13"/>
      <c r="F77" s="13"/>
      <c r="G77" s="13"/>
      <c r="H77" s="13"/>
      <c r="I77" s="13"/>
      <c r="J77" s="13"/>
      <c r="K77" s="13"/>
      <c r="L77" s="13"/>
      <c r="M77" s="13"/>
      <c r="N77" s="13"/>
      <c r="O77" s="13"/>
      <c r="P77" s="13"/>
      <c r="Q77" s="13"/>
      <c r="R77" s="13"/>
      <c r="S77" s="13"/>
      <c r="T77" s="13"/>
      <c r="U77" s="13"/>
      <c r="V77" s="13"/>
      <c r="AK77" s="10"/>
      <c r="AL77" s="10"/>
      <c r="AM77" s="10"/>
      <c r="AN77" s="10"/>
    </row>
    <row r="78" spans="1:40" x14ac:dyDescent="0.25">
      <c r="A78" s="12"/>
      <c r="B78" s="13"/>
      <c r="C78" s="13"/>
      <c r="D78" s="13"/>
      <c r="E78" s="13"/>
      <c r="F78" s="13"/>
      <c r="G78" s="13"/>
      <c r="H78" s="13"/>
      <c r="I78" s="13"/>
      <c r="J78" s="13"/>
      <c r="K78" s="13"/>
      <c r="L78" s="13"/>
      <c r="M78" s="13"/>
      <c r="N78" s="13"/>
      <c r="O78" s="13"/>
      <c r="P78" s="13"/>
      <c r="Q78" s="13"/>
      <c r="R78" s="13"/>
      <c r="S78" s="13"/>
      <c r="T78" s="13"/>
      <c r="U78" s="13"/>
      <c r="V78" s="13"/>
      <c r="AK78" s="10"/>
      <c r="AL78" s="10"/>
      <c r="AM78" s="10"/>
      <c r="AN78" s="10"/>
    </row>
    <row r="79" spans="1:40" x14ac:dyDescent="0.25">
      <c r="A79" s="12"/>
      <c r="B79" s="13"/>
      <c r="C79" s="13"/>
      <c r="D79" s="13"/>
      <c r="E79" s="13"/>
      <c r="F79" s="13"/>
      <c r="G79" s="13"/>
      <c r="H79" s="13"/>
      <c r="I79" s="13"/>
      <c r="J79" s="13"/>
      <c r="K79" s="13"/>
      <c r="L79" s="13"/>
      <c r="M79" s="13"/>
      <c r="N79" s="13"/>
      <c r="O79" s="13"/>
      <c r="P79" s="13"/>
      <c r="Q79" s="13"/>
      <c r="R79" s="13"/>
      <c r="S79" s="13"/>
      <c r="T79" s="13"/>
      <c r="U79" s="13"/>
      <c r="V79" s="13"/>
      <c r="AK79" s="10"/>
      <c r="AL79" s="10"/>
      <c r="AM79" s="10"/>
      <c r="AN79" s="10"/>
    </row>
    <row r="80" spans="1:40" x14ac:dyDescent="0.25">
      <c r="A80" s="12"/>
      <c r="B80" s="13"/>
      <c r="C80" s="13"/>
      <c r="D80" s="13"/>
      <c r="E80" s="13"/>
      <c r="F80" s="13"/>
      <c r="G80" s="13"/>
      <c r="H80" s="13"/>
      <c r="I80" s="13"/>
      <c r="J80" s="13"/>
      <c r="K80" s="13"/>
      <c r="L80" s="13"/>
      <c r="M80" s="13"/>
      <c r="N80" s="13"/>
      <c r="O80" s="13"/>
      <c r="P80" s="13"/>
      <c r="Q80" s="13"/>
      <c r="R80" s="13"/>
      <c r="S80" s="13"/>
      <c r="T80" s="13"/>
      <c r="U80" s="13"/>
      <c r="V80" s="13"/>
      <c r="AK80" s="10"/>
      <c r="AL80" s="10"/>
      <c r="AM80" s="10"/>
      <c r="AN80" s="10"/>
    </row>
    <row r="81" spans="1:40" x14ac:dyDescent="0.25">
      <c r="A81" s="12"/>
      <c r="B81" s="13"/>
      <c r="C81" s="13"/>
      <c r="D81" s="13"/>
      <c r="E81" s="13"/>
      <c r="F81" s="13"/>
      <c r="G81" s="13"/>
      <c r="H81" s="13"/>
      <c r="I81" s="13"/>
      <c r="J81" s="13"/>
      <c r="K81" s="13"/>
      <c r="L81" s="13"/>
      <c r="M81" s="13"/>
      <c r="N81" s="13"/>
      <c r="O81" s="13"/>
      <c r="P81" s="13"/>
      <c r="Q81" s="13"/>
      <c r="R81" s="13"/>
      <c r="S81" s="13"/>
      <c r="T81" s="13"/>
      <c r="U81" s="13"/>
      <c r="V81" s="13"/>
      <c r="AK81" s="10"/>
      <c r="AL81" s="10"/>
      <c r="AM81" s="10"/>
      <c r="AN81" s="10"/>
    </row>
    <row r="82" spans="1:40" x14ac:dyDescent="0.25">
      <c r="A82" s="12"/>
      <c r="B82" s="13"/>
      <c r="C82" s="13"/>
      <c r="D82" s="13"/>
      <c r="E82" s="13"/>
      <c r="F82" s="13"/>
      <c r="G82" s="13"/>
      <c r="H82" s="13"/>
      <c r="I82" s="13"/>
      <c r="J82" s="13"/>
      <c r="K82" s="13"/>
      <c r="L82" s="13"/>
      <c r="M82" s="13"/>
      <c r="N82" s="13"/>
      <c r="O82" s="13"/>
      <c r="P82" s="13"/>
      <c r="Q82" s="13"/>
      <c r="R82" s="13"/>
      <c r="S82" s="13"/>
      <c r="T82" s="13"/>
      <c r="U82" s="13"/>
      <c r="V82" s="13"/>
      <c r="AK82" s="10"/>
      <c r="AL82" s="10"/>
      <c r="AM82" s="10"/>
      <c r="AN82" s="10"/>
    </row>
    <row r="83" spans="1:40" x14ac:dyDescent="0.25">
      <c r="A83" s="12"/>
      <c r="B83" s="13"/>
      <c r="C83" s="13"/>
      <c r="D83" s="13"/>
      <c r="E83" s="13"/>
      <c r="F83" s="13"/>
      <c r="G83" s="13"/>
      <c r="H83" s="13"/>
      <c r="I83" s="13"/>
      <c r="J83" s="13"/>
      <c r="K83" s="13"/>
      <c r="L83" s="13"/>
      <c r="M83" s="13"/>
      <c r="N83" s="13"/>
      <c r="O83" s="13"/>
      <c r="P83" s="13"/>
      <c r="Q83" s="13"/>
      <c r="R83" s="13"/>
      <c r="S83" s="13"/>
      <c r="T83" s="13"/>
      <c r="U83" s="13"/>
      <c r="V83" s="13"/>
      <c r="AK83" s="10"/>
      <c r="AL83" s="10"/>
      <c r="AM83" s="10"/>
      <c r="AN83" s="10"/>
    </row>
    <row r="84" spans="1:40" x14ac:dyDescent="0.25">
      <c r="A84" s="12"/>
      <c r="B84" s="13"/>
      <c r="C84" s="13"/>
      <c r="D84" s="13"/>
      <c r="E84" s="13"/>
      <c r="F84" s="13"/>
      <c r="G84" s="13"/>
      <c r="H84" s="13"/>
      <c r="I84" s="13"/>
      <c r="J84" s="13"/>
      <c r="K84" s="13"/>
      <c r="L84" s="13"/>
      <c r="M84" s="13"/>
      <c r="N84" s="13"/>
      <c r="O84" s="13"/>
      <c r="P84" s="13"/>
      <c r="Q84" s="13"/>
      <c r="R84" s="13"/>
      <c r="S84" s="13"/>
      <c r="T84" s="13"/>
      <c r="U84" s="13"/>
      <c r="V84" s="13"/>
      <c r="AK84" s="10"/>
      <c r="AL84" s="10"/>
      <c r="AM84" s="10"/>
      <c r="AN84" s="10"/>
    </row>
    <row r="85" spans="1:40" x14ac:dyDescent="0.25">
      <c r="A85" s="12"/>
      <c r="B85" s="13"/>
      <c r="C85" s="13"/>
      <c r="D85" s="13"/>
      <c r="E85" s="13"/>
      <c r="F85" s="13"/>
      <c r="G85" s="13"/>
      <c r="H85" s="13"/>
      <c r="I85" s="13"/>
      <c r="J85" s="13"/>
      <c r="K85" s="13"/>
      <c r="L85" s="13"/>
      <c r="M85" s="13"/>
      <c r="N85" s="13"/>
      <c r="O85" s="13"/>
      <c r="P85" s="13"/>
      <c r="Q85" s="13"/>
      <c r="R85" s="13"/>
      <c r="S85" s="13"/>
      <c r="T85" s="13"/>
      <c r="U85" s="13"/>
      <c r="V85" s="13"/>
      <c r="AK85" s="10"/>
      <c r="AL85" s="10"/>
      <c r="AM85" s="10"/>
      <c r="AN85" s="10"/>
    </row>
    <row r="86" spans="1:40" x14ac:dyDescent="0.25">
      <c r="A86" s="12"/>
      <c r="B86" s="13"/>
      <c r="C86" s="13"/>
      <c r="D86" s="13"/>
      <c r="E86" s="13"/>
      <c r="F86" s="13"/>
      <c r="G86" s="13"/>
      <c r="H86" s="13"/>
      <c r="I86" s="13"/>
      <c r="J86" s="13"/>
      <c r="K86" s="13"/>
      <c r="L86" s="13"/>
      <c r="M86" s="13"/>
      <c r="N86" s="13"/>
      <c r="O86" s="13"/>
      <c r="P86" s="13"/>
      <c r="Q86" s="13"/>
      <c r="R86" s="13"/>
      <c r="S86" s="13"/>
      <c r="T86" s="13"/>
      <c r="U86" s="13"/>
      <c r="V86" s="13"/>
      <c r="AK86" s="10"/>
      <c r="AL86" s="10"/>
      <c r="AM86" s="10"/>
      <c r="AN86" s="10"/>
    </row>
    <row r="87" spans="1:40" x14ac:dyDescent="0.25">
      <c r="A87" s="12"/>
      <c r="B87" s="13"/>
      <c r="C87" s="13"/>
      <c r="D87" s="13"/>
      <c r="E87" s="13"/>
      <c r="F87" s="13"/>
      <c r="G87" s="13"/>
      <c r="H87" s="13"/>
      <c r="I87" s="13"/>
      <c r="J87" s="13"/>
      <c r="K87" s="13"/>
      <c r="L87" s="13"/>
      <c r="M87" s="13"/>
      <c r="N87" s="13"/>
      <c r="O87" s="13"/>
      <c r="P87" s="13"/>
      <c r="Q87" s="13"/>
      <c r="R87" s="13"/>
      <c r="S87" s="13"/>
      <c r="T87" s="13"/>
      <c r="U87" s="13"/>
      <c r="V87" s="13"/>
      <c r="AK87" s="10"/>
      <c r="AL87" s="10"/>
      <c r="AM87" s="10"/>
      <c r="AN87" s="10"/>
    </row>
    <row r="88" spans="1:40" x14ac:dyDescent="0.25">
      <c r="A88" s="12"/>
      <c r="B88" s="13"/>
      <c r="C88" s="13"/>
      <c r="D88" s="13"/>
      <c r="E88" s="13"/>
      <c r="F88" s="13"/>
      <c r="G88" s="13"/>
      <c r="H88" s="13"/>
      <c r="I88" s="13"/>
      <c r="J88" s="13"/>
      <c r="K88" s="13"/>
      <c r="L88" s="13"/>
      <c r="M88" s="13"/>
      <c r="N88" s="13"/>
      <c r="O88" s="13"/>
      <c r="P88" s="13"/>
      <c r="Q88" s="13"/>
      <c r="R88" s="13"/>
      <c r="S88" s="13"/>
      <c r="T88" s="13"/>
      <c r="U88" s="13"/>
      <c r="V88" s="13"/>
      <c r="AK88" s="10"/>
      <c r="AL88" s="10"/>
      <c r="AM88" s="10"/>
      <c r="AN88" s="10"/>
    </row>
    <row r="89" spans="1:40" x14ac:dyDescent="0.25">
      <c r="A89" s="12"/>
      <c r="B89" s="13"/>
      <c r="C89" s="13"/>
      <c r="D89" s="13"/>
      <c r="E89" s="13"/>
      <c r="F89" s="13"/>
      <c r="G89" s="13"/>
      <c r="H89" s="13"/>
      <c r="I89" s="13"/>
      <c r="J89" s="13"/>
      <c r="K89" s="13"/>
      <c r="L89" s="13"/>
      <c r="M89" s="13"/>
      <c r="N89" s="13"/>
      <c r="O89" s="13"/>
      <c r="P89" s="13"/>
      <c r="Q89" s="13"/>
      <c r="R89" s="13"/>
      <c r="S89" s="13"/>
      <c r="T89" s="13"/>
      <c r="U89" s="13"/>
      <c r="V89" s="13"/>
      <c r="AK89" s="10"/>
      <c r="AL89" s="10"/>
      <c r="AM89" s="10"/>
      <c r="AN89" s="10"/>
    </row>
    <row r="90" spans="1:40" x14ac:dyDescent="0.25">
      <c r="A90" s="12"/>
      <c r="B90" s="13"/>
      <c r="C90" s="13"/>
      <c r="D90" s="13"/>
      <c r="E90" s="13"/>
      <c r="F90" s="13"/>
      <c r="G90" s="13"/>
      <c r="H90" s="13"/>
      <c r="I90" s="13"/>
      <c r="J90" s="13"/>
      <c r="K90" s="13"/>
      <c r="L90" s="13"/>
      <c r="M90" s="13"/>
      <c r="N90" s="13"/>
      <c r="O90" s="13"/>
      <c r="P90" s="13"/>
      <c r="Q90" s="13"/>
      <c r="R90" s="13"/>
      <c r="S90" s="13"/>
      <c r="T90" s="13"/>
      <c r="U90" s="13"/>
      <c r="V90" s="13"/>
      <c r="AK90" s="10"/>
      <c r="AL90" s="10"/>
      <c r="AM90" s="10"/>
      <c r="AN90" s="10"/>
    </row>
    <row r="91" spans="1:40" x14ac:dyDescent="0.25">
      <c r="A91" s="12"/>
      <c r="B91" s="13"/>
      <c r="C91" s="13"/>
      <c r="D91" s="13"/>
      <c r="E91" s="13"/>
      <c r="F91" s="13"/>
      <c r="G91" s="13"/>
      <c r="H91" s="13"/>
      <c r="I91" s="13"/>
      <c r="J91" s="13"/>
      <c r="K91" s="13"/>
      <c r="L91" s="13"/>
      <c r="M91" s="13"/>
      <c r="N91" s="13"/>
      <c r="O91" s="13"/>
      <c r="P91" s="13"/>
      <c r="Q91" s="13"/>
      <c r="R91" s="13"/>
      <c r="S91" s="13"/>
      <c r="T91" s="13"/>
      <c r="U91" s="13"/>
      <c r="V91" s="13"/>
      <c r="AK91" s="10"/>
      <c r="AL91" s="10"/>
      <c r="AM91" s="10"/>
      <c r="AN91" s="10"/>
    </row>
    <row r="92" spans="1:40" x14ac:dyDescent="0.25">
      <c r="A92" s="12"/>
      <c r="B92" s="13"/>
      <c r="C92" s="13"/>
      <c r="D92" s="13"/>
      <c r="E92" s="13"/>
      <c r="F92" s="13"/>
      <c r="G92" s="13"/>
      <c r="H92" s="13"/>
      <c r="I92" s="13"/>
      <c r="J92" s="13"/>
      <c r="K92" s="13"/>
      <c r="L92" s="13"/>
      <c r="M92" s="13"/>
      <c r="N92" s="13"/>
      <c r="O92" s="13"/>
      <c r="P92" s="13"/>
      <c r="Q92" s="13"/>
      <c r="R92" s="13"/>
      <c r="S92" s="13"/>
      <c r="T92" s="13"/>
      <c r="U92" s="13"/>
      <c r="V92" s="13"/>
      <c r="AK92" s="10"/>
      <c r="AL92" s="10"/>
      <c r="AM92" s="10"/>
      <c r="AN92" s="10"/>
    </row>
    <row r="93" spans="1:40" x14ac:dyDescent="0.25">
      <c r="A93" s="12"/>
      <c r="B93" s="13"/>
      <c r="C93" s="13"/>
      <c r="D93" s="13"/>
      <c r="E93" s="13"/>
      <c r="F93" s="13"/>
      <c r="G93" s="13"/>
      <c r="H93" s="13"/>
      <c r="I93" s="13"/>
      <c r="J93" s="13"/>
      <c r="K93" s="13"/>
      <c r="L93" s="13"/>
      <c r="M93" s="13"/>
      <c r="N93" s="13"/>
      <c r="O93" s="13"/>
      <c r="P93" s="13"/>
      <c r="Q93" s="13"/>
      <c r="R93" s="13"/>
      <c r="S93" s="13"/>
      <c r="T93" s="13"/>
      <c r="U93" s="13"/>
      <c r="V93" s="13"/>
      <c r="AK93" s="10"/>
      <c r="AL93" s="10"/>
      <c r="AM93" s="10"/>
      <c r="AN93" s="10"/>
    </row>
    <row r="94" spans="1:40" x14ac:dyDescent="0.25">
      <c r="A94" s="12"/>
      <c r="B94" s="13"/>
      <c r="C94" s="13"/>
      <c r="D94" s="13"/>
      <c r="E94" s="13"/>
      <c r="F94" s="13"/>
      <c r="G94" s="13"/>
      <c r="H94" s="13"/>
      <c r="I94" s="13"/>
      <c r="J94" s="13"/>
      <c r="K94" s="13"/>
      <c r="L94" s="13"/>
      <c r="M94" s="13"/>
      <c r="N94" s="13"/>
      <c r="O94" s="13"/>
      <c r="P94" s="13"/>
      <c r="Q94" s="13"/>
      <c r="R94" s="13"/>
      <c r="S94" s="13"/>
      <c r="T94" s="13"/>
      <c r="U94" s="13"/>
      <c r="V94" s="13"/>
      <c r="AK94" s="10"/>
      <c r="AL94" s="10"/>
      <c r="AM94" s="10"/>
      <c r="AN94" s="10"/>
    </row>
    <row r="95" spans="1:40" x14ac:dyDescent="0.25">
      <c r="A95" s="12"/>
      <c r="B95" s="13"/>
      <c r="C95" s="13"/>
      <c r="D95" s="13"/>
      <c r="E95" s="13"/>
      <c r="F95" s="13"/>
      <c r="G95" s="13"/>
      <c r="H95" s="13"/>
      <c r="I95" s="13"/>
      <c r="J95" s="13"/>
      <c r="K95" s="13"/>
      <c r="L95" s="13"/>
      <c r="M95" s="13"/>
      <c r="N95" s="13"/>
      <c r="O95" s="13"/>
      <c r="P95" s="13"/>
      <c r="Q95" s="13"/>
      <c r="R95" s="13"/>
      <c r="S95" s="13"/>
      <c r="T95" s="13"/>
      <c r="U95" s="13"/>
      <c r="V95" s="13"/>
      <c r="AK95" s="10"/>
      <c r="AL95" s="10"/>
      <c r="AM95" s="10"/>
      <c r="AN95" s="10"/>
    </row>
    <row r="96" spans="1:40" x14ac:dyDescent="0.25">
      <c r="A96" s="12"/>
      <c r="B96" s="13"/>
      <c r="C96" s="13"/>
      <c r="D96" s="13"/>
      <c r="E96" s="13"/>
      <c r="F96" s="13"/>
      <c r="G96" s="13"/>
      <c r="H96" s="13"/>
      <c r="I96" s="13"/>
      <c r="J96" s="13"/>
      <c r="K96" s="13"/>
      <c r="L96" s="13"/>
      <c r="M96" s="13"/>
      <c r="N96" s="13"/>
      <c r="O96" s="13"/>
      <c r="P96" s="13"/>
      <c r="Q96" s="13"/>
      <c r="R96" s="13"/>
      <c r="S96" s="13"/>
      <c r="T96" s="13"/>
      <c r="U96" s="13"/>
      <c r="V96" s="13"/>
      <c r="AK96" s="10"/>
      <c r="AL96" s="10"/>
      <c r="AM96" s="10"/>
      <c r="AN96" s="10"/>
    </row>
    <row r="97" spans="1:40" x14ac:dyDescent="0.25">
      <c r="A97" s="12"/>
      <c r="B97" s="13"/>
      <c r="C97" s="13"/>
      <c r="D97" s="13"/>
      <c r="E97" s="13"/>
      <c r="F97" s="13"/>
      <c r="G97" s="13"/>
      <c r="H97" s="13"/>
      <c r="I97" s="13"/>
      <c r="J97" s="13"/>
      <c r="K97" s="13"/>
      <c r="L97" s="13"/>
      <c r="M97" s="13"/>
      <c r="N97" s="13"/>
      <c r="O97" s="13"/>
      <c r="P97" s="13"/>
      <c r="Q97" s="13"/>
      <c r="R97" s="13"/>
      <c r="S97" s="13"/>
      <c r="T97" s="13"/>
      <c r="U97" s="13"/>
      <c r="V97" s="13"/>
      <c r="AK97" s="10"/>
      <c r="AL97" s="10"/>
      <c r="AM97" s="10"/>
      <c r="AN97" s="10"/>
    </row>
    <row r="98" spans="1:40" x14ac:dyDescent="0.25">
      <c r="A98" s="12"/>
      <c r="B98" s="13"/>
      <c r="C98" s="13"/>
      <c r="D98" s="13"/>
      <c r="E98" s="13"/>
      <c r="F98" s="13"/>
      <c r="G98" s="13"/>
      <c r="H98" s="13"/>
      <c r="I98" s="13"/>
      <c r="J98" s="13"/>
      <c r="K98" s="13"/>
      <c r="L98" s="13"/>
      <c r="M98" s="13"/>
      <c r="N98" s="13"/>
      <c r="O98" s="13"/>
      <c r="P98" s="13"/>
      <c r="Q98" s="13"/>
      <c r="R98" s="13"/>
      <c r="S98" s="13"/>
      <c r="T98" s="13"/>
      <c r="U98" s="13"/>
      <c r="V98" s="13"/>
      <c r="AK98" s="10"/>
      <c r="AL98" s="10"/>
      <c r="AM98" s="10"/>
      <c r="AN98" s="10"/>
    </row>
    <row r="99" spans="1:40" x14ac:dyDescent="0.25">
      <c r="A99" s="12"/>
      <c r="B99" s="13"/>
      <c r="C99" s="13"/>
      <c r="D99" s="13"/>
      <c r="E99" s="13"/>
      <c r="F99" s="13"/>
      <c r="G99" s="13"/>
      <c r="H99" s="13"/>
      <c r="I99" s="13"/>
      <c r="J99" s="13"/>
      <c r="K99" s="13"/>
      <c r="L99" s="13"/>
      <c r="M99" s="13"/>
      <c r="N99" s="13"/>
      <c r="O99" s="13"/>
      <c r="P99" s="13"/>
      <c r="Q99" s="13"/>
      <c r="R99" s="13"/>
      <c r="S99" s="13"/>
      <c r="T99" s="13"/>
      <c r="U99" s="13"/>
      <c r="V99" s="13"/>
      <c r="AK99" s="10"/>
      <c r="AL99" s="10"/>
      <c r="AM99" s="10"/>
      <c r="AN99" s="10"/>
    </row>
    <row r="100" spans="1:40" x14ac:dyDescent="0.25">
      <c r="A100" s="12"/>
      <c r="B100" s="13"/>
      <c r="C100" s="13"/>
      <c r="D100" s="13"/>
      <c r="E100" s="13"/>
      <c r="F100" s="13"/>
      <c r="G100" s="13"/>
      <c r="H100" s="13"/>
      <c r="I100" s="13"/>
      <c r="J100" s="13"/>
      <c r="K100" s="13"/>
      <c r="L100" s="13"/>
      <c r="M100" s="13"/>
      <c r="N100" s="13"/>
      <c r="O100" s="13"/>
      <c r="P100" s="13"/>
      <c r="Q100" s="13"/>
      <c r="R100" s="13"/>
      <c r="S100" s="13"/>
      <c r="T100" s="13"/>
      <c r="U100" s="13"/>
      <c r="V100" s="13"/>
      <c r="AK100" s="10"/>
      <c r="AL100" s="10"/>
      <c r="AM100" s="10"/>
      <c r="AN100" s="10"/>
    </row>
    <row r="101" spans="1:40" x14ac:dyDescent="0.25">
      <c r="A101" s="12"/>
      <c r="B101" s="13"/>
      <c r="C101" s="13"/>
      <c r="D101" s="13"/>
      <c r="E101" s="13"/>
      <c r="F101" s="13"/>
      <c r="G101" s="13"/>
      <c r="H101" s="13"/>
      <c r="I101" s="13"/>
      <c r="J101" s="13"/>
      <c r="K101" s="13"/>
      <c r="L101" s="13"/>
      <c r="M101" s="13"/>
      <c r="N101" s="13"/>
      <c r="O101" s="13"/>
      <c r="P101" s="13"/>
      <c r="Q101" s="13"/>
      <c r="R101" s="13"/>
      <c r="S101" s="13"/>
      <c r="T101" s="13"/>
      <c r="U101" s="13"/>
      <c r="V101" s="13"/>
      <c r="AK101" s="10"/>
      <c r="AL101" s="10"/>
      <c r="AM101" s="10"/>
      <c r="AN101" s="10"/>
    </row>
    <row r="102" spans="1:40" x14ac:dyDescent="0.25">
      <c r="A102" s="12"/>
      <c r="B102" s="13"/>
      <c r="C102" s="13"/>
      <c r="D102" s="13"/>
      <c r="E102" s="13"/>
      <c r="F102" s="13"/>
      <c r="G102" s="13"/>
      <c r="H102" s="13"/>
      <c r="I102" s="13"/>
      <c r="J102" s="13"/>
      <c r="K102" s="13"/>
      <c r="L102" s="13"/>
      <c r="M102" s="13"/>
      <c r="N102" s="13"/>
      <c r="O102" s="13"/>
      <c r="P102" s="13"/>
      <c r="Q102" s="13"/>
      <c r="R102" s="13"/>
      <c r="S102" s="13"/>
      <c r="T102" s="13"/>
      <c r="U102" s="13"/>
      <c r="V102" s="13"/>
      <c r="AK102" s="10"/>
      <c r="AL102" s="10"/>
      <c r="AM102" s="10"/>
      <c r="AN102" s="10"/>
    </row>
    <row r="103" spans="1:40" x14ac:dyDescent="0.25">
      <c r="A103" s="12"/>
      <c r="B103" s="13"/>
      <c r="C103" s="13"/>
      <c r="D103" s="13"/>
      <c r="E103" s="13"/>
      <c r="F103" s="13"/>
      <c r="G103" s="13"/>
      <c r="H103" s="13"/>
      <c r="I103" s="13"/>
      <c r="J103" s="13"/>
      <c r="K103" s="13"/>
      <c r="L103" s="13"/>
      <c r="M103" s="13"/>
      <c r="N103" s="13"/>
      <c r="O103" s="13"/>
      <c r="P103" s="13"/>
      <c r="Q103" s="13"/>
      <c r="R103" s="13"/>
      <c r="S103" s="13"/>
      <c r="T103" s="13"/>
      <c r="U103" s="13"/>
      <c r="V103" s="13"/>
      <c r="AK103" s="10"/>
      <c r="AL103" s="10"/>
      <c r="AM103" s="10"/>
      <c r="AN103" s="10"/>
    </row>
    <row r="104" spans="1:40" x14ac:dyDescent="0.25">
      <c r="A104" s="12"/>
      <c r="B104" s="13"/>
      <c r="C104" s="13"/>
      <c r="D104" s="13"/>
      <c r="E104" s="13"/>
      <c r="F104" s="13"/>
      <c r="G104" s="13"/>
      <c r="H104" s="13"/>
      <c r="I104" s="13"/>
      <c r="J104" s="13"/>
      <c r="K104" s="13"/>
      <c r="L104" s="13"/>
      <c r="M104" s="13"/>
      <c r="N104" s="13"/>
      <c r="O104" s="13"/>
      <c r="P104" s="13"/>
      <c r="Q104" s="13"/>
      <c r="R104" s="13"/>
      <c r="S104" s="13"/>
      <c r="T104" s="13"/>
      <c r="U104" s="13"/>
      <c r="V104" s="13"/>
      <c r="AK104" s="10"/>
      <c r="AL104" s="10"/>
      <c r="AM104" s="10"/>
      <c r="AN104" s="10"/>
    </row>
    <row r="105" spans="1:40" x14ac:dyDescent="0.25">
      <c r="A105" s="12"/>
      <c r="B105" s="13"/>
      <c r="C105" s="13"/>
      <c r="D105" s="13"/>
      <c r="E105" s="13"/>
      <c r="F105" s="13"/>
      <c r="G105" s="13"/>
      <c r="H105" s="13"/>
      <c r="I105" s="13"/>
      <c r="J105" s="13"/>
      <c r="K105" s="13"/>
      <c r="L105" s="13"/>
      <c r="M105" s="13"/>
      <c r="N105" s="13"/>
      <c r="O105" s="13"/>
      <c r="P105" s="13"/>
      <c r="Q105" s="13"/>
      <c r="R105" s="13"/>
      <c r="S105" s="13"/>
      <c r="T105" s="13"/>
      <c r="U105" s="13"/>
      <c r="V105" s="13"/>
      <c r="AK105" s="10"/>
      <c r="AL105" s="10"/>
      <c r="AM105" s="10"/>
      <c r="AN105" s="10"/>
    </row>
    <row r="106" spans="1:40" x14ac:dyDescent="0.25">
      <c r="A106" s="12"/>
      <c r="B106" s="13"/>
      <c r="C106" s="13"/>
      <c r="D106" s="13"/>
      <c r="E106" s="13"/>
      <c r="F106" s="13"/>
      <c r="G106" s="13"/>
      <c r="H106" s="13"/>
      <c r="I106" s="13"/>
      <c r="J106" s="13"/>
      <c r="K106" s="13"/>
      <c r="L106" s="13"/>
      <c r="M106" s="13"/>
      <c r="N106" s="13"/>
      <c r="O106" s="13"/>
      <c r="P106" s="13"/>
      <c r="Q106" s="13"/>
      <c r="R106" s="13"/>
      <c r="S106" s="13"/>
      <c r="T106" s="13"/>
      <c r="U106" s="13"/>
      <c r="V106" s="13"/>
      <c r="AK106" s="10"/>
      <c r="AL106" s="10"/>
      <c r="AM106" s="10"/>
      <c r="AN106" s="10"/>
    </row>
    <row r="107" spans="1:40" x14ac:dyDescent="0.25">
      <c r="A107" s="12"/>
      <c r="B107" s="13"/>
      <c r="C107" s="13"/>
      <c r="D107" s="13"/>
      <c r="E107" s="13"/>
      <c r="F107" s="13"/>
      <c r="G107" s="13"/>
      <c r="H107" s="13"/>
      <c r="I107" s="13"/>
      <c r="J107" s="13"/>
      <c r="K107" s="13"/>
      <c r="L107" s="13"/>
      <c r="M107" s="13"/>
      <c r="N107" s="13"/>
      <c r="O107" s="13"/>
      <c r="P107" s="13"/>
      <c r="Q107" s="13"/>
      <c r="R107" s="13"/>
      <c r="S107" s="13"/>
      <c r="T107" s="13"/>
      <c r="U107" s="13"/>
      <c r="V107" s="13"/>
      <c r="AK107" s="10"/>
      <c r="AL107" s="10"/>
      <c r="AM107" s="10"/>
      <c r="AN107" s="10"/>
    </row>
    <row r="108" spans="1:40" x14ac:dyDescent="0.25">
      <c r="A108" s="12"/>
      <c r="B108" s="13"/>
      <c r="C108" s="13"/>
      <c r="D108" s="13"/>
      <c r="E108" s="13"/>
      <c r="F108" s="13"/>
      <c r="G108" s="13"/>
      <c r="H108" s="13"/>
      <c r="I108" s="13"/>
      <c r="J108" s="13"/>
      <c r="K108" s="13"/>
      <c r="L108" s="13"/>
      <c r="M108" s="13"/>
      <c r="N108" s="13"/>
      <c r="O108" s="13"/>
      <c r="P108" s="13"/>
      <c r="Q108" s="13"/>
      <c r="R108" s="13"/>
      <c r="S108" s="13"/>
      <c r="T108" s="13"/>
      <c r="U108" s="13"/>
      <c r="V108" s="13"/>
      <c r="AK108" s="10"/>
      <c r="AL108" s="10"/>
      <c r="AM108" s="10"/>
      <c r="AN108" s="10"/>
    </row>
    <row r="109" spans="1:40" x14ac:dyDescent="0.25">
      <c r="A109" s="12"/>
      <c r="B109" s="13"/>
      <c r="C109" s="13"/>
      <c r="D109" s="13"/>
      <c r="E109" s="13"/>
      <c r="F109" s="13"/>
      <c r="G109" s="13"/>
      <c r="H109" s="13"/>
      <c r="I109" s="13"/>
      <c r="J109" s="13"/>
      <c r="K109" s="13"/>
      <c r="L109" s="13"/>
      <c r="M109" s="13"/>
      <c r="N109" s="13"/>
      <c r="O109" s="13"/>
      <c r="P109" s="13"/>
      <c r="Q109" s="13"/>
      <c r="R109" s="13"/>
      <c r="S109" s="13"/>
      <c r="T109" s="13"/>
      <c r="U109" s="13"/>
      <c r="V109" s="13"/>
      <c r="AK109" s="10"/>
      <c r="AL109" s="10"/>
      <c r="AM109" s="10"/>
      <c r="AN109" s="10"/>
    </row>
    <row r="110" spans="1:40" x14ac:dyDescent="0.25">
      <c r="A110" s="12"/>
      <c r="B110" s="13"/>
      <c r="C110" s="13"/>
      <c r="D110" s="13"/>
      <c r="E110" s="13"/>
      <c r="F110" s="13"/>
      <c r="G110" s="13"/>
      <c r="H110" s="13"/>
      <c r="I110" s="13"/>
      <c r="J110" s="13"/>
      <c r="K110" s="13"/>
      <c r="L110" s="13"/>
      <c r="M110" s="13"/>
      <c r="N110" s="13"/>
      <c r="O110" s="13"/>
      <c r="P110" s="13"/>
      <c r="Q110" s="13"/>
      <c r="R110" s="13"/>
      <c r="S110" s="13"/>
      <c r="T110" s="13"/>
      <c r="U110" s="13"/>
      <c r="V110" s="13"/>
      <c r="AK110" s="10"/>
      <c r="AL110" s="10"/>
      <c r="AM110" s="10"/>
      <c r="AN110" s="10"/>
    </row>
    <row r="111" spans="1:40" x14ac:dyDescent="0.25">
      <c r="A111" s="12"/>
      <c r="B111" s="13"/>
      <c r="C111" s="13"/>
      <c r="D111" s="13"/>
      <c r="E111" s="13"/>
      <c r="F111" s="13"/>
      <c r="G111" s="13"/>
      <c r="H111" s="13"/>
      <c r="I111" s="13"/>
      <c r="J111" s="13"/>
      <c r="K111" s="13"/>
      <c r="L111" s="13"/>
      <c r="M111" s="13"/>
      <c r="N111" s="13"/>
      <c r="O111" s="13"/>
      <c r="P111" s="13"/>
      <c r="Q111" s="13"/>
      <c r="R111" s="13"/>
      <c r="S111" s="13"/>
      <c r="T111" s="13"/>
      <c r="U111" s="13"/>
      <c r="V111" s="13"/>
      <c r="AK111" s="10"/>
      <c r="AL111" s="10"/>
      <c r="AM111" s="10"/>
      <c r="AN111" s="10"/>
    </row>
    <row r="112" spans="1:40" x14ac:dyDescent="0.25">
      <c r="A112" s="12"/>
      <c r="B112" s="13"/>
      <c r="C112" s="13"/>
      <c r="D112" s="13"/>
      <c r="E112" s="13"/>
      <c r="F112" s="13"/>
      <c r="G112" s="13"/>
      <c r="H112" s="13"/>
      <c r="I112" s="13"/>
      <c r="J112" s="13"/>
      <c r="K112" s="13"/>
      <c r="L112" s="13"/>
      <c r="M112" s="13"/>
      <c r="N112" s="13"/>
      <c r="O112" s="13"/>
      <c r="P112" s="13"/>
      <c r="Q112" s="13"/>
      <c r="R112" s="13"/>
      <c r="S112" s="13"/>
      <c r="T112" s="13"/>
      <c r="U112" s="13"/>
      <c r="V112" s="13"/>
      <c r="AK112" s="10"/>
      <c r="AL112" s="10"/>
      <c r="AM112" s="10"/>
      <c r="AN112" s="10"/>
    </row>
    <row r="113" spans="1:40" x14ac:dyDescent="0.25">
      <c r="A113" s="12"/>
      <c r="B113" s="13"/>
      <c r="C113" s="13"/>
      <c r="D113" s="13"/>
      <c r="E113" s="13"/>
      <c r="F113" s="13"/>
      <c r="G113" s="13"/>
      <c r="H113" s="13"/>
      <c r="I113" s="13"/>
      <c r="J113" s="13"/>
      <c r="K113" s="13"/>
      <c r="L113" s="13"/>
      <c r="M113" s="13"/>
      <c r="N113" s="13"/>
      <c r="O113" s="13"/>
      <c r="P113" s="13"/>
      <c r="Q113" s="13"/>
      <c r="R113" s="13"/>
      <c r="S113" s="13"/>
      <c r="T113" s="13"/>
      <c r="U113" s="13"/>
      <c r="V113" s="13"/>
      <c r="AK113" s="10"/>
      <c r="AL113" s="10"/>
      <c r="AM113" s="10"/>
      <c r="AN113" s="10"/>
    </row>
    <row r="114" spans="1:40" x14ac:dyDescent="0.25">
      <c r="A114" s="12"/>
      <c r="B114" s="13"/>
      <c r="C114" s="13"/>
      <c r="D114" s="13"/>
      <c r="E114" s="13"/>
      <c r="F114" s="13"/>
      <c r="G114" s="13"/>
      <c r="H114" s="13"/>
      <c r="I114" s="13"/>
      <c r="J114" s="13"/>
      <c r="K114" s="13"/>
      <c r="L114" s="13"/>
      <c r="M114" s="13"/>
      <c r="N114" s="13"/>
      <c r="O114" s="13"/>
      <c r="P114" s="13"/>
      <c r="Q114" s="13"/>
      <c r="R114" s="13"/>
      <c r="S114" s="13"/>
      <c r="T114" s="13"/>
      <c r="U114" s="13"/>
      <c r="V114" s="13"/>
      <c r="AK114" s="10"/>
      <c r="AL114" s="10"/>
      <c r="AM114" s="10"/>
      <c r="AN114" s="10"/>
    </row>
    <row r="115" spans="1:40" x14ac:dyDescent="0.25">
      <c r="A115" s="12"/>
      <c r="B115" s="13"/>
      <c r="C115" s="13"/>
      <c r="D115" s="13"/>
      <c r="E115" s="13"/>
      <c r="F115" s="13"/>
      <c r="G115" s="13"/>
      <c r="H115" s="13"/>
      <c r="I115" s="13"/>
      <c r="J115" s="13"/>
      <c r="K115" s="13"/>
      <c r="L115" s="13"/>
      <c r="M115" s="13"/>
      <c r="N115" s="13"/>
      <c r="O115" s="13"/>
      <c r="P115" s="13"/>
      <c r="Q115" s="13"/>
      <c r="R115" s="13"/>
      <c r="S115" s="13"/>
      <c r="T115" s="13"/>
      <c r="U115" s="13"/>
      <c r="V115" s="13"/>
      <c r="AK115" s="10"/>
      <c r="AL115" s="10"/>
      <c r="AM115" s="10"/>
      <c r="AN115" s="10"/>
    </row>
    <row r="116" spans="1:40" x14ac:dyDescent="0.25">
      <c r="A116" s="12"/>
      <c r="B116" s="13"/>
      <c r="C116" s="13"/>
      <c r="D116" s="13"/>
      <c r="E116" s="13"/>
      <c r="F116" s="13"/>
      <c r="G116" s="13"/>
      <c r="H116" s="13"/>
      <c r="I116" s="13"/>
      <c r="J116" s="13"/>
      <c r="K116" s="13"/>
      <c r="L116" s="13"/>
      <c r="M116" s="13"/>
      <c r="N116" s="13"/>
      <c r="O116" s="13"/>
      <c r="P116" s="13"/>
      <c r="Q116" s="13"/>
      <c r="R116" s="13"/>
      <c r="S116" s="13"/>
      <c r="T116" s="13"/>
      <c r="U116" s="13"/>
      <c r="V116" s="13"/>
      <c r="AK116" s="10"/>
      <c r="AL116" s="10"/>
      <c r="AM116" s="10"/>
      <c r="AN116" s="10"/>
    </row>
    <row r="117" spans="1:40" x14ac:dyDescent="0.25">
      <c r="A117" s="12"/>
      <c r="B117" s="13"/>
      <c r="C117" s="13"/>
      <c r="D117" s="13"/>
      <c r="E117" s="13"/>
      <c r="F117" s="13"/>
      <c r="G117" s="13"/>
      <c r="H117" s="13"/>
      <c r="I117" s="13"/>
      <c r="J117" s="13"/>
      <c r="K117" s="13"/>
      <c r="L117" s="13"/>
      <c r="M117" s="13"/>
      <c r="N117" s="13"/>
      <c r="O117" s="13"/>
      <c r="P117" s="13"/>
      <c r="Q117" s="13"/>
      <c r="R117" s="13"/>
      <c r="S117" s="13"/>
      <c r="T117" s="13"/>
      <c r="U117" s="13"/>
      <c r="V117" s="13"/>
      <c r="AK117" s="10"/>
      <c r="AL117" s="10"/>
      <c r="AM117" s="10"/>
      <c r="AN117" s="10"/>
    </row>
    <row r="118" spans="1:40" x14ac:dyDescent="0.25">
      <c r="A118" s="12"/>
      <c r="B118" s="13"/>
      <c r="C118" s="13"/>
      <c r="D118" s="13"/>
      <c r="E118" s="13"/>
      <c r="F118" s="13"/>
      <c r="G118" s="13"/>
      <c r="H118" s="13"/>
      <c r="I118" s="13"/>
      <c r="J118" s="13"/>
      <c r="K118" s="13"/>
      <c r="L118" s="13"/>
      <c r="M118" s="13"/>
      <c r="N118" s="13"/>
      <c r="O118" s="13"/>
      <c r="P118" s="13"/>
      <c r="Q118" s="13"/>
      <c r="R118" s="13"/>
      <c r="S118" s="13"/>
      <c r="T118" s="13"/>
      <c r="U118" s="13"/>
      <c r="V118" s="13"/>
      <c r="AK118" s="10"/>
      <c r="AL118" s="10"/>
      <c r="AM118" s="10"/>
      <c r="AN118" s="10"/>
    </row>
    <row r="119" spans="1:40" x14ac:dyDescent="0.25">
      <c r="A119" s="12"/>
      <c r="B119" s="13"/>
      <c r="C119" s="13"/>
      <c r="D119" s="13"/>
      <c r="E119" s="13"/>
      <c r="F119" s="13"/>
      <c r="G119" s="13"/>
      <c r="H119" s="13"/>
      <c r="I119" s="13"/>
      <c r="J119" s="13"/>
      <c r="K119" s="13"/>
      <c r="L119" s="13"/>
      <c r="M119" s="13"/>
      <c r="N119" s="13"/>
      <c r="O119" s="13"/>
      <c r="P119" s="13"/>
      <c r="Q119" s="13"/>
      <c r="R119" s="13"/>
      <c r="S119" s="13"/>
      <c r="T119" s="13"/>
      <c r="U119" s="13"/>
      <c r="V119" s="13"/>
      <c r="AK119" s="10"/>
      <c r="AL119" s="10"/>
      <c r="AM119" s="10"/>
      <c r="AN119" s="10"/>
    </row>
    <row r="120" spans="1:40" x14ac:dyDescent="0.25">
      <c r="A120" s="12"/>
      <c r="B120" s="13"/>
      <c r="C120" s="13"/>
      <c r="D120" s="13"/>
      <c r="E120" s="13"/>
      <c r="F120" s="13"/>
      <c r="G120" s="13"/>
      <c r="H120" s="13"/>
      <c r="I120" s="13"/>
      <c r="J120" s="13"/>
      <c r="K120" s="13"/>
      <c r="L120" s="13"/>
      <c r="M120" s="13"/>
      <c r="N120" s="13"/>
      <c r="O120" s="13"/>
      <c r="P120" s="13"/>
      <c r="Q120" s="13"/>
      <c r="R120" s="13"/>
      <c r="S120" s="13"/>
      <c r="T120" s="13"/>
      <c r="U120" s="13"/>
      <c r="V120" s="13"/>
      <c r="AK120" s="10"/>
      <c r="AL120" s="10"/>
      <c r="AM120" s="10"/>
      <c r="AN120" s="10"/>
    </row>
    <row r="121" spans="1:40" x14ac:dyDescent="0.25">
      <c r="A121" s="12"/>
      <c r="B121" s="13"/>
      <c r="C121" s="13"/>
      <c r="D121" s="13"/>
      <c r="E121" s="13"/>
      <c r="F121" s="13"/>
      <c r="G121" s="13"/>
      <c r="H121" s="13"/>
      <c r="I121" s="13"/>
      <c r="J121" s="13"/>
      <c r="K121" s="13"/>
      <c r="L121" s="13"/>
      <c r="M121" s="13"/>
      <c r="N121" s="13"/>
      <c r="O121" s="13"/>
      <c r="P121" s="13"/>
      <c r="Q121" s="13"/>
      <c r="R121" s="13"/>
      <c r="S121" s="13"/>
      <c r="T121" s="13"/>
      <c r="U121" s="13"/>
      <c r="V121" s="13"/>
      <c r="AK121" s="10"/>
      <c r="AL121" s="10"/>
      <c r="AM121" s="10"/>
      <c r="AN121" s="10"/>
    </row>
    <row r="122" spans="1:40" x14ac:dyDescent="0.25">
      <c r="A122" s="12"/>
      <c r="B122" s="13"/>
      <c r="C122" s="13"/>
      <c r="D122" s="13"/>
      <c r="E122" s="13"/>
      <c r="F122" s="13"/>
      <c r="G122" s="13"/>
      <c r="H122" s="13"/>
      <c r="I122" s="13"/>
      <c r="J122" s="13"/>
      <c r="K122" s="13"/>
      <c r="L122" s="13"/>
      <c r="M122" s="13"/>
      <c r="N122" s="13"/>
      <c r="O122" s="13"/>
      <c r="P122" s="13"/>
      <c r="Q122" s="13"/>
      <c r="R122" s="13"/>
      <c r="S122" s="13"/>
      <c r="T122" s="13"/>
      <c r="U122" s="13"/>
      <c r="V122" s="13"/>
      <c r="AK122" s="10"/>
      <c r="AL122" s="10"/>
      <c r="AM122" s="10"/>
      <c r="AN122" s="10"/>
    </row>
    <row r="123" spans="1:40" x14ac:dyDescent="0.25">
      <c r="A123" s="12"/>
      <c r="B123" s="13"/>
      <c r="C123" s="13"/>
      <c r="D123" s="13"/>
      <c r="E123" s="13"/>
      <c r="F123" s="13"/>
      <c r="G123" s="13"/>
      <c r="H123" s="13"/>
      <c r="I123" s="13"/>
      <c r="J123" s="13"/>
      <c r="K123" s="13"/>
      <c r="L123" s="13"/>
      <c r="M123" s="13"/>
      <c r="N123" s="13"/>
      <c r="O123" s="13"/>
      <c r="P123" s="13"/>
      <c r="Q123" s="13"/>
      <c r="R123" s="13"/>
      <c r="S123" s="13"/>
      <c r="T123" s="13"/>
      <c r="U123" s="13"/>
      <c r="V123" s="13"/>
      <c r="AK123" s="10"/>
      <c r="AL123" s="10"/>
      <c r="AM123" s="10"/>
      <c r="AN123" s="10"/>
    </row>
    <row r="124" spans="1:40" x14ac:dyDescent="0.25">
      <c r="A124" s="12"/>
      <c r="B124" s="13"/>
      <c r="C124" s="13"/>
      <c r="D124" s="13"/>
      <c r="E124" s="13"/>
      <c r="F124" s="13"/>
      <c r="G124" s="13"/>
      <c r="H124" s="13"/>
      <c r="I124" s="13"/>
      <c r="J124" s="13"/>
      <c r="K124" s="13"/>
      <c r="L124" s="13"/>
      <c r="M124" s="13"/>
      <c r="N124" s="13"/>
      <c r="O124" s="13"/>
      <c r="P124" s="13"/>
      <c r="Q124" s="13"/>
      <c r="R124" s="13"/>
      <c r="S124" s="13"/>
      <c r="T124" s="13"/>
      <c r="U124" s="13"/>
      <c r="V124" s="13"/>
      <c r="AK124" s="10"/>
      <c r="AL124" s="10"/>
      <c r="AM124" s="10"/>
      <c r="AN124" s="10"/>
    </row>
    <row r="125" spans="1:40" x14ac:dyDescent="0.25">
      <c r="A125" s="12"/>
      <c r="B125" s="13"/>
      <c r="C125" s="13"/>
      <c r="D125" s="13"/>
      <c r="E125" s="13"/>
      <c r="F125" s="13"/>
      <c r="G125" s="13"/>
      <c r="H125" s="13"/>
      <c r="I125" s="13"/>
      <c r="J125" s="13"/>
      <c r="K125" s="13"/>
      <c r="L125" s="13"/>
      <c r="M125" s="13"/>
      <c r="N125" s="13"/>
      <c r="O125" s="13"/>
      <c r="P125" s="13"/>
      <c r="Q125" s="13"/>
      <c r="R125" s="13"/>
      <c r="S125" s="13"/>
      <c r="T125" s="13"/>
      <c r="U125" s="13"/>
      <c r="V125" s="13"/>
      <c r="AK125" s="10"/>
      <c r="AL125" s="10"/>
      <c r="AM125" s="10"/>
      <c r="AN125" s="10"/>
    </row>
    <row r="126" spans="1:40" x14ac:dyDescent="0.25">
      <c r="A126" s="12"/>
      <c r="B126" s="13"/>
      <c r="C126" s="13"/>
      <c r="D126" s="13"/>
      <c r="E126" s="13"/>
      <c r="F126" s="13"/>
      <c r="G126" s="13"/>
      <c r="H126" s="13"/>
      <c r="I126" s="13"/>
      <c r="J126" s="13"/>
      <c r="K126" s="13"/>
      <c r="L126" s="13"/>
      <c r="M126" s="13"/>
      <c r="N126" s="13"/>
      <c r="O126" s="13"/>
      <c r="P126" s="13"/>
      <c r="Q126" s="13"/>
      <c r="R126" s="13"/>
      <c r="S126" s="13"/>
      <c r="T126" s="13"/>
      <c r="U126" s="13"/>
      <c r="V126" s="13"/>
      <c r="AK126" s="10"/>
      <c r="AL126" s="10"/>
      <c r="AM126" s="10"/>
      <c r="AN126" s="10"/>
    </row>
    <row r="127" spans="1:40" x14ac:dyDescent="0.25">
      <c r="A127" s="12"/>
      <c r="B127" s="13"/>
      <c r="C127" s="13"/>
      <c r="D127" s="13"/>
      <c r="E127" s="13"/>
      <c r="F127" s="13"/>
      <c r="G127" s="13"/>
      <c r="H127" s="13"/>
      <c r="I127" s="13"/>
      <c r="J127" s="13"/>
      <c r="K127" s="13"/>
      <c r="L127" s="13"/>
      <c r="M127" s="13"/>
      <c r="N127" s="13"/>
      <c r="O127" s="13"/>
      <c r="P127" s="13"/>
      <c r="Q127" s="13"/>
      <c r="R127" s="13"/>
      <c r="S127" s="13"/>
      <c r="T127" s="13"/>
      <c r="U127" s="13"/>
      <c r="V127" s="13"/>
      <c r="AK127" s="10"/>
      <c r="AL127" s="10"/>
      <c r="AM127" s="10"/>
      <c r="AN127" s="10"/>
    </row>
    <row r="128" spans="1:40" x14ac:dyDescent="0.25">
      <c r="A128" s="12"/>
      <c r="B128" s="13"/>
      <c r="C128" s="13"/>
      <c r="D128" s="13"/>
      <c r="E128" s="13"/>
      <c r="F128" s="13"/>
      <c r="G128" s="13"/>
      <c r="H128" s="13"/>
      <c r="I128" s="13"/>
      <c r="J128" s="13"/>
      <c r="K128" s="13"/>
      <c r="L128" s="13"/>
      <c r="M128" s="13"/>
      <c r="N128" s="13"/>
      <c r="O128" s="13"/>
      <c r="P128" s="13"/>
      <c r="Q128" s="13"/>
      <c r="R128" s="13"/>
      <c r="S128" s="13"/>
      <c r="T128" s="13"/>
      <c r="U128" s="13"/>
      <c r="V128" s="13"/>
      <c r="AK128" s="10"/>
      <c r="AL128" s="10"/>
      <c r="AM128" s="10"/>
      <c r="AN128" s="10"/>
    </row>
    <row r="129" spans="1:40" x14ac:dyDescent="0.25">
      <c r="A129" s="12"/>
      <c r="B129" s="13"/>
      <c r="C129" s="13"/>
      <c r="D129" s="13"/>
      <c r="E129" s="13"/>
      <c r="F129" s="13"/>
      <c r="G129" s="13"/>
      <c r="H129" s="13"/>
      <c r="I129" s="13"/>
      <c r="J129" s="13"/>
      <c r="K129" s="13"/>
      <c r="L129" s="13"/>
      <c r="M129" s="13"/>
      <c r="N129" s="13"/>
      <c r="O129" s="13"/>
      <c r="P129" s="13"/>
      <c r="Q129" s="13"/>
      <c r="R129" s="13"/>
      <c r="S129" s="13"/>
      <c r="T129" s="13"/>
      <c r="U129" s="13"/>
      <c r="V129" s="13"/>
      <c r="AK129" s="10"/>
      <c r="AL129" s="10"/>
      <c r="AM129" s="10"/>
      <c r="AN129" s="10"/>
    </row>
    <row r="130" spans="1:40" x14ac:dyDescent="0.25">
      <c r="A130" s="12"/>
      <c r="B130" s="13"/>
      <c r="C130" s="13"/>
      <c r="D130" s="13"/>
      <c r="E130" s="13"/>
      <c r="F130" s="13"/>
      <c r="G130" s="13"/>
      <c r="H130" s="13"/>
      <c r="I130" s="13"/>
      <c r="J130" s="13"/>
      <c r="K130" s="13"/>
      <c r="L130" s="13"/>
      <c r="M130" s="13"/>
      <c r="N130" s="13"/>
      <c r="O130" s="13"/>
      <c r="P130" s="13"/>
      <c r="Q130" s="13"/>
      <c r="R130" s="13"/>
      <c r="S130" s="13"/>
      <c r="T130" s="13"/>
      <c r="U130" s="13"/>
      <c r="V130" s="13"/>
      <c r="AK130" s="10"/>
      <c r="AL130" s="10"/>
      <c r="AM130" s="10"/>
      <c r="AN130" s="10"/>
    </row>
    <row r="131" spans="1:40" x14ac:dyDescent="0.25">
      <c r="A131" s="12"/>
      <c r="B131" s="13"/>
      <c r="C131" s="13"/>
      <c r="D131" s="13"/>
      <c r="E131" s="13"/>
      <c r="F131" s="13"/>
      <c r="G131" s="13"/>
      <c r="H131" s="13"/>
      <c r="I131" s="13"/>
      <c r="J131" s="13"/>
      <c r="K131" s="13"/>
      <c r="L131" s="13"/>
      <c r="M131" s="13"/>
      <c r="N131" s="13"/>
      <c r="O131" s="13"/>
      <c r="P131" s="13"/>
      <c r="Q131" s="13"/>
      <c r="R131" s="13"/>
      <c r="S131" s="13"/>
      <c r="T131" s="13"/>
      <c r="U131" s="13"/>
      <c r="V131" s="13"/>
      <c r="AK131" s="10"/>
      <c r="AL131" s="10"/>
      <c r="AM131" s="10"/>
      <c r="AN131" s="10"/>
    </row>
    <row r="132" spans="1:40" x14ac:dyDescent="0.25">
      <c r="A132" s="12"/>
      <c r="B132" s="13"/>
      <c r="C132" s="13"/>
      <c r="D132" s="13"/>
      <c r="E132" s="13"/>
      <c r="F132" s="13"/>
      <c r="G132" s="13"/>
      <c r="H132" s="13"/>
      <c r="I132" s="13"/>
      <c r="J132" s="13"/>
      <c r="K132" s="13"/>
      <c r="L132" s="13"/>
      <c r="M132" s="13"/>
      <c r="N132" s="13"/>
      <c r="O132" s="13"/>
      <c r="P132" s="13"/>
      <c r="Q132" s="13"/>
      <c r="R132" s="13"/>
      <c r="S132" s="13"/>
      <c r="T132" s="13"/>
      <c r="U132" s="13"/>
      <c r="V132" s="13"/>
      <c r="AK132" s="10"/>
      <c r="AL132" s="10"/>
      <c r="AM132" s="10"/>
      <c r="AN132" s="10"/>
    </row>
    <row r="133" spans="1:40" x14ac:dyDescent="0.25">
      <c r="A133" s="12"/>
      <c r="B133" s="13"/>
      <c r="C133" s="13"/>
      <c r="D133" s="13"/>
      <c r="E133" s="13"/>
      <c r="F133" s="13"/>
      <c r="G133" s="13"/>
      <c r="H133" s="13"/>
      <c r="I133" s="13"/>
      <c r="J133" s="13"/>
      <c r="K133" s="13"/>
      <c r="L133" s="13"/>
      <c r="M133" s="13"/>
      <c r="N133" s="13"/>
      <c r="O133" s="13"/>
      <c r="P133" s="13"/>
      <c r="Q133" s="13"/>
      <c r="R133" s="13"/>
      <c r="S133" s="13"/>
      <c r="T133" s="13"/>
      <c r="U133" s="13"/>
      <c r="V133" s="13"/>
      <c r="AK133" s="10"/>
      <c r="AL133" s="10"/>
      <c r="AM133" s="10"/>
      <c r="AN133" s="10"/>
    </row>
    <row r="134" spans="1:40" x14ac:dyDescent="0.25">
      <c r="A134" s="12"/>
      <c r="B134" s="13"/>
      <c r="C134" s="13"/>
      <c r="D134" s="13"/>
      <c r="E134" s="13"/>
      <c r="F134" s="13"/>
      <c r="G134" s="13"/>
      <c r="H134" s="13"/>
      <c r="I134" s="13"/>
      <c r="J134" s="13"/>
      <c r="K134" s="13"/>
      <c r="L134" s="13"/>
      <c r="M134" s="13"/>
      <c r="N134" s="13"/>
      <c r="O134" s="13"/>
      <c r="P134" s="13"/>
      <c r="Q134" s="13"/>
      <c r="R134" s="13"/>
      <c r="S134" s="13"/>
      <c r="T134" s="13"/>
      <c r="U134" s="13"/>
      <c r="V134" s="13"/>
      <c r="AK134" s="10"/>
      <c r="AL134" s="10"/>
      <c r="AM134" s="10"/>
      <c r="AN134" s="10"/>
    </row>
    <row r="135" spans="1:40" x14ac:dyDescent="0.25">
      <c r="A135" s="12"/>
      <c r="B135" s="13"/>
      <c r="C135" s="13"/>
      <c r="D135" s="13"/>
      <c r="E135" s="13"/>
      <c r="F135" s="13"/>
      <c r="G135" s="13"/>
      <c r="H135" s="13"/>
      <c r="I135" s="13"/>
      <c r="J135" s="13"/>
      <c r="K135" s="13"/>
      <c r="L135" s="13"/>
      <c r="M135" s="13"/>
      <c r="N135" s="13"/>
      <c r="O135" s="13"/>
      <c r="P135" s="13"/>
      <c r="Q135" s="13"/>
      <c r="R135" s="13"/>
      <c r="S135" s="13"/>
      <c r="T135" s="13"/>
      <c r="U135" s="13"/>
      <c r="V135" s="13"/>
      <c r="AK135" s="10"/>
      <c r="AL135" s="10"/>
      <c r="AM135" s="10"/>
      <c r="AN135" s="10"/>
    </row>
    <row r="136" spans="1:40" x14ac:dyDescent="0.25">
      <c r="A136" s="12"/>
      <c r="B136" s="13"/>
      <c r="C136" s="13"/>
      <c r="D136" s="13"/>
      <c r="E136" s="13"/>
      <c r="F136" s="13"/>
      <c r="G136" s="13"/>
      <c r="H136" s="13"/>
      <c r="I136" s="13"/>
      <c r="J136" s="13"/>
      <c r="K136" s="13"/>
      <c r="L136" s="13"/>
      <c r="M136" s="13"/>
      <c r="N136" s="13"/>
      <c r="O136" s="13"/>
      <c r="P136" s="13"/>
      <c r="Q136" s="13"/>
      <c r="R136" s="13"/>
      <c r="S136" s="13"/>
      <c r="T136" s="13"/>
      <c r="U136" s="13"/>
      <c r="V136" s="13"/>
      <c r="AK136" s="10"/>
      <c r="AL136" s="10"/>
      <c r="AM136" s="10"/>
      <c r="AN136" s="10"/>
    </row>
    <row r="137" spans="1:40" x14ac:dyDescent="0.25">
      <c r="A137" s="12"/>
      <c r="B137" s="13"/>
      <c r="C137" s="13"/>
      <c r="D137" s="13"/>
      <c r="E137" s="13"/>
      <c r="F137" s="13"/>
      <c r="G137" s="13"/>
      <c r="H137" s="13"/>
      <c r="I137" s="13"/>
      <c r="J137" s="13"/>
      <c r="K137" s="13"/>
      <c r="L137" s="13"/>
      <c r="M137" s="13"/>
      <c r="N137" s="13"/>
      <c r="O137" s="13"/>
      <c r="P137" s="13"/>
      <c r="Q137" s="13"/>
      <c r="R137" s="13"/>
      <c r="S137" s="13"/>
      <c r="T137" s="13"/>
      <c r="U137" s="13"/>
      <c r="V137" s="13"/>
      <c r="AK137" s="10"/>
      <c r="AL137" s="10"/>
      <c r="AM137" s="10"/>
      <c r="AN137" s="10"/>
    </row>
    <row r="138" spans="1:40" x14ac:dyDescent="0.25">
      <c r="A138" s="12"/>
      <c r="B138" s="13"/>
      <c r="C138" s="13"/>
      <c r="D138" s="13"/>
      <c r="E138" s="13"/>
      <c r="F138" s="13"/>
      <c r="G138" s="13"/>
      <c r="H138" s="13"/>
      <c r="I138" s="13"/>
      <c r="J138" s="13"/>
      <c r="K138" s="13"/>
      <c r="L138" s="13"/>
      <c r="M138" s="13"/>
      <c r="N138" s="13"/>
      <c r="O138" s="13"/>
      <c r="P138" s="13"/>
      <c r="Q138" s="13"/>
      <c r="R138" s="13"/>
      <c r="S138" s="13"/>
      <c r="T138" s="13"/>
      <c r="U138" s="13"/>
      <c r="V138" s="13"/>
      <c r="AK138" s="10"/>
      <c r="AL138" s="10"/>
      <c r="AM138" s="10"/>
      <c r="AN138" s="10"/>
    </row>
    <row r="139" spans="1:40" x14ac:dyDescent="0.25">
      <c r="A139" s="12"/>
      <c r="B139" s="13"/>
      <c r="C139" s="13"/>
      <c r="D139" s="13"/>
      <c r="E139" s="13"/>
      <c r="F139" s="13"/>
      <c r="G139" s="13"/>
      <c r="H139" s="13"/>
      <c r="I139" s="13"/>
      <c r="J139" s="13"/>
      <c r="K139" s="13"/>
      <c r="L139" s="13"/>
      <c r="M139" s="13"/>
      <c r="N139" s="13"/>
      <c r="O139" s="13"/>
      <c r="P139" s="13"/>
      <c r="Q139" s="13"/>
      <c r="R139" s="13"/>
      <c r="S139" s="13"/>
      <c r="T139" s="13"/>
      <c r="U139" s="13"/>
      <c r="V139" s="13"/>
      <c r="AK139" s="10"/>
      <c r="AL139" s="10"/>
      <c r="AM139" s="10"/>
      <c r="AN139" s="10"/>
    </row>
    <row r="140" spans="1:40" x14ac:dyDescent="0.25">
      <c r="A140" s="12"/>
      <c r="B140" s="13"/>
      <c r="C140" s="13"/>
      <c r="D140" s="13"/>
      <c r="E140" s="13"/>
      <c r="F140" s="13"/>
      <c r="G140" s="13"/>
      <c r="H140" s="13"/>
      <c r="I140" s="13"/>
      <c r="J140" s="13"/>
      <c r="K140" s="13"/>
      <c r="L140" s="13"/>
      <c r="M140" s="13"/>
      <c r="N140" s="13"/>
      <c r="O140" s="13"/>
      <c r="P140" s="13"/>
      <c r="Q140" s="13"/>
      <c r="R140" s="13"/>
      <c r="S140" s="13"/>
      <c r="T140" s="13"/>
      <c r="U140" s="13"/>
      <c r="V140" s="13"/>
      <c r="AK140" s="10"/>
      <c r="AL140" s="10"/>
      <c r="AM140" s="10"/>
      <c r="AN140" s="10"/>
    </row>
    <row r="141" spans="1:40" x14ac:dyDescent="0.25">
      <c r="A141" s="12"/>
      <c r="B141" s="13"/>
      <c r="C141" s="13"/>
      <c r="D141" s="13"/>
      <c r="E141" s="13"/>
      <c r="F141" s="13"/>
      <c r="G141" s="13"/>
      <c r="H141" s="13"/>
      <c r="I141" s="13"/>
      <c r="J141" s="13"/>
      <c r="K141" s="13"/>
      <c r="L141" s="13"/>
      <c r="M141" s="13"/>
      <c r="N141" s="13"/>
      <c r="O141" s="13"/>
      <c r="P141" s="13"/>
      <c r="Q141" s="13"/>
      <c r="R141" s="13"/>
      <c r="S141" s="13"/>
      <c r="T141" s="13"/>
      <c r="U141" s="13"/>
      <c r="V141" s="13"/>
      <c r="AK141" s="10"/>
      <c r="AL141" s="10"/>
      <c r="AM141" s="10"/>
      <c r="AN141" s="10"/>
    </row>
    <row r="142" spans="1:40" x14ac:dyDescent="0.25">
      <c r="A142" s="12"/>
      <c r="B142" s="13"/>
      <c r="C142" s="13"/>
      <c r="D142" s="13"/>
      <c r="E142" s="13"/>
      <c r="F142" s="13"/>
      <c r="G142" s="13"/>
      <c r="H142" s="13"/>
      <c r="I142" s="13"/>
      <c r="J142" s="13"/>
      <c r="K142" s="13"/>
      <c r="L142" s="13"/>
      <c r="M142" s="13"/>
      <c r="N142" s="13"/>
      <c r="O142" s="13"/>
      <c r="P142" s="13"/>
      <c r="Q142" s="13"/>
      <c r="R142" s="13"/>
      <c r="S142" s="13"/>
      <c r="T142" s="13"/>
      <c r="U142" s="13"/>
      <c r="V142" s="13"/>
      <c r="AK142" s="10"/>
      <c r="AL142" s="10"/>
      <c r="AM142" s="10"/>
      <c r="AN142" s="10"/>
    </row>
    <row r="143" spans="1:40" x14ac:dyDescent="0.25">
      <c r="A143" s="12"/>
      <c r="B143" s="13"/>
      <c r="C143" s="13"/>
      <c r="D143" s="13"/>
      <c r="E143" s="13"/>
      <c r="F143" s="13"/>
      <c r="G143" s="13"/>
      <c r="H143" s="13"/>
      <c r="I143" s="13"/>
      <c r="J143" s="13"/>
      <c r="K143" s="13"/>
      <c r="L143" s="13"/>
      <c r="M143" s="13"/>
      <c r="N143" s="13"/>
      <c r="O143" s="13"/>
      <c r="P143" s="13"/>
      <c r="Q143" s="13"/>
      <c r="R143" s="13"/>
      <c r="S143" s="13"/>
      <c r="T143" s="13"/>
      <c r="U143" s="13"/>
      <c r="V143" s="13"/>
      <c r="AK143" s="10"/>
      <c r="AL143" s="10"/>
      <c r="AM143" s="10"/>
      <c r="AN143" s="10"/>
    </row>
    <row r="144" spans="1:40" x14ac:dyDescent="0.25">
      <c r="A144" s="12"/>
      <c r="B144" s="13"/>
      <c r="C144" s="13"/>
      <c r="D144" s="13"/>
      <c r="E144" s="13"/>
      <c r="F144" s="13"/>
      <c r="G144" s="13"/>
      <c r="H144" s="13"/>
      <c r="I144" s="13"/>
      <c r="J144" s="13"/>
      <c r="K144" s="13"/>
      <c r="L144" s="13"/>
      <c r="M144" s="13"/>
      <c r="N144" s="13"/>
      <c r="O144" s="13"/>
      <c r="P144" s="13"/>
      <c r="Q144" s="13"/>
      <c r="R144" s="13"/>
      <c r="S144" s="13"/>
      <c r="T144" s="13"/>
      <c r="U144" s="13"/>
      <c r="V144" s="13"/>
      <c r="AK144" s="10"/>
      <c r="AL144" s="10"/>
      <c r="AM144" s="10"/>
      <c r="AN144" s="10"/>
    </row>
    <row r="145" spans="1:40" x14ac:dyDescent="0.25">
      <c r="A145" s="12"/>
      <c r="B145" s="13"/>
      <c r="C145" s="13"/>
      <c r="D145" s="13"/>
      <c r="E145" s="13"/>
      <c r="F145" s="13"/>
      <c r="G145" s="13"/>
      <c r="H145" s="13"/>
      <c r="I145" s="13"/>
      <c r="J145" s="13"/>
      <c r="K145" s="13"/>
      <c r="L145" s="13"/>
      <c r="M145" s="13"/>
      <c r="N145" s="13"/>
      <c r="O145" s="13"/>
      <c r="P145" s="13"/>
      <c r="Q145" s="13"/>
      <c r="R145" s="13"/>
      <c r="S145" s="13"/>
      <c r="T145" s="13"/>
      <c r="U145" s="13"/>
      <c r="V145" s="13"/>
      <c r="AK145" s="10"/>
      <c r="AL145" s="10"/>
      <c r="AM145" s="10"/>
      <c r="AN145" s="10"/>
    </row>
    <row r="146" spans="1:40" x14ac:dyDescent="0.25">
      <c r="A146" s="12"/>
      <c r="B146" s="13"/>
      <c r="C146" s="13"/>
      <c r="D146" s="13"/>
      <c r="E146" s="13"/>
      <c r="F146" s="13"/>
      <c r="G146" s="13"/>
      <c r="H146" s="13"/>
      <c r="I146" s="13"/>
      <c r="J146" s="13"/>
      <c r="K146" s="13"/>
      <c r="L146" s="13"/>
      <c r="M146" s="13"/>
      <c r="N146" s="13"/>
      <c r="O146" s="13"/>
      <c r="P146" s="13"/>
      <c r="Q146" s="13"/>
      <c r="R146" s="13"/>
      <c r="S146" s="13"/>
      <c r="T146" s="13"/>
      <c r="U146" s="13"/>
      <c r="V146" s="13"/>
      <c r="AK146" s="10"/>
      <c r="AL146" s="10"/>
      <c r="AM146" s="10"/>
      <c r="AN146" s="10"/>
    </row>
    <row r="147" spans="1:40" x14ac:dyDescent="0.25">
      <c r="A147" s="12"/>
      <c r="B147" s="13"/>
      <c r="C147" s="13"/>
      <c r="D147" s="13"/>
      <c r="E147" s="13"/>
      <c r="F147" s="13"/>
      <c r="G147" s="13"/>
      <c r="H147" s="13"/>
      <c r="I147" s="13"/>
      <c r="J147" s="13"/>
      <c r="K147" s="13"/>
      <c r="L147" s="13"/>
      <c r="M147" s="13"/>
      <c r="N147" s="13"/>
      <c r="O147" s="13"/>
      <c r="P147" s="13"/>
      <c r="Q147" s="13"/>
      <c r="R147" s="13"/>
      <c r="S147" s="13"/>
      <c r="T147" s="13"/>
      <c r="U147" s="13"/>
      <c r="V147" s="13"/>
      <c r="AK147" s="10"/>
      <c r="AL147" s="10"/>
      <c r="AM147" s="10"/>
      <c r="AN147" s="10"/>
    </row>
    <row r="148" spans="1:40" x14ac:dyDescent="0.25">
      <c r="A148" s="12"/>
      <c r="B148" s="13"/>
      <c r="C148" s="13"/>
      <c r="D148" s="13"/>
      <c r="E148" s="13"/>
      <c r="F148" s="13"/>
      <c r="G148" s="13"/>
      <c r="H148" s="13"/>
      <c r="I148" s="13"/>
      <c r="J148" s="13"/>
      <c r="K148" s="13"/>
      <c r="L148" s="13"/>
      <c r="M148" s="13"/>
      <c r="N148" s="13"/>
      <c r="O148" s="13"/>
      <c r="P148" s="13"/>
      <c r="Q148" s="13"/>
      <c r="R148" s="13"/>
      <c r="S148" s="13"/>
      <c r="T148" s="13"/>
      <c r="U148" s="13"/>
      <c r="V148" s="13"/>
      <c r="AK148" s="10"/>
      <c r="AL148" s="10"/>
      <c r="AM148" s="10"/>
      <c r="AN148" s="10"/>
    </row>
    <row r="149" spans="1:40" x14ac:dyDescent="0.25">
      <c r="A149" s="12"/>
      <c r="B149" s="13"/>
      <c r="C149" s="13"/>
      <c r="D149" s="13"/>
      <c r="E149" s="13"/>
      <c r="F149" s="13"/>
      <c r="G149" s="13"/>
      <c r="H149" s="13"/>
      <c r="I149" s="13"/>
      <c r="J149" s="13"/>
      <c r="K149" s="13"/>
      <c r="L149" s="13"/>
      <c r="M149" s="13"/>
      <c r="N149" s="13"/>
      <c r="O149" s="13"/>
      <c r="P149" s="13"/>
      <c r="Q149" s="13"/>
      <c r="R149" s="13"/>
      <c r="S149" s="13"/>
      <c r="T149" s="13"/>
      <c r="U149" s="13"/>
      <c r="V149" s="13"/>
      <c r="AK149" s="10"/>
      <c r="AL149" s="10"/>
      <c r="AM149" s="10"/>
      <c r="AN149" s="10"/>
    </row>
    <row r="150" spans="1:40" x14ac:dyDescent="0.25">
      <c r="A150" s="12"/>
      <c r="B150" s="13"/>
      <c r="C150" s="13"/>
      <c r="D150" s="13"/>
      <c r="E150" s="13"/>
      <c r="F150" s="13"/>
      <c r="G150" s="13"/>
      <c r="H150" s="13"/>
      <c r="I150" s="13"/>
      <c r="J150" s="13"/>
      <c r="K150" s="13"/>
      <c r="L150" s="13"/>
      <c r="M150" s="13"/>
      <c r="N150" s="13"/>
      <c r="O150" s="13"/>
      <c r="P150" s="13"/>
      <c r="Q150" s="13"/>
      <c r="R150" s="13"/>
      <c r="S150" s="13"/>
      <c r="T150" s="13"/>
      <c r="U150" s="13"/>
      <c r="V150" s="13"/>
      <c r="AK150" s="10"/>
      <c r="AL150" s="10"/>
      <c r="AM150" s="10"/>
      <c r="AN150" s="10"/>
    </row>
    <row r="151" spans="1:40" x14ac:dyDescent="0.25">
      <c r="A151" s="12"/>
      <c r="B151" s="13"/>
      <c r="C151" s="13"/>
      <c r="D151" s="13"/>
      <c r="E151" s="13"/>
      <c r="F151" s="13"/>
      <c r="G151" s="13"/>
      <c r="H151" s="13"/>
      <c r="I151" s="13"/>
      <c r="J151" s="13"/>
      <c r="K151" s="13"/>
      <c r="L151" s="13"/>
      <c r="M151" s="13"/>
      <c r="N151" s="13"/>
      <c r="O151" s="13"/>
      <c r="P151" s="13"/>
      <c r="Q151" s="13"/>
      <c r="R151" s="13"/>
      <c r="S151" s="13"/>
      <c r="T151" s="13"/>
      <c r="U151" s="13"/>
      <c r="V151" s="13"/>
      <c r="AK151" s="10"/>
      <c r="AL151" s="10"/>
      <c r="AM151" s="10"/>
      <c r="AN151" s="10"/>
    </row>
    <row r="152" spans="1:40" x14ac:dyDescent="0.25">
      <c r="A152" s="12"/>
      <c r="B152" s="13"/>
      <c r="C152" s="13"/>
      <c r="D152" s="13"/>
      <c r="E152" s="13"/>
      <c r="F152" s="13"/>
      <c r="G152" s="13"/>
      <c r="H152" s="13"/>
      <c r="I152" s="13"/>
      <c r="J152" s="13"/>
      <c r="K152" s="13"/>
      <c r="L152" s="13"/>
      <c r="M152" s="13"/>
      <c r="N152" s="13"/>
      <c r="O152" s="13"/>
      <c r="P152" s="13"/>
      <c r="Q152" s="13"/>
      <c r="R152" s="13"/>
      <c r="S152" s="13"/>
      <c r="T152" s="13"/>
      <c r="U152" s="13"/>
      <c r="V152" s="13"/>
      <c r="AK152" s="10"/>
      <c r="AL152" s="10"/>
      <c r="AM152" s="10"/>
      <c r="AN152" s="10"/>
    </row>
    <row r="153" spans="1:40" x14ac:dyDescent="0.25">
      <c r="A153" s="12"/>
      <c r="B153" s="13"/>
      <c r="C153" s="13"/>
      <c r="D153" s="13"/>
      <c r="E153" s="13"/>
      <c r="F153" s="13"/>
      <c r="G153" s="13"/>
      <c r="H153" s="13"/>
      <c r="I153" s="13"/>
      <c r="J153" s="13"/>
      <c r="K153" s="13"/>
      <c r="L153" s="13"/>
      <c r="M153" s="13"/>
      <c r="N153" s="13"/>
      <c r="O153" s="13"/>
      <c r="P153" s="13"/>
      <c r="Q153" s="13"/>
      <c r="R153" s="13"/>
      <c r="S153" s="13"/>
      <c r="T153" s="13"/>
      <c r="U153" s="13"/>
      <c r="V153" s="13"/>
      <c r="AK153" s="10"/>
      <c r="AL153" s="10"/>
      <c r="AM153" s="10"/>
      <c r="AN153" s="10"/>
    </row>
    <row r="154" spans="1:40" x14ac:dyDescent="0.25">
      <c r="A154" s="12"/>
      <c r="B154" s="13"/>
      <c r="C154" s="13"/>
      <c r="D154" s="13"/>
      <c r="E154" s="13"/>
      <c r="F154" s="13"/>
      <c r="G154" s="13"/>
      <c r="H154" s="13"/>
      <c r="I154" s="13"/>
      <c r="J154" s="13"/>
      <c r="K154" s="13"/>
      <c r="L154" s="13"/>
      <c r="M154" s="13"/>
      <c r="N154" s="13"/>
      <c r="O154" s="13"/>
      <c r="P154" s="13"/>
      <c r="Q154" s="13"/>
      <c r="R154" s="13"/>
      <c r="S154" s="13"/>
      <c r="T154" s="13"/>
      <c r="U154" s="13"/>
      <c r="V154" s="13"/>
      <c r="AK154" s="10"/>
      <c r="AL154" s="10"/>
      <c r="AM154" s="10"/>
      <c r="AN154" s="10"/>
    </row>
    <row r="155" spans="1:40" x14ac:dyDescent="0.25">
      <c r="A155" s="12"/>
      <c r="B155" s="13"/>
      <c r="C155" s="13"/>
      <c r="D155" s="13"/>
      <c r="E155" s="13"/>
      <c r="F155" s="13"/>
      <c r="G155" s="13"/>
      <c r="H155" s="13"/>
      <c r="I155" s="13"/>
      <c r="J155" s="13"/>
      <c r="K155" s="13"/>
      <c r="L155" s="13"/>
      <c r="M155" s="13"/>
      <c r="N155" s="13"/>
      <c r="O155" s="13"/>
      <c r="P155" s="13"/>
      <c r="Q155" s="13"/>
      <c r="R155" s="13"/>
      <c r="S155" s="13"/>
      <c r="T155" s="13"/>
      <c r="U155" s="13"/>
      <c r="V155" s="13"/>
      <c r="AK155" s="10"/>
      <c r="AL155" s="10"/>
      <c r="AM155" s="10"/>
      <c r="AN155" s="10"/>
    </row>
    <row r="156" spans="1:40" x14ac:dyDescent="0.25">
      <c r="A156" s="12"/>
      <c r="B156" s="13"/>
      <c r="C156" s="13"/>
      <c r="D156" s="13"/>
      <c r="E156" s="13"/>
      <c r="F156" s="13"/>
      <c r="G156" s="13"/>
      <c r="H156" s="13"/>
      <c r="I156" s="13"/>
      <c r="J156" s="13"/>
      <c r="K156" s="13"/>
      <c r="L156" s="13"/>
      <c r="M156" s="13"/>
      <c r="N156" s="13"/>
      <c r="O156" s="13"/>
      <c r="P156" s="13"/>
      <c r="Q156" s="13"/>
      <c r="R156" s="13"/>
      <c r="S156" s="13"/>
      <c r="T156" s="13"/>
      <c r="U156" s="13"/>
      <c r="V156" s="13"/>
      <c r="AK156" s="10"/>
      <c r="AL156" s="10"/>
      <c r="AM156" s="10"/>
      <c r="AN156" s="10"/>
    </row>
    <row r="157" spans="1:40" x14ac:dyDescent="0.25">
      <c r="A157" s="12"/>
      <c r="B157" s="13"/>
      <c r="C157" s="13"/>
      <c r="D157" s="13"/>
      <c r="E157" s="13"/>
      <c r="F157" s="13"/>
      <c r="G157" s="13"/>
      <c r="H157" s="13"/>
      <c r="I157" s="13"/>
      <c r="J157" s="13"/>
      <c r="K157" s="13"/>
      <c r="L157" s="13"/>
      <c r="M157" s="13"/>
      <c r="N157" s="13"/>
      <c r="O157" s="13"/>
      <c r="P157" s="13"/>
      <c r="Q157" s="13"/>
      <c r="R157" s="13"/>
      <c r="S157" s="13"/>
      <c r="T157" s="13"/>
      <c r="U157" s="13"/>
      <c r="V157" s="13"/>
      <c r="AK157" s="10"/>
      <c r="AL157" s="10"/>
      <c r="AM157" s="10"/>
      <c r="AN157" s="10"/>
    </row>
    <row r="158" spans="1:40" x14ac:dyDescent="0.25">
      <c r="A158" s="12"/>
      <c r="B158" s="13"/>
      <c r="C158" s="13"/>
      <c r="D158" s="13"/>
      <c r="E158" s="13"/>
      <c r="F158" s="13"/>
      <c r="G158" s="13"/>
      <c r="H158" s="13"/>
      <c r="I158" s="13"/>
      <c r="J158" s="13"/>
      <c r="K158" s="13"/>
      <c r="L158" s="13"/>
      <c r="M158" s="13"/>
      <c r="N158" s="13"/>
      <c r="O158" s="13"/>
      <c r="P158" s="13"/>
      <c r="Q158" s="13"/>
      <c r="R158" s="13"/>
      <c r="S158" s="13"/>
      <c r="T158" s="13"/>
      <c r="U158" s="13"/>
      <c r="V158" s="13"/>
      <c r="AK158" s="10"/>
      <c r="AL158" s="10"/>
      <c r="AM158" s="10"/>
      <c r="AN158" s="10"/>
    </row>
    <row r="159" spans="1:40" x14ac:dyDescent="0.25">
      <c r="A159" s="12"/>
      <c r="B159" s="13"/>
      <c r="C159" s="13"/>
      <c r="D159" s="13"/>
      <c r="E159" s="13"/>
      <c r="F159" s="13"/>
      <c r="G159" s="13"/>
      <c r="H159" s="13"/>
      <c r="I159" s="13"/>
      <c r="J159" s="13"/>
      <c r="K159" s="13"/>
      <c r="L159" s="13"/>
      <c r="M159" s="13"/>
      <c r="N159" s="13"/>
      <c r="O159" s="13"/>
      <c r="P159" s="13"/>
      <c r="Q159" s="13"/>
      <c r="R159" s="13"/>
      <c r="S159" s="13"/>
      <c r="T159" s="13"/>
      <c r="U159" s="13"/>
      <c r="V159" s="13"/>
      <c r="AK159" s="10"/>
      <c r="AL159" s="10"/>
      <c r="AM159" s="10"/>
      <c r="AN159" s="10"/>
    </row>
    <row r="160" spans="1:40" x14ac:dyDescent="0.25">
      <c r="A160" s="12"/>
      <c r="B160" s="13"/>
      <c r="C160" s="13"/>
      <c r="D160" s="13"/>
      <c r="E160" s="13"/>
      <c r="F160" s="13"/>
      <c r="G160" s="13"/>
      <c r="H160" s="13"/>
      <c r="I160" s="13"/>
      <c r="J160" s="13"/>
      <c r="K160" s="13"/>
      <c r="L160" s="13"/>
      <c r="M160" s="13"/>
      <c r="N160" s="13"/>
      <c r="O160" s="13"/>
      <c r="P160" s="13"/>
      <c r="Q160" s="13"/>
      <c r="R160" s="13"/>
      <c r="S160" s="13"/>
      <c r="T160" s="13"/>
      <c r="U160" s="13"/>
      <c r="V160" s="13"/>
      <c r="AK160" s="10"/>
      <c r="AL160" s="10"/>
      <c r="AM160" s="10"/>
      <c r="AN160" s="10"/>
    </row>
    <row r="161" spans="1:40" x14ac:dyDescent="0.25">
      <c r="A161" s="12"/>
      <c r="B161" s="13"/>
      <c r="C161" s="13"/>
      <c r="D161" s="13"/>
      <c r="E161" s="13"/>
      <c r="F161" s="13"/>
      <c r="G161" s="13"/>
      <c r="H161" s="13"/>
      <c r="I161" s="13"/>
      <c r="J161" s="13"/>
      <c r="K161" s="13"/>
      <c r="L161" s="13"/>
      <c r="M161" s="13"/>
      <c r="N161" s="13"/>
      <c r="O161" s="13"/>
      <c r="P161" s="13"/>
      <c r="Q161" s="13"/>
      <c r="R161" s="13"/>
      <c r="S161" s="13"/>
      <c r="T161" s="13"/>
      <c r="U161" s="13"/>
      <c r="V161" s="13"/>
      <c r="AK161" s="10"/>
      <c r="AL161" s="10"/>
      <c r="AM161" s="10"/>
      <c r="AN161" s="10"/>
    </row>
    <row r="162" spans="1:40" x14ac:dyDescent="0.25">
      <c r="A162" s="12"/>
      <c r="B162" s="13"/>
      <c r="C162" s="13"/>
      <c r="D162" s="13"/>
      <c r="E162" s="13"/>
      <c r="F162" s="13"/>
      <c r="G162" s="13"/>
      <c r="H162" s="13"/>
      <c r="I162" s="13"/>
      <c r="J162" s="13"/>
      <c r="K162" s="13"/>
      <c r="L162" s="13"/>
      <c r="M162" s="13"/>
      <c r="N162" s="13"/>
      <c r="O162" s="13"/>
      <c r="P162" s="13"/>
      <c r="Q162" s="13"/>
      <c r="R162" s="13"/>
      <c r="S162" s="13"/>
      <c r="T162" s="13"/>
      <c r="U162" s="13"/>
      <c r="V162" s="13"/>
      <c r="AK162" s="10"/>
      <c r="AL162" s="10"/>
      <c r="AM162" s="10"/>
      <c r="AN162" s="10"/>
    </row>
    <row r="163" spans="1:40" x14ac:dyDescent="0.25">
      <c r="A163" s="12"/>
      <c r="B163" s="13"/>
      <c r="C163" s="13"/>
      <c r="D163" s="13"/>
      <c r="E163" s="13"/>
      <c r="F163" s="13"/>
      <c r="G163" s="13"/>
      <c r="H163" s="13"/>
      <c r="I163" s="13"/>
      <c r="J163" s="13"/>
      <c r="K163" s="13"/>
      <c r="L163" s="13"/>
      <c r="M163" s="13"/>
      <c r="N163" s="13"/>
      <c r="O163" s="13"/>
      <c r="P163" s="13"/>
      <c r="Q163" s="13"/>
      <c r="R163" s="13"/>
      <c r="S163" s="13"/>
      <c r="T163" s="13"/>
      <c r="U163" s="13"/>
      <c r="V163" s="13"/>
      <c r="AK163" s="10"/>
      <c r="AL163" s="10"/>
      <c r="AM163" s="10"/>
      <c r="AN163" s="10"/>
    </row>
    <row r="164" spans="1:40" x14ac:dyDescent="0.25">
      <c r="A164" s="12"/>
      <c r="B164" s="13"/>
      <c r="C164" s="13"/>
      <c r="D164" s="13"/>
      <c r="E164" s="13"/>
      <c r="F164" s="13"/>
      <c r="G164" s="13"/>
      <c r="H164" s="13"/>
      <c r="I164" s="13"/>
      <c r="J164" s="13"/>
      <c r="K164" s="13"/>
      <c r="L164" s="13"/>
      <c r="M164" s="13"/>
      <c r="N164" s="13"/>
      <c r="O164" s="13"/>
      <c r="P164" s="13"/>
      <c r="Q164" s="13"/>
      <c r="R164" s="13"/>
      <c r="S164" s="13"/>
      <c r="T164" s="13"/>
      <c r="U164" s="13"/>
      <c r="V164" s="13"/>
      <c r="AK164" s="10"/>
      <c r="AL164" s="10"/>
      <c r="AM164" s="10"/>
      <c r="AN164" s="10"/>
    </row>
    <row r="165" spans="1:40" x14ac:dyDescent="0.25">
      <c r="A165" s="12"/>
      <c r="B165" s="13"/>
      <c r="C165" s="13"/>
      <c r="D165" s="13"/>
      <c r="E165" s="13"/>
      <c r="F165" s="13"/>
      <c r="G165" s="13"/>
      <c r="H165" s="13"/>
      <c r="I165" s="13"/>
      <c r="J165" s="13"/>
      <c r="K165" s="13"/>
      <c r="L165" s="13"/>
      <c r="M165" s="13"/>
      <c r="N165" s="13"/>
      <c r="O165" s="13"/>
      <c r="P165" s="13"/>
      <c r="Q165" s="13"/>
      <c r="R165" s="13"/>
      <c r="S165" s="13"/>
      <c r="T165" s="13"/>
      <c r="U165" s="13"/>
      <c r="V165" s="13"/>
      <c r="AK165" s="10"/>
      <c r="AL165" s="10"/>
      <c r="AM165" s="10"/>
      <c r="AN165" s="10"/>
    </row>
    <row r="166" spans="1:40" x14ac:dyDescent="0.25">
      <c r="A166" s="12"/>
      <c r="B166" s="13"/>
      <c r="C166" s="13"/>
      <c r="D166" s="13"/>
      <c r="E166" s="13"/>
      <c r="F166" s="13"/>
      <c r="G166" s="13"/>
      <c r="H166" s="13"/>
      <c r="I166" s="13"/>
      <c r="J166" s="13"/>
      <c r="K166" s="13"/>
      <c r="L166" s="13"/>
      <c r="M166" s="13"/>
      <c r="N166" s="13"/>
      <c r="O166" s="13"/>
      <c r="P166" s="13"/>
      <c r="Q166" s="13"/>
      <c r="R166" s="13"/>
      <c r="S166" s="13"/>
      <c r="T166" s="13"/>
      <c r="U166" s="13"/>
      <c r="V166" s="13"/>
      <c r="AK166" s="10"/>
      <c r="AL166" s="10"/>
      <c r="AM166" s="10"/>
      <c r="AN166" s="10"/>
    </row>
    <row r="167" spans="1:40" x14ac:dyDescent="0.25">
      <c r="A167" s="12"/>
      <c r="B167" s="13"/>
      <c r="C167" s="13"/>
      <c r="D167" s="13"/>
      <c r="E167" s="13"/>
      <c r="F167" s="13"/>
      <c r="G167" s="13"/>
      <c r="H167" s="13"/>
      <c r="I167" s="13"/>
      <c r="J167" s="13"/>
      <c r="K167" s="13"/>
      <c r="L167" s="13"/>
      <c r="M167" s="13"/>
      <c r="N167" s="13"/>
      <c r="O167" s="13"/>
      <c r="P167" s="13"/>
      <c r="Q167" s="13"/>
      <c r="R167" s="13"/>
      <c r="S167" s="13"/>
      <c r="T167" s="13"/>
      <c r="U167" s="13"/>
      <c r="V167" s="13"/>
      <c r="AK167" s="10"/>
      <c r="AL167" s="10"/>
      <c r="AM167" s="10"/>
      <c r="AN167" s="10"/>
    </row>
    <row r="168" spans="1:40" x14ac:dyDescent="0.25">
      <c r="A168" s="12"/>
      <c r="B168" s="13"/>
      <c r="C168" s="13"/>
      <c r="D168" s="13"/>
      <c r="E168" s="13"/>
      <c r="F168" s="13"/>
      <c r="G168" s="13"/>
      <c r="H168" s="13"/>
      <c r="I168" s="13"/>
      <c r="J168" s="13"/>
      <c r="K168" s="13"/>
      <c r="L168" s="13"/>
      <c r="M168" s="13"/>
      <c r="N168" s="13"/>
      <c r="O168" s="13"/>
      <c r="P168" s="13"/>
      <c r="Q168" s="13"/>
      <c r="R168" s="13"/>
      <c r="S168" s="13"/>
      <c r="T168" s="13"/>
      <c r="U168" s="13"/>
      <c r="V168" s="13"/>
      <c r="AK168" s="10"/>
      <c r="AL168" s="10"/>
      <c r="AM168" s="10"/>
      <c r="AN168" s="10"/>
    </row>
    <row r="169" spans="1:40" x14ac:dyDescent="0.25">
      <c r="A169" s="12"/>
      <c r="B169" s="13"/>
      <c r="C169" s="13"/>
      <c r="D169" s="13"/>
      <c r="E169" s="13"/>
      <c r="F169" s="13"/>
      <c r="G169" s="13"/>
      <c r="H169" s="13"/>
      <c r="I169" s="13"/>
      <c r="J169" s="13"/>
      <c r="K169" s="13"/>
      <c r="L169" s="13"/>
      <c r="M169" s="13"/>
      <c r="N169" s="13"/>
      <c r="O169" s="13"/>
      <c r="P169" s="13"/>
      <c r="Q169" s="13"/>
      <c r="R169" s="13"/>
      <c r="S169" s="13"/>
      <c r="T169" s="13"/>
      <c r="U169" s="13"/>
      <c r="V169" s="13"/>
      <c r="AK169" s="10"/>
      <c r="AL169" s="10"/>
      <c r="AM169" s="10"/>
      <c r="AN169" s="10"/>
    </row>
    <row r="170" spans="1:40" x14ac:dyDescent="0.25">
      <c r="A170" s="12"/>
      <c r="B170" s="13"/>
      <c r="C170" s="13"/>
      <c r="D170" s="13"/>
      <c r="E170" s="13"/>
      <c r="F170" s="13"/>
      <c r="G170" s="13"/>
      <c r="H170" s="13"/>
      <c r="I170" s="13"/>
      <c r="J170" s="13"/>
      <c r="K170" s="13"/>
      <c r="L170" s="13"/>
      <c r="M170" s="13"/>
      <c r="N170" s="13"/>
      <c r="O170" s="13"/>
      <c r="P170" s="13"/>
      <c r="Q170" s="13"/>
      <c r="R170" s="13"/>
      <c r="S170" s="13"/>
      <c r="T170" s="13"/>
      <c r="U170" s="13"/>
      <c r="V170" s="13"/>
      <c r="AK170" s="10"/>
      <c r="AL170" s="10"/>
      <c r="AM170" s="10"/>
      <c r="AN170" s="10"/>
    </row>
    <row r="171" spans="1:40" x14ac:dyDescent="0.25">
      <c r="A171" s="12"/>
      <c r="B171" s="13"/>
      <c r="C171" s="13"/>
      <c r="D171" s="13"/>
      <c r="E171" s="13"/>
      <c r="F171" s="13"/>
      <c r="G171" s="13"/>
      <c r="H171" s="13"/>
      <c r="I171" s="13"/>
      <c r="J171" s="13"/>
      <c r="K171" s="13"/>
      <c r="L171" s="13"/>
      <c r="M171" s="13"/>
      <c r="N171" s="13"/>
      <c r="O171" s="13"/>
      <c r="P171" s="13"/>
      <c r="Q171" s="13"/>
      <c r="R171" s="13"/>
      <c r="S171" s="13"/>
      <c r="T171" s="13"/>
      <c r="U171" s="13"/>
      <c r="V171" s="13"/>
      <c r="AK171" s="10"/>
      <c r="AL171" s="10"/>
      <c r="AM171" s="10"/>
      <c r="AN171" s="10"/>
    </row>
    <row r="172" spans="1:40" x14ac:dyDescent="0.25">
      <c r="A172" s="12"/>
      <c r="B172" s="13"/>
      <c r="C172" s="13"/>
      <c r="D172" s="13"/>
      <c r="E172" s="13"/>
      <c r="F172" s="13"/>
      <c r="G172" s="13"/>
      <c r="H172" s="13"/>
      <c r="I172" s="13"/>
      <c r="J172" s="13"/>
      <c r="K172" s="13"/>
      <c r="L172" s="13"/>
      <c r="M172" s="13"/>
      <c r="N172" s="13"/>
      <c r="O172" s="13"/>
      <c r="P172" s="13"/>
      <c r="Q172" s="13"/>
      <c r="R172" s="13"/>
      <c r="S172" s="13"/>
      <c r="T172" s="13"/>
      <c r="U172" s="13"/>
      <c r="V172" s="13"/>
      <c r="AK172" s="10"/>
      <c r="AL172" s="10"/>
      <c r="AM172" s="10"/>
      <c r="AN172" s="10"/>
    </row>
    <row r="173" spans="1:40" x14ac:dyDescent="0.25">
      <c r="A173" s="12"/>
      <c r="B173" s="13"/>
      <c r="C173" s="13"/>
      <c r="D173" s="13"/>
      <c r="E173" s="13"/>
      <c r="F173" s="13"/>
      <c r="G173" s="13"/>
      <c r="H173" s="13"/>
      <c r="I173" s="13"/>
      <c r="J173" s="13"/>
      <c r="K173" s="13"/>
      <c r="L173" s="13"/>
      <c r="M173" s="13"/>
      <c r="N173" s="13"/>
      <c r="O173" s="13"/>
      <c r="P173" s="13"/>
      <c r="Q173" s="13"/>
      <c r="R173" s="13"/>
      <c r="S173" s="13"/>
      <c r="T173" s="13"/>
      <c r="U173" s="13"/>
      <c r="V173" s="13"/>
      <c r="AK173" s="10"/>
      <c r="AL173" s="10"/>
      <c r="AM173" s="10"/>
      <c r="AN173" s="10"/>
    </row>
    <row r="174" spans="1:40" x14ac:dyDescent="0.25">
      <c r="A174" s="12"/>
      <c r="B174" s="13"/>
      <c r="C174" s="13"/>
      <c r="D174" s="13"/>
      <c r="E174" s="13"/>
      <c r="F174" s="13"/>
      <c r="G174" s="13"/>
      <c r="H174" s="13"/>
      <c r="I174" s="13"/>
      <c r="J174" s="13"/>
      <c r="K174" s="13"/>
      <c r="L174" s="13"/>
      <c r="M174" s="13"/>
      <c r="N174" s="13"/>
      <c r="O174" s="13"/>
      <c r="P174" s="13"/>
      <c r="Q174" s="13"/>
      <c r="R174" s="13"/>
      <c r="S174" s="13"/>
      <c r="T174" s="13"/>
      <c r="U174" s="13"/>
      <c r="V174" s="13"/>
      <c r="AK174" s="10"/>
      <c r="AL174" s="10"/>
      <c r="AM174" s="10"/>
      <c r="AN174" s="10"/>
    </row>
    <row r="175" spans="1:40" x14ac:dyDescent="0.25">
      <c r="A175" s="12"/>
      <c r="B175" s="13"/>
      <c r="C175" s="13"/>
      <c r="D175" s="13"/>
      <c r="E175" s="13"/>
      <c r="F175" s="13"/>
      <c r="G175" s="13"/>
      <c r="H175" s="13"/>
      <c r="I175" s="13"/>
      <c r="J175" s="13"/>
      <c r="K175" s="13"/>
      <c r="L175" s="13"/>
      <c r="M175" s="13"/>
      <c r="N175" s="13"/>
      <c r="O175" s="13"/>
      <c r="P175" s="13"/>
      <c r="Q175" s="13"/>
      <c r="R175" s="13"/>
      <c r="S175" s="13"/>
      <c r="T175" s="13"/>
      <c r="U175" s="13"/>
      <c r="V175" s="13"/>
      <c r="AK175" s="10"/>
      <c r="AL175" s="10"/>
      <c r="AM175" s="10"/>
      <c r="AN175" s="10"/>
    </row>
    <row r="176" spans="1:40" x14ac:dyDescent="0.25">
      <c r="A176" s="12"/>
      <c r="B176" s="13"/>
      <c r="C176" s="13"/>
      <c r="D176" s="13"/>
      <c r="E176" s="13"/>
      <c r="F176" s="13"/>
      <c r="G176" s="13"/>
      <c r="H176" s="13"/>
      <c r="I176" s="13"/>
      <c r="J176" s="13"/>
      <c r="K176" s="13"/>
      <c r="L176" s="13"/>
      <c r="M176" s="13"/>
      <c r="N176" s="13"/>
      <c r="O176" s="13"/>
      <c r="P176" s="13"/>
      <c r="Q176" s="13"/>
      <c r="R176" s="13"/>
      <c r="S176" s="13"/>
      <c r="T176" s="13"/>
      <c r="U176" s="13"/>
      <c r="V176" s="13"/>
      <c r="AK176" s="10"/>
      <c r="AL176" s="10"/>
      <c r="AM176" s="10"/>
      <c r="AN176" s="10"/>
    </row>
    <row r="177" spans="1:40" x14ac:dyDescent="0.25">
      <c r="A177" s="12"/>
      <c r="B177" s="13"/>
      <c r="C177" s="13"/>
      <c r="D177" s="13"/>
      <c r="E177" s="13"/>
      <c r="F177" s="13"/>
      <c r="G177" s="13"/>
      <c r="H177" s="13"/>
      <c r="I177" s="13"/>
      <c r="J177" s="13"/>
      <c r="K177" s="13"/>
      <c r="L177" s="13"/>
      <c r="M177" s="13"/>
      <c r="N177" s="13"/>
      <c r="O177" s="13"/>
      <c r="P177" s="13"/>
      <c r="Q177" s="13"/>
      <c r="R177" s="13"/>
      <c r="S177" s="13"/>
      <c r="T177" s="13"/>
      <c r="U177" s="13"/>
      <c r="V177" s="13"/>
      <c r="AK177" s="10"/>
      <c r="AL177" s="10"/>
      <c r="AM177" s="10"/>
      <c r="AN177" s="10"/>
    </row>
    <row r="178" spans="1:40" x14ac:dyDescent="0.25">
      <c r="A178" s="12"/>
      <c r="B178" s="13"/>
      <c r="C178" s="13"/>
      <c r="D178" s="13"/>
      <c r="E178" s="13"/>
      <c r="F178" s="13"/>
      <c r="G178" s="13"/>
      <c r="H178" s="13"/>
      <c r="I178" s="13"/>
      <c r="J178" s="13"/>
      <c r="K178" s="13"/>
      <c r="L178" s="13"/>
      <c r="M178" s="13"/>
      <c r="N178" s="13"/>
      <c r="O178" s="13"/>
      <c r="P178" s="13"/>
      <c r="Q178" s="13"/>
      <c r="R178" s="13"/>
      <c r="S178" s="13"/>
      <c r="T178" s="13"/>
      <c r="U178" s="13"/>
      <c r="V178" s="13"/>
      <c r="AK178" s="10"/>
      <c r="AL178" s="10"/>
      <c r="AM178" s="10"/>
      <c r="AN178" s="10"/>
    </row>
    <row r="179" spans="1:40" x14ac:dyDescent="0.25">
      <c r="A179" s="12"/>
      <c r="B179" s="13"/>
      <c r="C179" s="13"/>
      <c r="D179" s="13"/>
      <c r="E179" s="13"/>
      <c r="F179" s="13"/>
      <c r="G179" s="13"/>
      <c r="H179" s="13"/>
      <c r="I179" s="13"/>
      <c r="J179" s="13"/>
      <c r="K179" s="13"/>
      <c r="L179" s="13"/>
      <c r="M179" s="13"/>
      <c r="N179" s="13"/>
      <c r="O179" s="13"/>
      <c r="P179" s="13"/>
      <c r="Q179" s="13"/>
      <c r="R179" s="13"/>
      <c r="S179" s="13"/>
      <c r="T179" s="13"/>
      <c r="U179" s="13"/>
      <c r="V179" s="13"/>
      <c r="AK179" s="10"/>
      <c r="AL179" s="10"/>
      <c r="AM179" s="10"/>
      <c r="AN179" s="10"/>
    </row>
    <row r="180" spans="1:40" x14ac:dyDescent="0.25">
      <c r="A180" s="12"/>
      <c r="B180" s="13"/>
      <c r="C180" s="13"/>
      <c r="D180" s="13"/>
      <c r="E180" s="13"/>
      <c r="F180" s="13"/>
      <c r="G180" s="13"/>
      <c r="H180" s="13"/>
      <c r="I180" s="13"/>
      <c r="J180" s="13"/>
      <c r="K180" s="13"/>
      <c r="L180" s="13"/>
      <c r="M180" s="13"/>
      <c r="N180" s="13"/>
      <c r="O180" s="13"/>
      <c r="P180" s="13"/>
      <c r="Q180" s="13"/>
      <c r="R180" s="13"/>
      <c r="S180" s="13"/>
      <c r="T180" s="13"/>
      <c r="U180" s="13"/>
      <c r="V180" s="13"/>
      <c r="AK180" s="10"/>
      <c r="AL180" s="10"/>
      <c r="AM180" s="10"/>
      <c r="AN180" s="10"/>
    </row>
    <row r="181" spans="1:40" x14ac:dyDescent="0.25">
      <c r="A181" s="12"/>
      <c r="B181" s="13"/>
      <c r="C181" s="13"/>
      <c r="D181" s="13"/>
      <c r="E181" s="13"/>
      <c r="F181" s="13"/>
      <c r="G181" s="13"/>
      <c r="H181" s="13"/>
      <c r="I181" s="13"/>
      <c r="J181" s="13"/>
      <c r="K181" s="13"/>
      <c r="L181" s="13"/>
      <c r="M181" s="13"/>
      <c r="N181" s="13"/>
      <c r="O181" s="13"/>
      <c r="P181" s="13"/>
      <c r="Q181" s="13"/>
      <c r="R181" s="13"/>
      <c r="S181" s="13"/>
      <c r="T181" s="13"/>
      <c r="U181" s="13"/>
      <c r="V181" s="13"/>
      <c r="AK181" s="10"/>
      <c r="AL181" s="10"/>
      <c r="AM181" s="10"/>
      <c r="AN181" s="10"/>
    </row>
    <row r="182" spans="1:40" x14ac:dyDescent="0.25">
      <c r="A182" s="12"/>
      <c r="B182" s="13"/>
      <c r="C182" s="13"/>
      <c r="D182" s="13"/>
      <c r="E182" s="13"/>
      <c r="F182" s="13"/>
      <c r="G182" s="13"/>
      <c r="H182" s="13"/>
      <c r="I182" s="13"/>
      <c r="J182" s="13"/>
      <c r="K182" s="13"/>
      <c r="L182" s="13"/>
      <c r="M182" s="13"/>
      <c r="N182" s="13"/>
      <c r="O182" s="13"/>
      <c r="P182" s="13"/>
      <c r="Q182" s="13"/>
      <c r="R182" s="13"/>
      <c r="S182" s="13"/>
      <c r="T182" s="13"/>
      <c r="U182" s="13"/>
      <c r="V182" s="13"/>
      <c r="AK182" s="10"/>
      <c r="AL182" s="10"/>
      <c r="AM182" s="10"/>
      <c r="AN182" s="10"/>
    </row>
    <row r="183" spans="1:40" x14ac:dyDescent="0.25">
      <c r="A183" s="12"/>
      <c r="B183" s="13"/>
      <c r="C183" s="13"/>
      <c r="D183" s="13"/>
      <c r="E183" s="13"/>
      <c r="F183" s="13"/>
      <c r="G183" s="13"/>
      <c r="H183" s="13"/>
      <c r="I183" s="13"/>
      <c r="J183" s="13"/>
      <c r="K183" s="13"/>
      <c r="L183" s="13"/>
      <c r="M183" s="13"/>
      <c r="N183" s="13"/>
      <c r="O183" s="13"/>
      <c r="P183" s="13"/>
      <c r="Q183" s="13"/>
      <c r="R183" s="13"/>
      <c r="S183" s="13"/>
      <c r="T183" s="13"/>
      <c r="U183" s="13"/>
      <c r="V183" s="13"/>
      <c r="AK183" s="10"/>
      <c r="AL183" s="10"/>
      <c r="AM183" s="10"/>
      <c r="AN183" s="10"/>
    </row>
    <row r="184" spans="1:40" x14ac:dyDescent="0.25">
      <c r="A184" s="12"/>
      <c r="B184" s="13"/>
      <c r="C184" s="13"/>
      <c r="D184" s="13"/>
      <c r="E184" s="13"/>
      <c r="F184" s="13"/>
      <c r="G184" s="13"/>
      <c r="H184" s="13"/>
      <c r="I184" s="13"/>
      <c r="J184" s="13"/>
      <c r="K184" s="13"/>
      <c r="L184" s="13"/>
      <c r="M184" s="13"/>
      <c r="N184" s="13"/>
      <c r="O184" s="13"/>
      <c r="P184" s="13"/>
      <c r="Q184" s="13"/>
      <c r="R184" s="13"/>
      <c r="S184" s="13"/>
      <c r="T184" s="13"/>
      <c r="U184" s="13"/>
      <c r="V184" s="13"/>
      <c r="AK184" s="10"/>
      <c r="AL184" s="10"/>
      <c r="AM184" s="10"/>
      <c r="AN184" s="10"/>
    </row>
    <row r="185" spans="1:40" x14ac:dyDescent="0.25">
      <c r="A185" s="12"/>
      <c r="B185" s="13"/>
      <c r="C185" s="13"/>
      <c r="D185" s="13"/>
      <c r="E185" s="13"/>
      <c r="F185" s="13"/>
      <c r="G185" s="13"/>
      <c r="H185" s="13"/>
      <c r="I185" s="13"/>
      <c r="J185" s="13"/>
      <c r="K185" s="13"/>
      <c r="L185" s="13"/>
      <c r="M185" s="13"/>
      <c r="N185" s="13"/>
      <c r="O185" s="13"/>
      <c r="P185" s="13"/>
      <c r="Q185" s="13"/>
      <c r="R185" s="13"/>
      <c r="S185" s="13"/>
      <c r="T185" s="13"/>
      <c r="U185" s="13"/>
      <c r="V185" s="13"/>
      <c r="AK185" s="10"/>
      <c r="AL185" s="10"/>
      <c r="AM185" s="10"/>
      <c r="AN185" s="10"/>
    </row>
    <row r="186" spans="1:40" x14ac:dyDescent="0.25">
      <c r="A186" s="12"/>
      <c r="B186" s="13"/>
      <c r="C186" s="13"/>
      <c r="D186" s="13"/>
      <c r="E186" s="13"/>
      <c r="F186" s="13"/>
      <c r="G186" s="13"/>
      <c r="H186" s="13"/>
      <c r="I186" s="13"/>
      <c r="J186" s="13"/>
      <c r="K186" s="13"/>
      <c r="L186" s="13"/>
      <c r="M186" s="13"/>
      <c r="N186" s="13"/>
      <c r="O186" s="13"/>
      <c r="P186" s="13"/>
      <c r="Q186" s="13"/>
      <c r="R186" s="13"/>
      <c r="S186" s="13"/>
      <c r="T186" s="13"/>
      <c r="U186" s="13"/>
      <c r="V186" s="13"/>
      <c r="AK186" s="10"/>
      <c r="AL186" s="10"/>
      <c r="AM186" s="10"/>
      <c r="AN186" s="10"/>
    </row>
    <row r="187" spans="1:40" x14ac:dyDescent="0.25">
      <c r="A187" s="12"/>
      <c r="B187" s="13"/>
      <c r="C187" s="13"/>
      <c r="D187" s="13"/>
      <c r="E187" s="13"/>
      <c r="F187" s="13"/>
      <c r="G187" s="13"/>
      <c r="H187" s="13"/>
      <c r="I187" s="13"/>
      <c r="J187" s="13"/>
      <c r="K187" s="13"/>
      <c r="L187" s="13"/>
      <c r="M187" s="13"/>
      <c r="N187" s="13"/>
      <c r="O187" s="13"/>
      <c r="P187" s="13"/>
      <c r="Q187" s="13"/>
      <c r="R187" s="13"/>
      <c r="S187" s="13"/>
      <c r="T187" s="13"/>
      <c r="U187" s="13"/>
      <c r="V187" s="13"/>
      <c r="AK187" s="10"/>
      <c r="AL187" s="10"/>
      <c r="AM187" s="10"/>
      <c r="AN187" s="10"/>
    </row>
    <row r="188" spans="1:40" x14ac:dyDescent="0.25">
      <c r="A188" s="12"/>
      <c r="B188" s="13"/>
      <c r="C188" s="13"/>
      <c r="D188" s="13"/>
      <c r="E188" s="13"/>
      <c r="F188" s="13"/>
      <c r="G188" s="13"/>
      <c r="H188" s="13"/>
      <c r="I188" s="13"/>
      <c r="J188" s="13"/>
      <c r="K188" s="13"/>
      <c r="L188" s="13"/>
      <c r="M188" s="13"/>
      <c r="N188" s="13"/>
      <c r="O188" s="13"/>
      <c r="P188" s="13"/>
      <c r="Q188" s="13"/>
      <c r="R188" s="13"/>
      <c r="S188" s="13"/>
      <c r="T188" s="13"/>
      <c r="U188" s="13"/>
      <c r="V188" s="13"/>
      <c r="AK188" s="10"/>
      <c r="AL188" s="10"/>
      <c r="AM188" s="10"/>
      <c r="AN188" s="10"/>
    </row>
    <row r="189" spans="1:40" x14ac:dyDescent="0.25">
      <c r="A189" s="12"/>
      <c r="B189" s="13"/>
      <c r="C189" s="13"/>
      <c r="D189" s="13"/>
      <c r="E189" s="13"/>
      <c r="F189" s="13"/>
      <c r="G189" s="13"/>
      <c r="H189" s="13"/>
      <c r="I189" s="13"/>
      <c r="J189" s="13"/>
      <c r="K189" s="13"/>
      <c r="L189" s="13"/>
      <c r="M189" s="13"/>
      <c r="N189" s="13"/>
      <c r="O189" s="13"/>
      <c r="P189" s="13"/>
      <c r="Q189" s="13"/>
      <c r="R189" s="13"/>
      <c r="S189" s="13"/>
      <c r="T189" s="13"/>
      <c r="U189" s="13"/>
      <c r="V189" s="13"/>
      <c r="AK189" s="10"/>
      <c r="AL189" s="10"/>
      <c r="AM189" s="10"/>
      <c r="AN189" s="10"/>
    </row>
    <row r="190" spans="1:40" x14ac:dyDescent="0.25">
      <c r="A190" s="12"/>
      <c r="B190" s="13"/>
      <c r="C190" s="13"/>
      <c r="D190" s="13"/>
      <c r="E190" s="13"/>
      <c r="F190" s="13"/>
      <c r="G190" s="13"/>
      <c r="H190" s="13"/>
      <c r="I190" s="13"/>
      <c r="J190" s="13"/>
      <c r="K190" s="13"/>
      <c r="L190" s="13"/>
      <c r="M190" s="13"/>
      <c r="N190" s="13"/>
      <c r="O190" s="13"/>
      <c r="P190" s="13"/>
      <c r="Q190" s="13"/>
      <c r="R190" s="13"/>
      <c r="S190" s="13"/>
      <c r="T190" s="13"/>
      <c r="U190" s="13"/>
      <c r="V190" s="13"/>
      <c r="AK190" s="10"/>
      <c r="AL190" s="10"/>
      <c r="AM190" s="10"/>
      <c r="AN190" s="10"/>
    </row>
    <row r="191" spans="1:40" x14ac:dyDescent="0.25">
      <c r="A191" s="12"/>
      <c r="B191" s="13"/>
      <c r="C191" s="13"/>
      <c r="D191" s="13"/>
      <c r="E191" s="13"/>
      <c r="F191" s="13"/>
      <c r="G191" s="13"/>
      <c r="H191" s="13"/>
      <c r="I191" s="13"/>
      <c r="J191" s="13"/>
      <c r="K191" s="13"/>
      <c r="L191" s="13"/>
      <c r="M191" s="13"/>
      <c r="N191" s="13"/>
      <c r="O191" s="13"/>
      <c r="P191" s="13"/>
      <c r="Q191" s="13"/>
      <c r="R191" s="13"/>
      <c r="S191" s="13"/>
      <c r="T191" s="13"/>
      <c r="U191" s="13"/>
      <c r="V191" s="13"/>
      <c r="AK191" s="10"/>
      <c r="AL191" s="10"/>
      <c r="AM191" s="10"/>
      <c r="AN191" s="10"/>
    </row>
    <row r="192" spans="1:40" x14ac:dyDescent="0.25">
      <c r="A192" s="12"/>
      <c r="B192" s="13"/>
      <c r="C192" s="13"/>
      <c r="D192" s="13"/>
      <c r="E192" s="13"/>
      <c r="F192" s="13"/>
      <c r="G192" s="13"/>
      <c r="H192" s="13"/>
      <c r="I192" s="13"/>
      <c r="J192" s="13"/>
      <c r="K192" s="13"/>
      <c r="L192" s="13"/>
      <c r="M192" s="13"/>
      <c r="N192" s="13"/>
      <c r="O192" s="13"/>
      <c r="P192" s="13"/>
      <c r="Q192" s="13"/>
      <c r="R192" s="13"/>
      <c r="S192" s="13"/>
      <c r="T192" s="13"/>
      <c r="U192" s="13"/>
      <c r="V192" s="13"/>
      <c r="AK192" s="10"/>
      <c r="AL192" s="10"/>
      <c r="AM192" s="10"/>
      <c r="AN192" s="10"/>
    </row>
    <row r="193" spans="1:40" x14ac:dyDescent="0.25">
      <c r="A193" s="12"/>
      <c r="B193" s="13"/>
      <c r="C193" s="13"/>
      <c r="D193" s="13"/>
      <c r="E193" s="13"/>
      <c r="F193" s="13"/>
      <c r="G193" s="13"/>
      <c r="H193" s="13"/>
      <c r="I193" s="13"/>
      <c r="J193" s="13"/>
      <c r="K193" s="13"/>
      <c r="L193" s="13"/>
      <c r="M193" s="13"/>
      <c r="N193" s="13"/>
      <c r="O193" s="13"/>
      <c r="P193" s="13"/>
      <c r="Q193" s="13"/>
      <c r="R193" s="13"/>
      <c r="S193" s="13"/>
      <c r="T193" s="13"/>
      <c r="U193" s="13"/>
      <c r="V193" s="13"/>
      <c r="AK193" s="10"/>
      <c r="AL193" s="10"/>
      <c r="AM193" s="10"/>
      <c r="AN193" s="10"/>
    </row>
    <row r="194" spans="1:40" x14ac:dyDescent="0.25">
      <c r="A194" s="12"/>
      <c r="B194" s="13"/>
      <c r="C194" s="13"/>
      <c r="D194" s="13"/>
      <c r="E194" s="13"/>
      <c r="F194" s="13"/>
      <c r="G194" s="13"/>
      <c r="H194" s="13"/>
      <c r="I194" s="13"/>
      <c r="J194" s="13"/>
      <c r="K194" s="13"/>
      <c r="L194" s="13"/>
      <c r="M194" s="13"/>
      <c r="N194" s="13"/>
      <c r="O194" s="13"/>
      <c r="P194" s="13"/>
      <c r="Q194" s="13"/>
      <c r="R194" s="13"/>
      <c r="S194" s="13"/>
      <c r="T194" s="13"/>
      <c r="U194" s="13"/>
      <c r="V194" s="13"/>
      <c r="AK194" s="10"/>
      <c r="AL194" s="10"/>
      <c r="AM194" s="10"/>
      <c r="AN194" s="10"/>
    </row>
    <row r="195" spans="1:40" x14ac:dyDescent="0.25">
      <c r="A195" s="12"/>
      <c r="B195" s="13"/>
      <c r="C195" s="13"/>
      <c r="D195" s="13"/>
      <c r="E195" s="13"/>
      <c r="F195" s="13"/>
      <c r="G195" s="13"/>
      <c r="H195" s="13"/>
      <c r="I195" s="13"/>
      <c r="J195" s="13"/>
      <c r="K195" s="13"/>
      <c r="L195" s="13"/>
      <c r="M195" s="13"/>
      <c r="N195" s="13"/>
      <c r="O195" s="13"/>
      <c r="P195" s="13"/>
      <c r="Q195" s="13"/>
      <c r="R195" s="13"/>
      <c r="S195" s="13"/>
      <c r="T195" s="13"/>
      <c r="U195" s="13"/>
      <c r="V195" s="13"/>
      <c r="AK195" s="10"/>
      <c r="AL195" s="10"/>
      <c r="AM195" s="10"/>
      <c r="AN195" s="10"/>
    </row>
    <row r="196" spans="1:40" x14ac:dyDescent="0.25">
      <c r="A196" s="12"/>
      <c r="B196" s="13"/>
      <c r="C196" s="13"/>
      <c r="D196" s="13"/>
      <c r="E196" s="13"/>
      <c r="F196" s="13"/>
      <c r="G196" s="13"/>
      <c r="H196" s="13"/>
      <c r="I196" s="13"/>
      <c r="J196" s="13"/>
      <c r="K196" s="13"/>
      <c r="L196" s="13"/>
      <c r="M196" s="13"/>
      <c r="N196" s="13"/>
      <c r="O196" s="13"/>
      <c r="P196" s="13"/>
      <c r="Q196" s="13"/>
      <c r="R196" s="13"/>
      <c r="S196" s="13"/>
      <c r="T196" s="13"/>
      <c r="U196" s="13"/>
      <c r="V196" s="13"/>
      <c r="AK196" s="10"/>
      <c r="AL196" s="10"/>
      <c r="AM196" s="10"/>
      <c r="AN196" s="10"/>
    </row>
    <row r="197" spans="1:40" x14ac:dyDescent="0.25">
      <c r="A197" s="12"/>
      <c r="B197" s="13"/>
      <c r="C197" s="13"/>
      <c r="D197" s="13"/>
      <c r="E197" s="13"/>
      <c r="F197" s="13"/>
      <c r="G197" s="13"/>
      <c r="H197" s="13"/>
      <c r="I197" s="13"/>
      <c r="J197" s="13"/>
      <c r="K197" s="13"/>
      <c r="L197" s="13"/>
      <c r="M197" s="13"/>
      <c r="N197" s="13"/>
      <c r="O197" s="13"/>
      <c r="P197" s="13"/>
      <c r="Q197" s="13"/>
      <c r="R197" s="13"/>
      <c r="S197" s="13"/>
      <c r="T197" s="13"/>
      <c r="U197" s="13"/>
      <c r="V197" s="13"/>
      <c r="AK197" s="10"/>
      <c r="AL197" s="10"/>
      <c r="AM197" s="10"/>
      <c r="AN197" s="10"/>
    </row>
    <row r="198" spans="1:40" x14ac:dyDescent="0.25">
      <c r="A198" s="12"/>
      <c r="B198" s="13"/>
      <c r="C198" s="13"/>
      <c r="D198" s="13"/>
      <c r="E198" s="13"/>
      <c r="F198" s="13"/>
      <c r="G198" s="13"/>
      <c r="H198" s="13"/>
      <c r="I198" s="13"/>
      <c r="J198" s="13"/>
      <c r="K198" s="13"/>
      <c r="L198" s="13"/>
      <c r="M198" s="13"/>
      <c r="N198" s="13"/>
      <c r="O198" s="13"/>
      <c r="P198" s="13"/>
      <c r="Q198" s="13"/>
      <c r="R198" s="13"/>
      <c r="S198" s="13"/>
      <c r="T198" s="13"/>
      <c r="U198" s="13"/>
      <c r="V198" s="13"/>
      <c r="AK198" s="10"/>
      <c r="AL198" s="10"/>
      <c r="AM198" s="10"/>
      <c r="AN198" s="10"/>
    </row>
    <row r="199" spans="1:40" x14ac:dyDescent="0.25">
      <c r="A199" s="12"/>
      <c r="B199" s="13"/>
      <c r="C199" s="13"/>
      <c r="D199" s="13"/>
      <c r="E199" s="13"/>
      <c r="F199" s="13"/>
      <c r="G199" s="13"/>
      <c r="H199" s="13"/>
      <c r="I199" s="13"/>
      <c r="J199" s="13"/>
      <c r="K199" s="13"/>
      <c r="L199" s="13"/>
      <c r="M199" s="13"/>
      <c r="N199" s="13"/>
      <c r="O199" s="13"/>
      <c r="P199" s="13"/>
      <c r="Q199" s="13"/>
      <c r="R199" s="13"/>
      <c r="S199" s="13"/>
      <c r="T199" s="13"/>
      <c r="U199" s="13"/>
      <c r="V199" s="13"/>
      <c r="AK199" s="10"/>
      <c r="AL199" s="10"/>
      <c r="AM199" s="10"/>
      <c r="AN199" s="10"/>
    </row>
    <row r="200" spans="1:40" x14ac:dyDescent="0.25">
      <c r="A200" s="12"/>
      <c r="B200" s="13"/>
      <c r="C200" s="13"/>
      <c r="D200" s="13"/>
      <c r="E200" s="13"/>
      <c r="F200" s="13"/>
      <c r="G200" s="13"/>
      <c r="H200" s="13"/>
      <c r="I200" s="13"/>
      <c r="J200" s="13"/>
      <c r="K200" s="13"/>
      <c r="L200" s="13"/>
      <c r="M200" s="13"/>
      <c r="N200" s="13"/>
      <c r="O200" s="13"/>
      <c r="P200" s="13"/>
      <c r="Q200" s="13"/>
      <c r="R200" s="13"/>
      <c r="S200" s="13"/>
      <c r="T200" s="13"/>
      <c r="U200" s="13"/>
      <c r="V200" s="13"/>
      <c r="AK200" s="10"/>
      <c r="AL200" s="10"/>
      <c r="AM200" s="10"/>
      <c r="AN200" s="10"/>
    </row>
    <row r="201" spans="1:40" x14ac:dyDescent="0.25">
      <c r="A201" s="12"/>
      <c r="B201" s="13"/>
      <c r="C201" s="13"/>
      <c r="D201" s="13"/>
      <c r="E201" s="13"/>
      <c r="F201" s="13"/>
      <c r="G201" s="13"/>
      <c r="H201" s="13"/>
      <c r="I201" s="13"/>
      <c r="J201" s="13"/>
      <c r="K201" s="13"/>
      <c r="L201" s="13"/>
      <c r="M201" s="13"/>
      <c r="N201" s="13"/>
      <c r="O201" s="13"/>
      <c r="P201" s="13"/>
      <c r="Q201" s="13"/>
      <c r="R201" s="13"/>
      <c r="S201" s="13"/>
      <c r="T201" s="13"/>
      <c r="U201" s="13"/>
      <c r="V201" s="13"/>
      <c r="AK201" s="10"/>
      <c r="AL201" s="10"/>
      <c r="AM201" s="10"/>
      <c r="AN201" s="10"/>
    </row>
    <row r="202" spans="1:40" x14ac:dyDescent="0.25">
      <c r="A202" s="12"/>
      <c r="B202" s="13"/>
      <c r="C202" s="13"/>
      <c r="D202" s="13"/>
      <c r="E202" s="13"/>
      <c r="F202" s="13"/>
      <c r="G202" s="13"/>
      <c r="H202" s="13"/>
      <c r="I202" s="13"/>
      <c r="J202" s="13"/>
      <c r="K202" s="13"/>
      <c r="L202" s="13"/>
      <c r="M202" s="13"/>
      <c r="N202" s="13"/>
      <c r="O202" s="13"/>
      <c r="P202" s="13"/>
      <c r="Q202" s="13"/>
      <c r="R202" s="13"/>
      <c r="S202" s="13"/>
      <c r="T202" s="13"/>
      <c r="U202" s="13"/>
      <c r="V202" s="13"/>
      <c r="AK202" s="10"/>
      <c r="AL202" s="10"/>
      <c r="AM202" s="10"/>
      <c r="AN202" s="10"/>
    </row>
    <row r="203" spans="1:40" x14ac:dyDescent="0.25">
      <c r="A203" s="12"/>
      <c r="B203" s="13"/>
      <c r="C203" s="13"/>
      <c r="D203" s="13"/>
      <c r="E203" s="13"/>
      <c r="F203" s="13"/>
      <c r="G203" s="13"/>
      <c r="H203" s="13"/>
      <c r="I203" s="13"/>
      <c r="J203" s="13"/>
      <c r="K203" s="13"/>
      <c r="L203" s="13"/>
      <c r="M203" s="13"/>
      <c r="N203" s="13"/>
      <c r="O203" s="13"/>
      <c r="P203" s="13"/>
      <c r="Q203" s="13"/>
      <c r="R203" s="13"/>
      <c r="S203" s="13"/>
      <c r="T203" s="13"/>
      <c r="U203" s="13"/>
      <c r="V203" s="13"/>
      <c r="AK203" s="10"/>
      <c r="AL203" s="10"/>
      <c r="AM203" s="10"/>
      <c r="AN203" s="10"/>
    </row>
    <row r="204" spans="1:40" x14ac:dyDescent="0.25">
      <c r="A204" s="12"/>
      <c r="B204" s="13"/>
      <c r="C204" s="13"/>
      <c r="D204" s="13"/>
      <c r="E204" s="13"/>
      <c r="F204" s="13"/>
      <c r="G204" s="13"/>
      <c r="H204" s="13"/>
      <c r="I204" s="13"/>
      <c r="J204" s="13"/>
      <c r="K204" s="13"/>
      <c r="L204" s="13"/>
      <c r="M204" s="13"/>
      <c r="N204" s="13"/>
      <c r="O204" s="13"/>
      <c r="P204" s="13"/>
      <c r="Q204" s="13"/>
      <c r="R204" s="13"/>
      <c r="S204" s="13"/>
      <c r="T204" s="13"/>
      <c r="U204" s="13"/>
      <c r="V204" s="13"/>
      <c r="AK204" s="10"/>
      <c r="AL204" s="10"/>
      <c r="AM204" s="10"/>
      <c r="AN204" s="10"/>
    </row>
    <row r="205" spans="1:40" x14ac:dyDescent="0.25">
      <c r="A205" s="12"/>
      <c r="B205" s="13"/>
      <c r="C205" s="13"/>
      <c r="D205" s="13"/>
      <c r="E205" s="13"/>
      <c r="F205" s="13"/>
      <c r="G205" s="13"/>
      <c r="H205" s="13"/>
      <c r="I205" s="13"/>
      <c r="J205" s="13"/>
      <c r="K205" s="13"/>
      <c r="L205" s="13"/>
      <c r="M205" s="13"/>
      <c r="N205" s="13"/>
      <c r="O205" s="13"/>
      <c r="P205" s="13"/>
      <c r="Q205" s="13"/>
      <c r="R205" s="13"/>
      <c r="S205" s="13"/>
      <c r="T205" s="13"/>
      <c r="U205" s="13"/>
      <c r="V205" s="13"/>
      <c r="AK205" s="10"/>
      <c r="AL205" s="10"/>
      <c r="AM205" s="10"/>
      <c r="AN205" s="10"/>
    </row>
    <row r="206" spans="1:40" x14ac:dyDescent="0.25">
      <c r="A206" s="12"/>
      <c r="B206" s="13"/>
      <c r="C206" s="13"/>
      <c r="D206" s="13"/>
      <c r="E206" s="13"/>
      <c r="F206" s="13"/>
      <c r="G206" s="13"/>
      <c r="H206" s="13"/>
      <c r="I206" s="13"/>
      <c r="J206" s="13"/>
      <c r="K206" s="13"/>
      <c r="L206" s="13"/>
      <c r="M206" s="13"/>
      <c r="N206" s="13"/>
      <c r="O206" s="13"/>
      <c r="P206" s="13"/>
      <c r="Q206" s="13"/>
      <c r="R206" s="13"/>
      <c r="S206" s="13"/>
      <c r="T206" s="13"/>
      <c r="U206" s="13"/>
      <c r="V206" s="13"/>
      <c r="AK206" s="10"/>
      <c r="AL206" s="10"/>
      <c r="AM206" s="10"/>
      <c r="AN206" s="10"/>
    </row>
    <row r="207" spans="1:40" x14ac:dyDescent="0.25">
      <c r="A207" s="12"/>
      <c r="B207" s="13"/>
      <c r="C207" s="13"/>
      <c r="D207" s="13"/>
      <c r="E207" s="13"/>
      <c r="F207" s="13"/>
      <c r="G207" s="13"/>
      <c r="H207" s="13"/>
      <c r="I207" s="13"/>
      <c r="J207" s="13"/>
      <c r="K207" s="13"/>
      <c r="L207" s="13"/>
      <c r="M207" s="13"/>
      <c r="N207" s="13"/>
      <c r="O207" s="13"/>
      <c r="P207" s="13"/>
      <c r="Q207" s="13"/>
      <c r="R207" s="13"/>
      <c r="S207" s="13"/>
      <c r="T207" s="13"/>
      <c r="U207" s="13"/>
      <c r="V207" s="13"/>
      <c r="AK207" s="10"/>
      <c r="AL207" s="10"/>
      <c r="AM207" s="10"/>
      <c r="AN207" s="10"/>
    </row>
    <row r="208" spans="1:40" x14ac:dyDescent="0.25">
      <c r="A208" s="12"/>
      <c r="B208" s="13"/>
      <c r="C208" s="13"/>
      <c r="D208" s="13"/>
      <c r="E208" s="13"/>
      <c r="F208" s="13"/>
      <c r="G208" s="13"/>
      <c r="H208" s="13"/>
      <c r="I208" s="13"/>
      <c r="J208" s="13"/>
      <c r="K208" s="13"/>
      <c r="L208" s="13"/>
      <c r="M208" s="13"/>
      <c r="N208" s="13"/>
      <c r="O208" s="13"/>
      <c r="P208" s="13"/>
      <c r="Q208" s="13"/>
      <c r="R208" s="13"/>
      <c r="S208" s="13"/>
      <c r="T208" s="13"/>
      <c r="U208" s="13"/>
      <c r="V208" s="13"/>
      <c r="AK208" s="10"/>
      <c r="AL208" s="10"/>
      <c r="AM208" s="10"/>
      <c r="AN208" s="10"/>
    </row>
    <row r="209" spans="1:40" x14ac:dyDescent="0.25">
      <c r="A209" s="12"/>
      <c r="B209" s="13"/>
      <c r="C209" s="13"/>
      <c r="D209" s="13"/>
      <c r="E209" s="13"/>
      <c r="F209" s="13"/>
      <c r="G209" s="13"/>
      <c r="H209" s="13"/>
      <c r="I209" s="13"/>
      <c r="J209" s="13"/>
      <c r="K209" s="13"/>
      <c r="L209" s="13"/>
      <c r="M209" s="13"/>
      <c r="N209" s="13"/>
      <c r="O209" s="13"/>
      <c r="P209" s="13"/>
      <c r="Q209" s="13"/>
      <c r="R209" s="13"/>
      <c r="S209" s="13"/>
      <c r="T209" s="13"/>
      <c r="U209" s="13"/>
      <c r="V209" s="13"/>
      <c r="AK209" s="10"/>
      <c r="AL209" s="10"/>
      <c r="AM209" s="10"/>
      <c r="AN209" s="10"/>
    </row>
    <row r="210" spans="1:40" x14ac:dyDescent="0.25">
      <c r="A210" s="12"/>
      <c r="B210" s="13"/>
      <c r="C210" s="13"/>
      <c r="D210" s="13"/>
      <c r="E210" s="13"/>
      <c r="F210" s="13"/>
      <c r="G210" s="13"/>
      <c r="H210" s="13"/>
      <c r="I210" s="13"/>
      <c r="J210" s="13"/>
      <c r="K210" s="13"/>
      <c r="L210" s="13"/>
      <c r="M210" s="13"/>
      <c r="N210" s="13"/>
      <c r="O210" s="13"/>
      <c r="P210" s="13"/>
      <c r="Q210" s="13"/>
      <c r="R210" s="13"/>
      <c r="S210" s="13"/>
      <c r="T210" s="13"/>
      <c r="U210" s="13"/>
      <c r="V210" s="13"/>
      <c r="AK210" s="10"/>
      <c r="AL210" s="10"/>
      <c r="AM210" s="10"/>
      <c r="AN210" s="10"/>
    </row>
    <row r="211" spans="1:40" x14ac:dyDescent="0.25">
      <c r="A211" s="12"/>
      <c r="B211" s="13"/>
      <c r="C211" s="13"/>
      <c r="D211" s="13"/>
      <c r="E211" s="13"/>
      <c r="F211" s="13"/>
      <c r="G211" s="13"/>
      <c r="H211" s="13"/>
      <c r="I211" s="13"/>
      <c r="J211" s="13"/>
      <c r="K211" s="13"/>
      <c r="L211" s="13"/>
      <c r="M211" s="13"/>
      <c r="N211" s="13"/>
      <c r="O211" s="13"/>
      <c r="P211" s="13"/>
      <c r="Q211" s="13"/>
      <c r="R211" s="13"/>
      <c r="S211" s="13"/>
      <c r="T211" s="13"/>
      <c r="U211" s="13"/>
      <c r="V211" s="13"/>
      <c r="AK211" s="10"/>
      <c r="AL211" s="10"/>
      <c r="AM211" s="10"/>
      <c r="AN211" s="10"/>
    </row>
    <row r="212" spans="1:40" x14ac:dyDescent="0.25">
      <c r="A212" s="12"/>
      <c r="B212" s="13"/>
      <c r="C212" s="13"/>
      <c r="D212" s="13"/>
      <c r="E212" s="13"/>
      <c r="F212" s="13"/>
      <c r="G212" s="13"/>
      <c r="H212" s="13"/>
      <c r="I212" s="13"/>
      <c r="J212" s="13"/>
      <c r="K212" s="13"/>
      <c r="L212" s="13"/>
      <c r="M212" s="13"/>
      <c r="N212" s="13"/>
      <c r="O212" s="13"/>
      <c r="P212" s="13"/>
      <c r="Q212" s="13"/>
      <c r="R212" s="13"/>
      <c r="S212" s="13"/>
      <c r="T212" s="13"/>
      <c r="U212" s="13"/>
      <c r="V212" s="13"/>
      <c r="AK212" s="10"/>
      <c r="AL212" s="10"/>
      <c r="AM212" s="10"/>
      <c r="AN212" s="10"/>
    </row>
    <row r="213" spans="1:40" x14ac:dyDescent="0.25">
      <c r="A213" s="12"/>
      <c r="B213" s="13"/>
      <c r="C213" s="13"/>
      <c r="D213" s="13"/>
      <c r="E213" s="13"/>
      <c r="F213" s="13"/>
      <c r="G213" s="13"/>
      <c r="H213" s="13"/>
      <c r="I213" s="13"/>
      <c r="J213" s="13"/>
      <c r="K213" s="13"/>
      <c r="L213" s="13"/>
      <c r="M213" s="13"/>
      <c r="N213" s="13"/>
      <c r="O213" s="13"/>
      <c r="P213" s="13"/>
      <c r="Q213" s="13"/>
      <c r="R213" s="13"/>
      <c r="S213" s="13"/>
      <c r="T213" s="13"/>
      <c r="U213" s="13"/>
      <c r="V213" s="13"/>
      <c r="AK213" s="10"/>
      <c r="AL213" s="10"/>
      <c r="AM213" s="10"/>
      <c r="AN213" s="10"/>
    </row>
    <row r="214" spans="1:40" x14ac:dyDescent="0.25">
      <c r="A214" s="12"/>
      <c r="B214" s="13"/>
      <c r="C214" s="13"/>
      <c r="D214" s="13"/>
      <c r="E214" s="13"/>
      <c r="F214" s="13"/>
      <c r="G214" s="13"/>
      <c r="H214" s="13"/>
      <c r="I214" s="13"/>
      <c r="J214" s="13"/>
      <c r="K214" s="13"/>
      <c r="L214" s="13"/>
      <c r="M214" s="13"/>
      <c r="N214" s="13"/>
      <c r="O214" s="13"/>
      <c r="P214" s="13"/>
      <c r="Q214" s="13"/>
      <c r="R214" s="13"/>
      <c r="S214" s="13"/>
      <c r="T214" s="13"/>
      <c r="U214" s="13"/>
      <c r="V214" s="13"/>
      <c r="AK214" s="10"/>
      <c r="AL214" s="10"/>
      <c r="AM214" s="10"/>
      <c r="AN214" s="10"/>
    </row>
    <row r="215" spans="1:40" x14ac:dyDescent="0.25">
      <c r="A215" s="12"/>
      <c r="B215" s="13"/>
      <c r="C215" s="13"/>
      <c r="D215" s="13"/>
      <c r="E215" s="13"/>
      <c r="F215" s="13"/>
      <c r="G215" s="13"/>
      <c r="H215" s="13"/>
      <c r="I215" s="13"/>
      <c r="J215" s="13"/>
      <c r="K215" s="13"/>
      <c r="L215" s="13"/>
      <c r="M215" s="13"/>
      <c r="N215" s="13"/>
      <c r="O215" s="13"/>
      <c r="P215" s="13"/>
      <c r="Q215" s="13"/>
      <c r="R215" s="13"/>
      <c r="S215" s="13"/>
      <c r="T215" s="13"/>
      <c r="U215" s="13"/>
      <c r="V215" s="13"/>
      <c r="AK215" s="10"/>
      <c r="AL215" s="10"/>
      <c r="AM215" s="10"/>
      <c r="AN215" s="10"/>
    </row>
    <row r="216" spans="1:40" x14ac:dyDescent="0.25">
      <c r="A216" s="12"/>
      <c r="B216" s="13"/>
      <c r="C216" s="13"/>
      <c r="D216" s="13"/>
      <c r="E216" s="13"/>
      <c r="F216" s="13"/>
      <c r="G216" s="13"/>
      <c r="H216" s="13"/>
      <c r="I216" s="13"/>
      <c r="J216" s="13"/>
      <c r="K216" s="13"/>
      <c r="L216" s="13"/>
      <c r="M216" s="13"/>
      <c r="N216" s="13"/>
      <c r="O216" s="13"/>
      <c r="P216" s="13"/>
      <c r="Q216" s="13"/>
      <c r="R216" s="13"/>
      <c r="S216" s="13"/>
      <c r="T216" s="13"/>
      <c r="U216" s="13"/>
      <c r="V216" s="13"/>
      <c r="AK216" s="10"/>
      <c r="AL216" s="10"/>
      <c r="AM216" s="10"/>
      <c r="AN216" s="10"/>
    </row>
    <row r="217" spans="1:40" x14ac:dyDescent="0.25">
      <c r="A217" s="12"/>
      <c r="B217" s="13"/>
      <c r="C217" s="13"/>
      <c r="D217" s="13"/>
      <c r="E217" s="13"/>
      <c r="F217" s="13"/>
      <c r="G217" s="13"/>
      <c r="H217" s="13"/>
      <c r="I217" s="13"/>
      <c r="J217" s="13"/>
      <c r="K217" s="13"/>
      <c r="L217" s="13"/>
      <c r="M217" s="13"/>
      <c r="N217" s="13"/>
      <c r="O217" s="13"/>
      <c r="P217" s="13"/>
      <c r="Q217" s="13"/>
      <c r="R217" s="13"/>
      <c r="S217" s="13"/>
      <c r="T217" s="13"/>
      <c r="U217" s="13"/>
      <c r="V217" s="13"/>
      <c r="AK217" s="10"/>
      <c r="AL217" s="10"/>
      <c r="AM217" s="10"/>
      <c r="AN217" s="10"/>
    </row>
    <row r="218" spans="1:40" x14ac:dyDescent="0.25">
      <c r="A218" s="12"/>
      <c r="B218" s="13"/>
      <c r="C218" s="13"/>
      <c r="D218" s="13"/>
      <c r="E218" s="13"/>
      <c r="F218" s="13"/>
      <c r="G218" s="13"/>
      <c r="H218" s="13"/>
      <c r="I218" s="13"/>
      <c r="J218" s="13"/>
      <c r="K218" s="13"/>
      <c r="L218" s="13"/>
      <c r="M218" s="13"/>
      <c r="N218" s="13"/>
      <c r="O218" s="13"/>
      <c r="P218" s="13"/>
      <c r="Q218" s="13"/>
      <c r="R218" s="13"/>
      <c r="S218" s="13"/>
      <c r="T218" s="13"/>
      <c r="U218" s="13"/>
      <c r="V218" s="13"/>
      <c r="AK218" s="10"/>
      <c r="AL218" s="10"/>
      <c r="AM218" s="10"/>
      <c r="AN218" s="10"/>
    </row>
    <row r="219" spans="1:40" x14ac:dyDescent="0.25">
      <c r="A219" s="12"/>
      <c r="B219" s="13"/>
      <c r="C219" s="13"/>
      <c r="D219" s="13"/>
      <c r="E219" s="13"/>
      <c r="F219" s="13"/>
      <c r="G219" s="13"/>
      <c r="H219" s="13"/>
      <c r="I219" s="13"/>
      <c r="J219" s="13"/>
      <c r="K219" s="13"/>
      <c r="L219" s="13"/>
      <c r="M219" s="13"/>
      <c r="N219" s="13"/>
      <c r="O219" s="13"/>
      <c r="P219" s="13"/>
      <c r="Q219" s="13"/>
      <c r="R219" s="13"/>
      <c r="S219" s="13"/>
      <c r="T219" s="13"/>
      <c r="U219" s="13"/>
      <c r="V219" s="13"/>
      <c r="AK219" s="10"/>
      <c r="AL219" s="10"/>
      <c r="AM219" s="10"/>
      <c r="AN219" s="10"/>
    </row>
    <row r="220" spans="1:40" x14ac:dyDescent="0.25">
      <c r="A220" s="12"/>
      <c r="B220" s="13"/>
      <c r="C220" s="13"/>
      <c r="D220" s="13"/>
      <c r="E220" s="13"/>
      <c r="F220" s="13"/>
      <c r="G220" s="13"/>
      <c r="H220" s="13"/>
      <c r="I220" s="13"/>
      <c r="J220" s="13"/>
      <c r="K220" s="13"/>
      <c r="L220" s="13"/>
      <c r="M220" s="13"/>
      <c r="N220" s="13"/>
      <c r="O220" s="13"/>
      <c r="P220" s="13"/>
      <c r="Q220" s="13"/>
      <c r="R220" s="13"/>
      <c r="S220" s="13"/>
      <c r="T220" s="13"/>
      <c r="U220" s="13"/>
      <c r="V220" s="13"/>
      <c r="AK220" s="10"/>
      <c r="AL220" s="10"/>
      <c r="AM220" s="10"/>
      <c r="AN220" s="10"/>
    </row>
    <row r="221" spans="1:40" x14ac:dyDescent="0.25">
      <c r="A221" s="12"/>
      <c r="B221" s="13"/>
      <c r="C221" s="13"/>
      <c r="D221" s="13"/>
      <c r="E221" s="13"/>
      <c r="F221" s="13"/>
      <c r="G221" s="13"/>
      <c r="H221" s="13"/>
      <c r="I221" s="13"/>
      <c r="J221" s="13"/>
      <c r="K221" s="13"/>
      <c r="L221" s="13"/>
      <c r="M221" s="13"/>
      <c r="N221" s="13"/>
      <c r="O221" s="13"/>
      <c r="P221" s="13"/>
      <c r="Q221" s="13"/>
      <c r="R221" s="13"/>
      <c r="S221" s="13"/>
      <c r="T221" s="13"/>
      <c r="U221" s="13"/>
      <c r="V221" s="13"/>
      <c r="AK221" s="10"/>
      <c r="AL221" s="10"/>
      <c r="AM221" s="10"/>
      <c r="AN221" s="10"/>
    </row>
    <row r="222" spans="1:40" x14ac:dyDescent="0.25">
      <c r="A222" s="12"/>
      <c r="B222" s="13"/>
      <c r="C222" s="13"/>
      <c r="D222" s="13"/>
      <c r="E222" s="13"/>
      <c r="F222" s="13"/>
      <c r="G222" s="13"/>
      <c r="H222" s="13"/>
      <c r="I222" s="13"/>
      <c r="J222" s="13"/>
      <c r="K222" s="13"/>
      <c r="L222" s="13"/>
      <c r="M222" s="13"/>
      <c r="N222" s="13"/>
      <c r="O222" s="13"/>
      <c r="P222" s="13"/>
      <c r="Q222" s="13"/>
      <c r="R222" s="13"/>
      <c r="S222" s="13"/>
      <c r="T222" s="13"/>
      <c r="U222" s="13"/>
      <c r="V222" s="13"/>
      <c r="AK222" s="10"/>
      <c r="AL222" s="10"/>
      <c r="AM222" s="10"/>
      <c r="AN222" s="10"/>
    </row>
    <row r="223" spans="1:40" x14ac:dyDescent="0.25">
      <c r="A223" s="12"/>
      <c r="B223" s="13"/>
      <c r="C223" s="13"/>
      <c r="D223" s="13"/>
      <c r="E223" s="13"/>
      <c r="F223" s="13"/>
      <c r="G223" s="13"/>
      <c r="H223" s="13"/>
      <c r="I223" s="13"/>
      <c r="J223" s="13"/>
      <c r="K223" s="13"/>
      <c r="L223" s="13"/>
      <c r="M223" s="13"/>
      <c r="N223" s="13"/>
      <c r="O223" s="13"/>
      <c r="P223" s="13"/>
      <c r="Q223" s="13"/>
      <c r="R223" s="13"/>
      <c r="S223" s="13"/>
      <c r="T223" s="13"/>
      <c r="U223" s="13"/>
      <c r="V223" s="13"/>
      <c r="AK223" s="10"/>
      <c r="AL223" s="10"/>
      <c r="AM223" s="10"/>
      <c r="AN223" s="10"/>
    </row>
    <row r="224" spans="1:40" x14ac:dyDescent="0.25">
      <c r="A224" s="12"/>
      <c r="B224" s="13"/>
      <c r="C224" s="13"/>
      <c r="D224" s="13"/>
      <c r="E224" s="13"/>
      <c r="F224" s="13"/>
      <c r="G224" s="13"/>
      <c r="H224" s="13"/>
      <c r="I224" s="13"/>
      <c r="J224" s="13"/>
      <c r="K224" s="13"/>
      <c r="L224" s="13"/>
      <c r="M224" s="13"/>
      <c r="N224" s="13"/>
      <c r="O224" s="13"/>
      <c r="P224" s="13"/>
      <c r="Q224" s="13"/>
      <c r="R224" s="13"/>
      <c r="S224" s="13"/>
      <c r="T224" s="13"/>
      <c r="U224" s="13"/>
      <c r="V224" s="13"/>
      <c r="AK224" s="10"/>
      <c r="AL224" s="10"/>
      <c r="AM224" s="10"/>
      <c r="AN224" s="10"/>
    </row>
    <row r="225" spans="1:40" x14ac:dyDescent="0.25">
      <c r="A225" s="12"/>
      <c r="B225" s="13"/>
      <c r="C225" s="13"/>
      <c r="D225" s="13"/>
      <c r="E225" s="13"/>
      <c r="F225" s="13"/>
      <c r="G225" s="13"/>
      <c r="H225" s="13"/>
      <c r="I225" s="13"/>
      <c r="J225" s="13"/>
      <c r="K225" s="13"/>
      <c r="L225" s="13"/>
      <c r="M225" s="13"/>
      <c r="N225" s="13"/>
      <c r="O225" s="13"/>
      <c r="P225" s="13"/>
      <c r="Q225" s="13"/>
      <c r="R225" s="13"/>
      <c r="S225" s="13"/>
      <c r="T225" s="13"/>
      <c r="U225" s="13"/>
      <c r="V225" s="13"/>
      <c r="AK225" s="10"/>
      <c r="AL225" s="10"/>
      <c r="AM225" s="10"/>
      <c r="AN225" s="10"/>
    </row>
    <row r="226" spans="1:40" x14ac:dyDescent="0.25">
      <c r="A226" s="12"/>
      <c r="B226" s="13"/>
      <c r="C226" s="13"/>
      <c r="D226" s="13"/>
      <c r="E226" s="13"/>
      <c r="F226" s="13"/>
      <c r="G226" s="13"/>
      <c r="H226" s="13"/>
      <c r="I226" s="13"/>
      <c r="J226" s="13"/>
      <c r="K226" s="13"/>
      <c r="L226" s="13"/>
      <c r="M226" s="13"/>
      <c r="N226" s="13"/>
      <c r="O226" s="13"/>
      <c r="P226" s="13"/>
      <c r="Q226" s="13"/>
      <c r="R226" s="13"/>
      <c r="S226" s="13"/>
      <c r="T226" s="13"/>
      <c r="U226" s="13"/>
      <c r="V226" s="13"/>
      <c r="AK226" s="10"/>
      <c r="AL226" s="10"/>
      <c r="AM226" s="10"/>
      <c r="AN226" s="10"/>
    </row>
    <row r="227" spans="1:40" x14ac:dyDescent="0.25">
      <c r="A227" s="12"/>
      <c r="B227" s="13"/>
      <c r="C227" s="13"/>
      <c r="D227" s="13"/>
      <c r="E227" s="13"/>
      <c r="F227" s="13"/>
      <c r="G227" s="13"/>
      <c r="H227" s="13"/>
      <c r="I227" s="13"/>
      <c r="J227" s="13"/>
      <c r="K227" s="13"/>
      <c r="L227" s="13"/>
      <c r="M227" s="13"/>
      <c r="N227" s="13"/>
      <c r="O227" s="13"/>
      <c r="P227" s="13"/>
      <c r="Q227" s="13"/>
      <c r="R227" s="13"/>
      <c r="S227" s="13"/>
      <c r="T227" s="13"/>
      <c r="U227" s="13"/>
      <c r="V227" s="13"/>
      <c r="AK227" s="10"/>
      <c r="AL227" s="10"/>
      <c r="AM227" s="10"/>
      <c r="AN227" s="10"/>
    </row>
    <row r="228" spans="1:40" x14ac:dyDescent="0.25">
      <c r="A228" s="12"/>
      <c r="B228" s="13"/>
      <c r="C228" s="13"/>
      <c r="D228" s="13"/>
      <c r="E228" s="13"/>
      <c r="F228" s="13"/>
      <c r="G228" s="13"/>
      <c r="H228" s="13"/>
      <c r="I228" s="13"/>
      <c r="J228" s="13"/>
      <c r="K228" s="13"/>
      <c r="L228" s="13"/>
      <c r="M228" s="13"/>
      <c r="N228" s="13"/>
      <c r="O228" s="13"/>
      <c r="P228" s="13"/>
      <c r="Q228" s="13"/>
      <c r="R228" s="13"/>
      <c r="S228" s="13"/>
      <c r="T228" s="13"/>
      <c r="U228" s="13"/>
      <c r="V228" s="13"/>
      <c r="AK228" s="10"/>
      <c r="AL228" s="10"/>
      <c r="AM228" s="10"/>
      <c r="AN228" s="10"/>
    </row>
    <row r="229" spans="1:40" x14ac:dyDescent="0.25">
      <c r="A229" s="12"/>
      <c r="B229" s="13"/>
      <c r="C229" s="13"/>
      <c r="D229" s="13"/>
      <c r="E229" s="13"/>
      <c r="F229" s="13"/>
      <c r="G229" s="13"/>
      <c r="H229" s="13"/>
      <c r="I229" s="13"/>
      <c r="J229" s="13"/>
      <c r="K229" s="13"/>
      <c r="L229" s="13"/>
      <c r="M229" s="13"/>
      <c r="N229" s="13"/>
      <c r="O229" s="13"/>
      <c r="P229" s="13"/>
      <c r="Q229" s="13"/>
      <c r="R229" s="13"/>
      <c r="S229" s="13"/>
      <c r="T229" s="13"/>
      <c r="U229" s="13"/>
      <c r="V229" s="13"/>
      <c r="AK229" s="10"/>
      <c r="AL229" s="10"/>
      <c r="AM229" s="10"/>
      <c r="AN229" s="10"/>
    </row>
    <row r="230" spans="1:40" x14ac:dyDescent="0.25">
      <c r="A230" s="12"/>
      <c r="B230" s="13"/>
      <c r="C230" s="13"/>
      <c r="D230" s="13"/>
      <c r="E230" s="13"/>
      <c r="F230" s="13"/>
      <c r="G230" s="13"/>
      <c r="H230" s="13"/>
      <c r="I230" s="13"/>
      <c r="J230" s="13"/>
      <c r="K230" s="13"/>
      <c r="L230" s="13"/>
      <c r="M230" s="13"/>
      <c r="N230" s="13"/>
      <c r="O230" s="13"/>
      <c r="P230" s="13"/>
      <c r="Q230" s="13"/>
      <c r="R230" s="13"/>
      <c r="S230" s="13"/>
      <c r="T230" s="13"/>
      <c r="U230" s="13"/>
      <c r="V230" s="13"/>
      <c r="AK230" s="10"/>
      <c r="AL230" s="10"/>
      <c r="AM230" s="10"/>
      <c r="AN230" s="10"/>
    </row>
    <row r="231" spans="1:40" x14ac:dyDescent="0.25">
      <c r="A231" s="12"/>
      <c r="B231" s="13"/>
      <c r="C231" s="13"/>
      <c r="D231" s="13"/>
      <c r="E231" s="13"/>
      <c r="F231" s="13"/>
      <c r="G231" s="13"/>
      <c r="H231" s="13"/>
      <c r="I231" s="13"/>
      <c r="J231" s="13"/>
      <c r="K231" s="13"/>
      <c r="L231" s="13"/>
      <c r="M231" s="13"/>
      <c r="N231" s="13"/>
      <c r="O231" s="13"/>
      <c r="P231" s="13"/>
      <c r="Q231" s="13"/>
      <c r="R231" s="13"/>
      <c r="S231" s="13"/>
      <c r="T231" s="13"/>
      <c r="U231" s="13"/>
      <c r="V231" s="13"/>
      <c r="AK231" s="10"/>
      <c r="AL231" s="10"/>
      <c r="AM231" s="10"/>
      <c r="AN231" s="10"/>
    </row>
    <row r="232" spans="1:40" x14ac:dyDescent="0.25">
      <c r="A232" s="12"/>
      <c r="B232" s="13"/>
      <c r="C232" s="13"/>
      <c r="D232" s="13"/>
      <c r="E232" s="13"/>
      <c r="F232" s="13"/>
      <c r="G232" s="13"/>
      <c r="H232" s="13"/>
      <c r="I232" s="13"/>
      <c r="J232" s="13"/>
      <c r="K232" s="13"/>
      <c r="L232" s="13"/>
      <c r="M232" s="13"/>
      <c r="N232" s="13"/>
      <c r="O232" s="13"/>
      <c r="P232" s="13"/>
      <c r="Q232" s="13"/>
      <c r="R232" s="13"/>
      <c r="S232" s="13"/>
      <c r="T232" s="13"/>
      <c r="U232" s="13"/>
      <c r="V232" s="13"/>
      <c r="AK232" s="10"/>
      <c r="AL232" s="10"/>
      <c r="AM232" s="10"/>
      <c r="AN232" s="10"/>
    </row>
    <row r="233" spans="1:40" x14ac:dyDescent="0.25">
      <c r="A233" s="12"/>
      <c r="B233" s="13"/>
      <c r="C233" s="13"/>
      <c r="D233" s="13"/>
      <c r="E233" s="13"/>
      <c r="F233" s="13"/>
      <c r="G233" s="13"/>
      <c r="H233" s="13"/>
      <c r="I233" s="13"/>
      <c r="J233" s="13"/>
      <c r="K233" s="13"/>
      <c r="L233" s="13"/>
      <c r="M233" s="13"/>
      <c r="N233" s="13"/>
      <c r="O233" s="13"/>
      <c r="P233" s="13"/>
      <c r="Q233" s="13"/>
      <c r="R233" s="13"/>
      <c r="S233" s="13"/>
      <c r="T233" s="13"/>
      <c r="U233" s="13"/>
      <c r="V233" s="13"/>
      <c r="AK233" s="10"/>
      <c r="AL233" s="10"/>
      <c r="AM233" s="10"/>
      <c r="AN233" s="10"/>
    </row>
    <row r="234" spans="1:40" x14ac:dyDescent="0.25">
      <c r="A234" s="12"/>
      <c r="B234" s="13"/>
      <c r="C234" s="13"/>
      <c r="D234" s="13"/>
      <c r="E234" s="13"/>
      <c r="F234" s="13"/>
      <c r="G234" s="13"/>
      <c r="H234" s="13"/>
      <c r="I234" s="13"/>
      <c r="J234" s="13"/>
      <c r="K234" s="13"/>
      <c r="L234" s="13"/>
      <c r="M234" s="13"/>
      <c r="N234" s="13"/>
      <c r="O234" s="13"/>
      <c r="P234" s="13"/>
      <c r="Q234" s="13"/>
      <c r="R234" s="13"/>
      <c r="S234" s="13"/>
      <c r="T234" s="13"/>
      <c r="U234" s="13"/>
      <c r="V234" s="13"/>
      <c r="AK234" s="10"/>
      <c r="AL234" s="10"/>
      <c r="AM234" s="10"/>
      <c r="AN234" s="10"/>
    </row>
    <row r="235" spans="1:40" x14ac:dyDescent="0.25">
      <c r="A235" s="12"/>
      <c r="B235" s="13"/>
      <c r="C235" s="13"/>
      <c r="D235" s="13"/>
      <c r="E235" s="13"/>
      <c r="F235" s="13"/>
      <c r="G235" s="13"/>
      <c r="H235" s="13"/>
      <c r="I235" s="13"/>
      <c r="J235" s="13"/>
      <c r="K235" s="13"/>
      <c r="L235" s="13"/>
      <c r="M235" s="13"/>
      <c r="N235" s="13"/>
      <c r="O235" s="13"/>
      <c r="P235" s="13"/>
      <c r="Q235" s="13"/>
      <c r="R235" s="13"/>
      <c r="S235" s="13"/>
      <c r="T235" s="13"/>
      <c r="U235" s="13"/>
      <c r="V235" s="13"/>
      <c r="AK235" s="10"/>
      <c r="AL235" s="10"/>
      <c r="AM235" s="10"/>
      <c r="AN235" s="10"/>
    </row>
    <row r="236" spans="1:40" x14ac:dyDescent="0.25">
      <c r="A236" s="12"/>
      <c r="B236" s="13"/>
      <c r="C236" s="13"/>
      <c r="D236" s="13"/>
      <c r="E236" s="13"/>
      <c r="F236" s="13"/>
      <c r="G236" s="13"/>
      <c r="H236" s="13"/>
      <c r="I236" s="13"/>
      <c r="J236" s="13"/>
      <c r="K236" s="13"/>
      <c r="L236" s="13"/>
      <c r="M236" s="13"/>
      <c r="N236" s="13"/>
      <c r="O236" s="13"/>
      <c r="P236" s="13"/>
      <c r="Q236" s="13"/>
      <c r="R236" s="13"/>
      <c r="S236" s="13"/>
      <c r="T236" s="13"/>
      <c r="U236" s="13"/>
      <c r="V236" s="13"/>
      <c r="AK236" s="10"/>
      <c r="AL236" s="10"/>
      <c r="AM236" s="10"/>
      <c r="AN236" s="10"/>
    </row>
    <row r="237" spans="1:40" x14ac:dyDescent="0.25">
      <c r="A237" s="12"/>
      <c r="B237" s="13"/>
      <c r="C237" s="13"/>
      <c r="D237" s="13"/>
      <c r="E237" s="13"/>
      <c r="F237" s="13"/>
      <c r="G237" s="13"/>
      <c r="H237" s="13"/>
      <c r="I237" s="13"/>
      <c r="J237" s="13"/>
      <c r="K237" s="13"/>
      <c r="L237" s="13"/>
      <c r="M237" s="13"/>
      <c r="N237" s="13"/>
      <c r="O237" s="13"/>
      <c r="P237" s="13"/>
      <c r="Q237" s="13"/>
      <c r="R237" s="13"/>
      <c r="S237" s="13"/>
      <c r="T237" s="13"/>
      <c r="U237" s="13"/>
      <c r="V237" s="13"/>
      <c r="AK237" s="10"/>
      <c r="AL237" s="10"/>
      <c r="AM237" s="10"/>
      <c r="AN237" s="10"/>
    </row>
    <row r="238" spans="1:40" x14ac:dyDescent="0.25">
      <c r="A238" s="12"/>
      <c r="B238" s="13"/>
      <c r="C238" s="13"/>
      <c r="D238" s="13"/>
      <c r="E238" s="13"/>
      <c r="F238" s="13"/>
      <c r="G238" s="13"/>
      <c r="H238" s="13"/>
      <c r="I238" s="13"/>
      <c r="J238" s="13"/>
      <c r="K238" s="13"/>
      <c r="L238" s="13"/>
      <c r="M238" s="13"/>
      <c r="N238" s="13"/>
      <c r="O238" s="13"/>
      <c r="P238" s="13"/>
      <c r="Q238" s="13"/>
      <c r="R238" s="13"/>
      <c r="S238" s="13"/>
      <c r="T238" s="13"/>
      <c r="U238" s="13"/>
      <c r="V238" s="13"/>
      <c r="AK238" s="10"/>
      <c r="AL238" s="10"/>
      <c r="AM238" s="10"/>
      <c r="AN238" s="10"/>
    </row>
    <row r="239" spans="1:40" x14ac:dyDescent="0.25">
      <c r="A239" s="12"/>
      <c r="B239" s="13"/>
      <c r="C239" s="13"/>
      <c r="D239" s="13"/>
      <c r="E239" s="13"/>
      <c r="F239" s="13"/>
      <c r="G239" s="13"/>
      <c r="H239" s="13"/>
      <c r="I239" s="13"/>
      <c r="J239" s="13"/>
      <c r="K239" s="13"/>
      <c r="L239" s="13"/>
      <c r="M239" s="13"/>
      <c r="N239" s="13"/>
      <c r="O239" s="13"/>
      <c r="P239" s="13"/>
      <c r="Q239" s="13"/>
      <c r="R239" s="13"/>
      <c r="S239" s="13"/>
      <c r="T239" s="13"/>
      <c r="U239" s="13"/>
      <c r="V239" s="13"/>
      <c r="AK239" s="10"/>
      <c r="AL239" s="10"/>
      <c r="AM239" s="10"/>
      <c r="AN239" s="10"/>
    </row>
    <row r="240" spans="1:40" x14ac:dyDescent="0.25">
      <c r="A240" s="12"/>
      <c r="B240" s="13"/>
      <c r="C240" s="13"/>
      <c r="D240" s="13"/>
      <c r="E240" s="13"/>
      <c r="F240" s="13"/>
      <c r="G240" s="13"/>
      <c r="H240" s="13"/>
      <c r="I240" s="13"/>
      <c r="J240" s="13"/>
      <c r="K240" s="13"/>
      <c r="L240" s="13"/>
      <c r="M240" s="13"/>
      <c r="N240" s="13"/>
      <c r="O240" s="13"/>
      <c r="P240" s="13"/>
      <c r="Q240" s="13"/>
      <c r="R240" s="13"/>
      <c r="S240" s="13"/>
      <c r="T240" s="13"/>
      <c r="U240" s="13"/>
      <c r="V240" s="13"/>
      <c r="AK240" s="10"/>
      <c r="AL240" s="10"/>
      <c r="AM240" s="10"/>
      <c r="AN240" s="10"/>
    </row>
    <row r="241" spans="1:40" x14ac:dyDescent="0.25">
      <c r="A241" s="12"/>
      <c r="B241" s="13"/>
      <c r="C241" s="13"/>
      <c r="D241" s="13"/>
      <c r="E241" s="13"/>
      <c r="F241" s="13"/>
      <c r="G241" s="13"/>
      <c r="H241" s="13"/>
      <c r="I241" s="13"/>
      <c r="J241" s="13"/>
      <c r="K241" s="13"/>
      <c r="L241" s="13"/>
      <c r="M241" s="13"/>
      <c r="N241" s="13"/>
      <c r="O241" s="13"/>
      <c r="P241" s="13"/>
      <c r="Q241" s="13"/>
      <c r="R241" s="13"/>
      <c r="S241" s="13"/>
      <c r="T241" s="13"/>
      <c r="U241" s="13"/>
      <c r="V241" s="13"/>
      <c r="AK241" s="10"/>
      <c r="AL241" s="10"/>
      <c r="AM241" s="10"/>
      <c r="AN241" s="10"/>
    </row>
    <row r="242" spans="1:40" x14ac:dyDescent="0.25">
      <c r="A242" s="12"/>
      <c r="H242" s="13"/>
      <c r="I242" s="13"/>
      <c r="J242" s="13"/>
      <c r="K242" s="13"/>
      <c r="L242" s="13"/>
      <c r="M242" s="13"/>
      <c r="N242" s="13"/>
      <c r="O242" s="13"/>
      <c r="P242" s="13"/>
      <c r="Q242" s="13"/>
      <c r="R242" s="13"/>
      <c r="S242" s="13"/>
      <c r="T242" s="13"/>
      <c r="U242" s="13"/>
      <c r="V242" s="13"/>
      <c r="AK242" s="10"/>
      <c r="AL242" s="10"/>
      <c r="AM242" s="10"/>
      <c r="AN242" s="10"/>
    </row>
    <row r="243" spans="1:40" x14ac:dyDescent="0.25">
      <c r="A243" s="12"/>
      <c r="H243" s="13"/>
      <c r="I243" s="13"/>
      <c r="J243" s="13"/>
      <c r="K243" s="13"/>
      <c r="L243" s="13"/>
      <c r="M243" s="13"/>
      <c r="N243" s="13"/>
      <c r="O243" s="13"/>
      <c r="P243" s="13"/>
      <c r="Q243" s="13"/>
      <c r="R243" s="13"/>
      <c r="S243" s="13"/>
      <c r="T243" s="13"/>
      <c r="U243" s="13"/>
      <c r="V243" s="13"/>
      <c r="AK243" s="10"/>
      <c r="AL243" s="10"/>
      <c r="AM243" s="10"/>
      <c r="AN243" s="10"/>
    </row>
    <row r="244" spans="1:40" x14ac:dyDescent="0.25">
      <c r="A244" s="12"/>
      <c r="H244" s="13"/>
      <c r="I244" s="13"/>
      <c r="J244" s="13"/>
      <c r="K244" s="13"/>
      <c r="L244" s="13"/>
      <c r="M244" s="13"/>
      <c r="N244" s="13"/>
      <c r="O244" s="13"/>
      <c r="P244" s="13"/>
      <c r="Q244" s="13"/>
      <c r="R244" s="13"/>
      <c r="S244" s="13"/>
      <c r="T244" s="13"/>
      <c r="U244" s="13"/>
      <c r="V244" s="13"/>
      <c r="AK244" s="10"/>
      <c r="AL244" s="10"/>
      <c r="AM244" s="10"/>
      <c r="AN244" s="10"/>
    </row>
    <row r="245" spans="1:40" x14ac:dyDescent="0.25">
      <c r="A245" s="12"/>
      <c r="H245" s="13"/>
      <c r="I245" s="13"/>
      <c r="J245" s="13"/>
      <c r="K245" s="13"/>
      <c r="L245" s="13"/>
      <c r="M245" s="13"/>
      <c r="N245" s="13"/>
      <c r="O245" s="13"/>
      <c r="P245" s="13"/>
      <c r="Q245" s="13"/>
      <c r="R245" s="13"/>
      <c r="S245" s="13"/>
      <c r="T245" s="13"/>
      <c r="U245" s="13"/>
      <c r="V245" s="13"/>
      <c r="AK245" s="10"/>
      <c r="AL245" s="10"/>
      <c r="AM245" s="10"/>
      <c r="AN245" s="10"/>
    </row>
    <row r="246" spans="1:40" x14ac:dyDescent="0.25">
      <c r="A246" s="12"/>
      <c r="H246" s="13"/>
      <c r="I246" s="13"/>
      <c r="J246" s="13"/>
      <c r="K246" s="13"/>
      <c r="L246" s="13"/>
      <c r="M246" s="13"/>
      <c r="N246" s="13"/>
      <c r="O246" s="13"/>
      <c r="P246" s="13"/>
      <c r="Q246" s="13"/>
      <c r="R246" s="13"/>
      <c r="S246" s="13"/>
      <c r="T246" s="13"/>
      <c r="U246" s="13"/>
      <c r="V246" s="13"/>
      <c r="AK246" s="10"/>
      <c r="AL246" s="10"/>
      <c r="AM246" s="10"/>
      <c r="AN246" s="10"/>
    </row>
    <row r="247" spans="1:40" x14ac:dyDescent="0.25">
      <c r="AK247" s="10"/>
      <c r="AL247" s="10"/>
      <c r="AM247" s="10"/>
      <c r="AN247" s="10"/>
    </row>
    <row r="248" spans="1:40" x14ac:dyDescent="0.25">
      <c r="AK248" s="10"/>
      <c r="AL248" s="10"/>
      <c r="AM248" s="10"/>
      <c r="AN248" s="10"/>
    </row>
    <row r="249" spans="1:40" x14ac:dyDescent="0.25">
      <c r="AK249" s="10"/>
      <c r="AL249" s="10"/>
      <c r="AM249" s="10"/>
      <c r="AN249" s="10"/>
    </row>
    <row r="250" spans="1:40" x14ac:dyDescent="0.25">
      <c r="AK250" s="10"/>
      <c r="AL250" s="10"/>
      <c r="AM250" s="10"/>
      <c r="AN250" s="10"/>
    </row>
    <row r="251" spans="1:40" x14ac:dyDescent="0.25">
      <c r="AK251" s="10"/>
      <c r="AL251" s="10"/>
      <c r="AM251" s="10"/>
      <c r="AN251" s="10"/>
    </row>
    <row r="252" spans="1:40" x14ac:dyDescent="0.25">
      <c r="AK252" s="10"/>
      <c r="AL252" s="10"/>
      <c r="AM252" s="10"/>
      <c r="AN252" s="10"/>
    </row>
    <row r="253" spans="1:40" x14ac:dyDescent="0.25">
      <c r="AK253" s="10"/>
      <c r="AL253" s="10"/>
      <c r="AM253" s="10"/>
      <c r="AN253" s="10"/>
    </row>
    <row r="254" spans="1:40" x14ac:dyDescent="0.25">
      <c r="AK254" s="10"/>
      <c r="AL254" s="10"/>
      <c r="AM254" s="10"/>
      <c r="AN254" s="10"/>
    </row>
    <row r="255" spans="1:40" x14ac:dyDescent="0.25">
      <c r="AK255" s="10"/>
      <c r="AL255" s="10"/>
      <c r="AM255" s="10"/>
      <c r="AN255" s="10"/>
    </row>
    <row r="256" spans="1:40" x14ac:dyDescent="0.25">
      <c r="AK256" s="10"/>
      <c r="AL256" s="10"/>
      <c r="AM256" s="10"/>
      <c r="AN256" s="10"/>
    </row>
    <row r="257" spans="37:40" x14ac:dyDescent="0.25">
      <c r="AK257" s="10"/>
      <c r="AL257" s="10"/>
      <c r="AM257" s="10"/>
      <c r="AN257" s="10"/>
    </row>
    <row r="258" spans="37:40" x14ac:dyDescent="0.25">
      <c r="AK258" s="10"/>
      <c r="AL258" s="10"/>
      <c r="AM258" s="10"/>
      <c r="AN258" s="10"/>
    </row>
    <row r="259" spans="37:40" x14ac:dyDescent="0.25">
      <c r="AK259" s="10"/>
      <c r="AL259" s="10"/>
      <c r="AM259" s="10"/>
      <c r="AN259" s="10"/>
    </row>
    <row r="260" spans="37:40" x14ac:dyDescent="0.25">
      <c r="AK260" s="10"/>
      <c r="AL260" s="10"/>
      <c r="AM260" s="10"/>
      <c r="AN260" s="10"/>
    </row>
    <row r="261" spans="37:40" x14ac:dyDescent="0.25">
      <c r="AK261" s="10"/>
      <c r="AL261" s="10"/>
      <c r="AM261" s="10"/>
      <c r="AN261" s="10"/>
    </row>
    <row r="262" spans="37:40" x14ac:dyDescent="0.25">
      <c r="AK262" s="10"/>
      <c r="AL262" s="10"/>
      <c r="AM262" s="10"/>
      <c r="AN262" s="10"/>
    </row>
    <row r="263" spans="37:40" x14ac:dyDescent="0.25">
      <c r="AK263" s="10"/>
      <c r="AL263" s="10"/>
      <c r="AM263" s="10"/>
      <c r="AN263" s="10"/>
    </row>
    <row r="264" spans="37:40" x14ac:dyDescent="0.25">
      <c r="AK264" s="10"/>
      <c r="AL264" s="10"/>
      <c r="AM264" s="10"/>
      <c r="AN264" s="10"/>
    </row>
    <row r="265" spans="37:40" x14ac:dyDescent="0.25">
      <c r="AK265" s="10"/>
      <c r="AL265" s="10"/>
      <c r="AM265" s="10"/>
      <c r="AN265" s="10"/>
    </row>
    <row r="266" spans="37:40" x14ac:dyDescent="0.25">
      <c r="AK266" s="10"/>
      <c r="AL266" s="10"/>
      <c r="AM266" s="10"/>
      <c r="AN266" s="10"/>
    </row>
    <row r="267" spans="37:40" x14ac:dyDescent="0.25">
      <c r="AK267" s="10"/>
      <c r="AL267" s="10"/>
      <c r="AM267" s="10"/>
      <c r="AN267" s="10"/>
    </row>
    <row r="268" spans="37:40" x14ac:dyDescent="0.25">
      <c r="AK268" s="10"/>
      <c r="AL268" s="10"/>
      <c r="AM268" s="10"/>
      <c r="AN268" s="10"/>
    </row>
    <row r="269" spans="37:40" x14ac:dyDescent="0.25">
      <c r="AK269" s="10"/>
      <c r="AL269" s="10"/>
      <c r="AM269" s="10"/>
      <c r="AN269" s="10"/>
    </row>
    <row r="270" spans="37:40" x14ac:dyDescent="0.25">
      <c r="AK270" s="10"/>
      <c r="AL270" s="10"/>
      <c r="AM270" s="10"/>
      <c r="AN270" s="10"/>
    </row>
    <row r="271" spans="37:40" x14ac:dyDescent="0.25">
      <c r="AK271" s="10"/>
      <c r="AL271" s="10"/>
      <c r="AM271" s="10"/>
      <c r="AN271" s="10"/>
    </row>
    <row r="272" spans="37:40" x14ac:dyDescent="0.25">
      <c r="AK272" s="10"/>
      <c r="AL272" s="10"/>
      <c r="AM272" s="10"/>
      <c r="AN272" s="10"/>
    </row>
    <row r="273" spans="37:40" x14ac:dyDescent="0.25">
      <c r="AK273" s="10"/>
      <c r="AL273" s="10"/>
      <c r="AM273" s="10"/>
      <c r="AN273" s="10"/>
    </row>
    <row r="274" spans="37:40" x14ac:dyDescent="0.25">
      <c r="AK274" s="10"/>
      <c r="AL274" s="10"/>
      <c r="AM274" s="10"/>
      <c r="AN274" s="10"/>
    </row>
    <row r="275" spans="37:40" x14ac:dyDescent="0.25">
      <c r="AK275" s="10"/>
      <c r="AL275" s="10"/>
      <c r="AM275" s="10"/>
      <c r="AN275" s="10"/>
    </row>
    <row r="276" spans="37:40" x14ac:dyDescent="0.25">
      <c r="AK276" s="10"/>
      <c r="AL276" s="10"/>
      <c r="AM276" s="10"/>
      <c r="AN276" s="10"/>
    </row>
    <row r="277" spans="37:40" x14ac:dyDescent="0.25">
      <c r="AK277" s="10"/>
      <c r="AL277" s="10"/>
      <c r="AM277" s="10"/>
      <c r="AN277" s="10"/>
    </row>
    <row r="278" spans="37:40" x14ac:dyDescent="0.25">
      <c r="AK278" s="10"/>
      <c r="AL278" s="10"/>
      <c r="AM278" s="10"/>
      <c r="AN278" s="10"/>
    </row>
    <row r="279" spans="37:40" x14ac:dyDescent="0.25">
      <c r="AK279" s="10"/>
      <c r="AL279" s="10"/>
      <c r="AM279" s="10"/>
      <c r="AN279" s="10"/>
    </row>
    <row r="280" spans="37:40" x14ac:dyDescent="0.25">
      <c r="AK280" s="10"/>
      <c r="AL280" s="10"/>
      <c r="AM280" s="10"/>
      <c r="AN280" s="10"/>
    </row>
    <row r="281" spans="37:40" x14ac:dyDescent="0.25">
      <c r="AK281" s="10"/>
      <c r="AL281" s="10"/>
      <c r="AM281" s="10"/>
      <c r="AN281" s="10"/>
    </row>
    <row r="282" spans="37:40" x14ac:dyDescent="0.25">
      <c r="AK282" s="10"/>
      <c r="AL282" s="10"/>
      <c r="AM282" s="10"/>
      <c r="AN282" s="10"/>
    </row>
    <row r="283" spans="37:40" x14ac:dyDescent="0.25">
      <c r="AK283" s="10"/>
      <c r="AL283" s="10"/>
      <c r="AM283" s="10"/>
      <c r="AN283" s="10"/>
    </row>
    <row r="284" spans="37:40" x14ac:dyDescent="0.25">
      <c r="AK284" s="10"/>
      <c r="AL284" s="10"/>
      <c r="AM284" s="10"/>
      <c r="AN284" s="10"/>
    </row>
    <row r="285" spans="37:40" x14ac:dyDescent="0.25">
      <c r="AK285" s="10"/>
      <c r="AL285" s="10"/>
      <c r="AM285" s="10"/>
      <c r="AN285" s="10"/>
    </row>
    <row r="286" spans="37:40" x14ac:dyDescent="0.25">
      <c r="AK286" s="10"/>
      <c r="AL286" s="10"/>
      <c r="AM286" s="10"/>
      <c r="AN286" s="10"/>
    </row>
    <row r="287" spans="37:40" x14ac:dyDescent="0.25">
      <c r="AK287" s="10"/>
      <c r="AL287" s="10"/>
      <c r="AM287" s="10"/>
      <c r="AN287" s="10"/>
    </row>
    <row r="288" spans="37:40" x14ac:dyDescent="0.25">
      <c r="AK288" s="10"/>
      <c r="AL288" s="10"/>
      <c r="AM288" s="10"/>
      <c r="AN288" s="10"/>
    </row>
    <row r="289" spans="37:40" x14ac:dyDescent="0.25">
      <c r="AK289" s="10"/>
      <c r="AL289" s="10"/>
      <c r="AM289" s="10"/>
      <c r="AN289" s="10"/>
    </row>
    <row r="290" spans="37:40" x14ac:dyDescent="0.25">
      <c r="AK290" s="10"/>
      <c r="AL290" s="10"/>
      <c r="AM290" s="10"/>
      <c r="AN290" s="10"/>
    </row>
    <row r="291" spans="37:40" x14ac:dyDescent="0.25">
      <c r="AK291" s="10"/>
      <c r="AL291" s="10"/>
      <c r="AM291" s="10"/>
      <c r="AN291" s="10"/>
    </row>
    <row r="292" spans="37:40" x14ac:dyDescent="0.25">
      <c r="AK292" s="10"/>
      <c r="AL292" s="10"/>
      <c r="AM292" s="10"/>
      <c r="AN292" s="10"/>
    </row>
    <row r="293" spans="37:40" x14ac:dyDescent="0.25">
      <c r="AK293" s="10"/>
      <c r="AL293" s="10"/>
      <c r="AM293" s="10"/>
      <c r="AN293" s="10"/>
    </row>
    <row r="294" spans="37:40" x14ac:dyDescent="0.25">
      <c r="AK294" s="10"/>
      <c r="AL294" s="10"/>
      <c r="AM294" s="10"/>
      <c r="AN294" s="10"/>
    </row>
    <row r="295" spans="37:40" x14ac:dyDescent="0.25">
      <c r="AK295" s="10"/>
      <c r="AL295" s="10"/>
      <c r="AM295" s="10"/>
      <c r="AN295" s="10"/>
    </row>
    <row r="296" spans="37:40" x14ac:dyDescent="0.25">
      <c r="AK296" s="10"/>
      <c r="AL296" s="10"/>
      <c r="AM296" s="10"/>
      <c r="AN296" s="10"/>
    </row>
    <row r="297" spans="37:40" x14ac:dyDescent="0.25">
      <c r="AK297" s="10"/>
      <c r="AL297" s="10"/>
      <c r="AM297" s="10"/>
      <c r="AN297" s="10"/>
    </row>
    <row r="298" spans="37:40" x14ac:dyDescent="0.25">
      <c r="AK298" s="10"/>
      <c r="AL298" s="10"/>
      <c r="AM298" s="10"/>
      <c r="AN298" s="10"/>
    </row>
    <row r="299" spans="37:40" x14ac:dyDescent="0.25">
      <c r="AK299" s="10"/>
      <c r="AL299" s="10"/>
      <c r="AM299" s="10"/>
      <c r="AN299" s="10"/>
    </row>
    <row r="300" spans="37:40" x14ac:dyDescent="0.25">
      <c r="AK300" s="10"/>
      <c r="AL300" s="10"/>
      <c r="AM300" s="10"/>
      <c r="AN300" s="10"/>
    </row>
    <row r="301" spans="37:40" x14ac:dyDescent="0.25">
      <c r="AK301" s="10"/>
      <c r="AL301" s="10"/>
      <c r="AM301" s="10"/>
      <c r="AN301" s="10"/>
    </row>
    <row r="302" spans="37:40" x14ac:dyDescent="0.25">
      <c r="AK302" s="10"/>
      <c r="AL302" s="10"/>
      <c r="AM302" s="10"/>
      <c r="AN302" s="10"/>
    </row>
    <row r="303" spans="37:40" x14ac:dyDescent="0.25">
      <c r="AK303" s="10"/>
      <c r="AL303" s="10"/>
      <c r="AM303" s="10"/>
      <c r="AN303" s="10"/>
    </row>
    <row r="304" spans="37:40" x14ac:dyDescent="0.25">
      <c r="AK304" s="10"/>
      <c r="AL304" s="10"/>
      <c r="AM304" s="10"/>
      <c r="AN304" s="10"/>
    </row>
    <row r="305" spans="37:40" x14ac:dyDescent="0.25">
      <c r="AK305" s="10"/>
      <c r="AL305" s="10"/>
      <c r="AM305" s="10"/>
      <c r="AN305" s="10"/>
    </row>
    <row r="306" spans="37:40" x14ac:dyDescent="0.25">
      <c r="AK306" s="10"/>
      <c r="AL306" s="10"/>
      <c r="AM306" s="10"/>
      <c r="AN306" s="10"/>
    </row>
    <row r="307" spans="37:40" x14ac:dyDescent="0.25">
      <c r="AK307" s="10"/>
      <c r="AL307" s="10"/>
      <c r="AM307" s="10"/>
      <c r="AN307" s="10"/>
    </row>
    <row r="308" spans="37:40" x14ac:dyDescent="0.25">
      <c r="AK308" s="10"/>
      <c r="AL308" s="10"/>
      <c r="AM308" s="10"/>
      <c r="AN308" s="10"/>
    </row>
    <row r="309" spans="37:40" x14ac:dyDescent="0.25">
      <c r="AK309" s="10"/>
      <c r="AL309" s="10"/>
      <c r="AM309" s="10"/>
      <c r="AN309" s="10"/>
    </row>
    <row r="310" spans="37:40" x14ac:dyDescent="0.25">
      <c r="AK310" s="10"/>
      <c r="AL310" s="10"/>
      <c r="AM310" s="10"/>
      <c r="AN310" s="10"/>
    </row>
    <row r="311" spans="37:40" x14ac:dyDescent="0.25">
      <c r="AK311" s="10"/>
      <c r="AL311" s="10"/>
      <c r="AM311" s="10"/>
      <c r="AN311" s="10"/>
    </row>
    <row r="312" spans="37:40" x14ac:dyDescent="0.25">
      <c r="AK312" s="10"/>
      <c r="AL312" s="10"/>
      <c r="AM312" s="10"/>
      <c r="AN312" s="10"/>
    </row>
    <row r="313" spans="37:40" x14ac:dyDescent="0.25">
      <c r="AK313" s="10"/>
      <c r="AL313" s="10"/>
      <c r="AM313" s="10"/>
      <c r="AN313" s="10"/>
    </row>
    <row r="314" spans="37:40" x14ac:dyDescent="0.25">
      <c r="AK314" s="10"/>
      <c r="AL314" s="10"/>
      <c r="AM314" s="10"/>
      <c r="AN314" s="10"/>
    </row>
    <row r="315" spans="37:40" x14ac:dyDescent="0.25">
      <c r="AK315" s="10"/>
      <c r="AL315" s="10"/>
      <c r="AM315" s="10"/>
      <c r="AN315" s="10"/>
    </row>
    <row r="316" spans="37:40" x14ac:dyDescent="0.25">
      <c r="AK316" s="10"/>
      <c r="AL316" s="10"/>
      <c r="AM316" s="10"/>
      <c r="AN316" s="10"/>
    </row>
    <row r="317" spans="37:40" x14ac:dyDescent="0.25">
      <c r="AK317" s="10"/>
      <c r="AL317" s="10"/>
      <c r="AM317" s="10"/>
      <c r="AN317" s="10"/>
    </row>
    <row r="318" spans="37:40" x14ac:dyDescent="0.25">
      <c r="AK318" s="10"/>
      <c r="AL318" s="10"/>
      <c r="AM318" s="10"/>
      <c r="AN318" s="10"/>
    </row>
    <row r="319" spans="37:40" x14ac:dyDescent="0.25">
      <c r="AK319" s="10"/>
      <c r="AL319" s="10"/>
      <c r="AM319" s="10"/>
      <c r="AN319" s="10"/>
    </row>
    <row r="320" spans="37:40" x14ac:dyDescent="0.25">
      <c r="AK320" s="10"/>
      <c r="AL320" s="10"/>
      <c r="AM320" s="10"/>
      <c r="AN320" s="10"/>
    </row>
    <row r="321" spans="37:40" x14ac:dyDescent="0.25">
      <c r="AK321" s="10"/>
      <c r="AL321" s="10"/>
      <c r="AM321" s="10"/>
      <c r="AN321" s="10"/>
    </row>
    <row r="322" spans="37:40" x14ac:dyDescent="0.25">
      <c r="AK322" s="10"/>
      <c r="AL322" s="10"/>
      <c r="AM322" s="10"/>
      <c r="AN322" s="10"/>
    </row>
    <row r="323" spans="37:40" x14ac:dyDescent="0.25">
      <c r="AK323" s="10"/>
      <c r="AL323" s="10"/>
      <c r="AM323" s="10"/>
      <c r="AN323" s="10"/>
    </row>
    <row r="324" spans="37:40" x14ac:dyDescent="0.25">
      <c r="AK324" s="10"/>
      <c r="AL324" s="10"/>
      <c r="AM324" s="10"/>
      <c r="AN324" s="10"/>
    </row>
    <row r="325" spans="37:40" x14ac:dyDescent="0.25">
      <c r="AK325" s="10"/>
      <c r="AL325" s="10"/>
      <c r="AM325" s="10"/>
      <c r="AN325" s="10"/>
    </row>
    <row r="326" spans="37:40" x14ac:dyDescent="0.25">
      <c r="AK326" s="10"/>
      <c r="AL326" s="10"/>
      <c r="AM326" s="10"/>
      <c r="AN326" s="10"/>
    </row>
    <row r="327" spans="37:40" x14ac:dyDescent="0.25">
      <c r="AK327" s="10"/>
      <c r="AL327" s="10"/>
      <c r="AM327" s="10"/>
      <c r="AN327" s="10"/>
    </row>
    <row r="328" spans="37:40" x14ac:dyDescent="0.25">
      <c r="AK328" s="10"/>
      <c r="AL328" s="10"/>
      <c r="AM328" s="10"/>
      <c r="AN328" s="10"/>
    </row>
    <row r="329" spans="37:40" x14ac:dyDescent="0.25">
      <c r="AK329" s="10"/>
      <c r="AL329" s="10"/>
      <c r="AM329" s="10"/>
      <c r="AN329" s="10"/>
    </row>
    <row r="330" spans="37:40" x14ac:dyDescent="0.25">
      <c r="AK330" s="10"/>
      <c r="AL330" s="10"/>
      <c r="AM330" s="10"/>
      <c r="AN330" s="10"/>
    </row>
    <row r="331" spans="37:40" x14ac:dyDescent="0.25">
      <c r="AK331" s="10"/>
      <c r="AL331" s="10"/>
      <c r="AM331" s="10"/>
      <c r="AN331" s="10"/>
    </row>
    <row r="332" spans="37:40" x14ac:dyDescent="0.25">
      <c r="AK332" s="10"/>
      <c r="AL332" s="10"/>
      <c r="AM332" s="10"/>
      <c r="AN332" s="10"/>
    </row>
    <row r="333" spans="37:40" x14ac:dyDescent="0.25">
      <c r="AK333" s="10"/>
      <c r="AL333" s="10"/>
      <c r="AM333" s="10"/>
      <c r="AN333" s="10"/>
    </row>
    <row r="334" spans="37:40" x14ac:dyDescent="0.25">
      <c r="AK334" s="10"/>
      <c r="AL334" s="10"/>
      <c r="AM334" s="10"/>
      <c r="AN334" s="10"/>
    </row>
    <row r="335" spans="37:40" x14ac:dyDescent="0.25">
      <c r="AK335" s="10"/>
      <c r="AL335" s="10"/>
      <c r="AM335" s="10"/>
      <c r="AN335" s="10"/>
    </row>
    <row r="336" spans="37:40" x14ac:dyDescent="0.25">
      <c r="AK336" s="10"/>
      <c r="AL336" s="10"/>
      <c r="AM336" s="10"/>
      <c r="AN336" s="10"/>
    </row>
    <row r="337" spans="37:40" x14ac:dyDescent="0.25">
      <c r="AK337" s="10"/>
      <c r="AL337" s="10"/>
      <c r="AM337" s="10"/>
      <c r="AN337" s="10"/>
    </row>
    <row r="338" spans="37:40" x14ac:dyDescent="0.25">
      <c r="AK338" s="10"/>
      <c r="AL338" s="10"/>
      <c r="AM338" s="10"/>
      <c r="AN338" s="10"/>
    </row>
    <row r="339" spans="37:40" x14ac:dyDescent="0.25">
      <c r="AK339" s="10"/>
      <c r="AL339" s="10"/>
      <c r="AM339" s="10"/>
      <c r="AN339" s="10"/>
    </row>
    <row r="340" spans="37:40" x14ac:dyDescent="0.25">
      <c r="AK340" s="10"/>
      <c r="AL340" s="10"/>
      <c r="AM340" s="10"/>
      <c r="AN340" s="10"/>
    </row>
    <row r="341" spans="37:40" x14ac:dyDescent="0.25">
      <c r="AK341" s="10"/>
      <c r="AL341" s="10"/>
      <c r="AM341" s="10"/>
      <c r="AN341" s="10"/>
    </row>
    <row r="342" spans="37:40" x14ac:dyDescent="0.25">
      <c r="AK342" s="10"/>
      <c r="AL342" s="10"/>
      <c r="AM342" s="10"/>
      <c r="AN342" s="10"/>
    </row>
    <row r="343" spans="37:40" x14ac:dyDescent="0.25">
      <c r="AK343" s="10"/>
      <c r="AL343" s="10"/>
      <c r="AM343" s="10"/>
      <c r="AN343" s="10"/>
    </row>
    <row r="344" spans="37:40" x14ac:dyDescent="0.25">
      <c r="AK344" s="10"/>
      <c r="AL344" s="10"/>
      <c r="AM344" s="10"/>
      <c r="AN344" s="10"/>
    </row>
    <row r="345" spans="37:40" x14ac:dyDescent="0.25">
      <c r="AK345" s="10"/>
      <c r="AL345" s="10"/>
      <c r="AM345" s="10"/>
      <c r="AN345" s="10"/>
    </row>
    <row r="346" spans="37:40" x14ac:dyDescent="0.25">
      <c r="AK346" s="10"/>
      <c r="AL346" s="10"/>
      <c r="AM346" s="10"/>
      <c r="AN346" s="10"/>
    </row>
    <row r="347" spans="37:40" x14ac:dyDescent="0.25">
      <c r="AK347" s="10"/>
      <c r="AL347" s="10"/>
      <c r="AM347" s="10"/>
      <c r="AN347" s="10"/>
    </row>
    <row r="348" spans="37:40" x14ac:dyDescent="0.25">
      <c r="AK348" s="10"/>
      <c r="AL348" s="10"/>
      <c r="AM348" s="10"/>
      <c r="AN348" s="10"/>
    </row>
    <row r="349" spans="37:40" x14ac:dyDescent="0.25">
      <c r="AK349" s="10"/>
      <c r="AL349" s="10"/>
      <c r="AM349" s="10"/>
      <c r="AN349" s="10"/>
    </row>
    <row r="350" spans="37:40" x14ac:dyDescent="0.25">
      <c r="AK350" s="10"/>
      <c r="AL350" s="10"/>
      <c r="AM350" s="10"/>
      <c r="AN350" s="10"/>
    </row>
    <row r="351" spans="37:40" x14ac:dyDescent="0.25">
      <c r="AK351" s="10"/>
      <c r="AL351" s="10"/>
      <c r="AM351" s="10"/>
      <c r="AN351" s="10"/>
    </row>
    <row r="352" spans="37:40" x14ac:dyDescent="0.25">
      <c r="AK352" s="10"/>
      <c r="AL352" s="10"/>
      <c r="AM352" s="10"/>
      <c r="AN352" s="10"/>
    </row>
    <row r="353" spans="37:40" x14ac:dyDescent="0.25">
      <c r="AK353" s="10"/>
      <c r="AL353" s="10"/>
      <c r="AM353" s="10"/>
      <c r="AN353" s="10"/>
    </row>
    <row r="354" spans="37:40" x14ac:dyDescent="0.25">
      <c r="AK354" s="10"/>
      <c r="AL354" s="10"/>
      <c r="AM354" s="10"/>
      <c r="AN354" s="10"/>
    </row>
    <row r="355" spans="37:40" x14ac:dyDescent="0.25">
      <c r="AK355" s="10"/>
      <c r="AL355" s="10"/>
      <c r="AM355" s="10"/>
      <c r="AN355" s="10"/>
    </row>
    <row r="356" spans="37:40" x14ac:dyDescent="0.25">
      <c r="AK356" s="10"/>
      <c r="AL356" s="10"/>
      <c r="AM356" s="10"/>
      <c r="AN356" s="10"/>
    </row>
    <row r="357" spans="37:40" x14ac:dyDescent="0.25">
      <c r="AK357" s="10"/>
      <c r="AL357" s="10"/>
      <c r="AM357" s="10"/>
      <c r="AN357" s="10"/>
    </row>
    <row r="358" spans="37:40" x14ac:dyDescent="0.25">
      <c r="AK358" s="10"/>
      <c r="AL358" s="10"/>
      <c r="AM358" s="10"/>
      <c r="AN358" s="10"/>
    </row>
    <row r="359" spans="37:40" x14ac:dyDescent="0.25">
      <c r="AK359" s="10"/>
      <c r="AL359" s="10"/>
      <c r="AM359" s="10"/>
      <c r="AN359" s="10"/>
    </row>
    <row r="360" spans="37:40" x14ac:dyDescent="0.25">
      <c r="AK360" s="10"/>
      <c r="AL360" s="10"/>
      <c r="AM360" s="10"/>
      <c r="AN360" s="10"/>
    </row>
    <row r="361" spans="37:40" x14ac:dyDescent="0.25">
      <c r="AK361" s="10"/>
      <c r="AL361" s="10"/>
      <c r="AM361" s="10"/>
      <c r="AN361" s="10"/>
    </row>
    <row r="362" spans="37:40" x14ac:dyDescent="0.25">
      <c r="AK362" s="10"/>
      <c r="AL362" s="10"/>
      <c r="AM362" s="10"/>
      <c r="AN362" s="10"/>
    </row>
    <row r="363" spans="37:40" x14ac:dyDescent="0.25">
      <c r="AK363" s="10"/>
      <c r="AL363" s="10"/>
      <c r="AM363" s="10"/>
      <c r="AN363" s="10"/>
    </row>
    <row r="364" spans="37:40" x14ac:dyDescent="0.25">
      <c r="AK364" s="10"/>
      <c r="AL364" s="10"/>
      <c r="AM364" s="10"/>
      <c r="AN364" s="10"/>
    </row>
    <row r="365" spans="37:40" x14ac:dyDescent="0.25">
      <c r="AK365" s="10"/>
      <c r="AL365" s="10"/>
      <c r="AM365" s="10"/>
      <c r="AN365" s="10"/>
    </row>
    <row r="366" spans="37:40" x14ac:dyDescent="0.25">
      <c r="AK366" s="10"/>
      <c r="AL366" s="10"/>
      <c r="AM366" s="10"/>
      <c r="AN366" s="10"/>
    </row>
    <row r="367" spans="37:40" x14ac:dyDescent="0.25">
      <c r="AK367" s="10"/>
      <c r="AL367" s="10"/>
      <c r="AM367" s="10"/>
      <c r="AN367" s="10"/>
    </row>
    <row r="368" spans="37:40" x14ac:dyDescent="0.25">
      <c r="AK368" s="10"/>
      <c r="AL368" s="10"/>
      <c r="AM368" s="10"/>
      <c r="AN368" s="10"/>
    </row>
    <row r="369" spans="37:40" x14ac:dyDescent="0.25">
      <c r="AK369" s="10"/>
      <c r="AL369" s="10"/>
      <c r="AM369" s="10"/>
      <c r="AN369" s="10"/>
    </row>
    <row r="370" spans="37:40" x14ac:dyDescent="0.25">
      <c r="AK370" s="10"/>
      <c r="AL370" s="10"/>
      <c r="AM370" s="10"/>
      <c r="AN370" s="10"/>
    </row>
    <row r="371" spans="37:40" x14ac:dyDescent="0.25">
      <c r="AK371" s="10"/>
      <c r="AL371" s="10"/>
      <c r="AM371" s="10"/>
      <c r="AN371" s="10"/>
    </row>
    <row r="372" spans="37:40" x14ac:dyDescent="0.25">
      <c r="AK372" s="10"/>
      <c r="AL372" s="10"/>
      <c r="AM372" s="10"/>
      <c r="AN372" s="10"/>
    </row>
    <row r="373" spans="37:40" x14ac:dyDescent="0.25">
      <c r="AK373" s="10"/>
      <c r="AL373" s="10"/>
      <c r="AM373" s="10"/>
      <c r="AN373" s="10"/>
    </row>
    <row r="374" spans="37:40" x14ac:dyDescent="0.25">
      <c r="AK374" s="10"/>
      <c r="AL374" s="10"/>
      <c r="AM374" s="10"/>
      <c r="AN374" s="10"/>
    </row>
    <row r="375" spans="37:40" x14ac:dyDescent="0.25">
      <c r="AK375" s="10"/>
      <c r="AL375" s="10"/>
      <c r="AM375" s="10"/>
      <c r="AN375" s="10"/>
    </row>
    <row r="376" spans="37:40" x14ac:dyDescent="0.25">
      <c r="AK376" s="10"/>
      <c r="AL376" s="10"/>
      <c r="AM376" s="10"/>
      <c r="AN376" s="10"/>
    </row>
    <row r="377" spans="37:40" x14ac:dyDescent="0.25">
      <c r="AK377" s="10"/>
      <c r="AL377" s="10"/>
      <c r="AM377" s="10"/>
      <c r="AN377" s="10"/>
    </row>
    <row r="378" spans="37:40" x14ac:dyDescent="0.25">
      <c r="AK378" s="10"/>
      <c r="AL378" s="10"/>
      <c r="AM378" s="10"/>
      <c r="AN378" s="10"/>
    </row>
    <row r="379" spans="37:40" x14ac:dyDescent="0.25">
      <c r="AK379" s="10"/>
      <c r="AL379" s="10"/>
      <c r="AM379" s="10"/>
      <c r="AN379" s="10"/>
    </row>
    <row r="380" spans="37:40" x14ac:dyDescent="0.25">
      <c r="AK380" s="10"/>
      <c r="AL380" s="10"/>
      <c r="AM380" s="10"/>
      <c r="AN380" s="10"/>
    </row>
    <row r="381" spans="37:40" x14ac:dyDescent="0.25">
      <c r="AK381" s="10"/>
      <c r="AL381" s="10"/>
      <c r="AM381" s="10"/>
      <c r="AN381" s="10"/>
    </row>
    <row r="382" spans="37:40" x14ac:dyDescent="0.25">
      <c r="AK382" s="10"/>
      <c r="AL382" s="10"/>
      <c r="AM382" s="10"/>
      <c r="AN382" s="10"/>
    </row>
    <row r="383" spans="37:40" x14ac:dyDescent="0.25">
      <c r="AK383" s="10"/>
      <c r="AL383" s="10"/>
      <c r="AM383" s="10"/>
      <c r="AN383" s="10"/>
    </row>
    <row r="384" spans="37:40" x14ac:dyDescent="0.25">
      <c r="AK384" s="10"/>
      <c r="AL384" s="10"/>
      <c r="AM384" s="10"/>
      <c r="AN384" s="10"/>
    </row>
    <row r="385" spans="37:40" x14ac:dyDescent="0.25">
      <c r="AK385" s="10"/>
      <c r="AL385" s="10"/>
      <c r="AM385" s="10"/>
      <c r="AN385" s="10"/>
    </row>
    <row r="386" spans="37:40" x14ac:dyDescent="0.25">
      <c r="AK386" s="10"/>
      <c r="AL386" s="10"/>
      <c r="AM386" s="10"/>
      <c r="AN386" s="10"/>
    </row>
    <row r="387" spans="37:40" x14ac:dyDescent="0.25">
      <c r="AK387" s="10"/>
      <c r="AL387" s="10"/>
      <c r="AM387" s="10"/>
      <c r="AN387" s="10"/>
    </row>
    <row r="388" spans="37:40" x14ac:dyDescent="0.25">
      <c r="AK388" s="10"/>
      <c r="AL388" s="10"/>
      <c r="AM388" s="10"/>
      <c r="AN388" s="10"/>
    </row>
    <row r="389" spans="37:40" x14ac:dyDescent="0.25">
      <c r="AK389" s="10"/>
      <c r="AL389" s="10"/>
      <c r="AM389" s="10"/>
      <c r="AN389" s="10"/>
    </row>
    <row r="390" spans="37:40" x14ac:dyDescent="0.25">
      <c r="AK390" s="10"/>
      <c r="AL390" s="10"/>
      <c r="AM390" s="10"/>
      <c r="AN390" s="10"/>
    </row>
    <row r="391" spans="37:40" x14ac:dyDescent="0.25">
      <c r="AK391" s="10"/>
      <c r="AL391" s="10"/>
      <c r="AM391" s="10"/>
      <c r="AN391" s="10"/>
    </row>
    <row r="392" spans="37:40" x14ac:dyDescent="0.25">
      <c r="AK392" s="10"/>
      <c r="AL392" s="10"/>
      <c r="AM392" s="10"/>
      <c r="AN392" s="10"/>
    </row>
    <row r="393" spans="37:40" x14ac:dyDescent="0.25">
      <c r="AK393" s="10"/>
      <c r="AL393" s="10"/>
      <c r="AM393" s="10"/>
      <c r="AN393" s="10"/>
    </row>
    <row r="394" spans="37:40" x14ac:dyDescent="0.25">
      <c r="AK394" s="10"/>
      <c r="AL394" s="10"/>
      <c r="AM394" s="10"/>
      <c r="AN394" s="10"/>
    </row>
    <row r="395" spans="37:40" x14ac:dyDescent="0.25">
      <c r="AK395" s="10"/>
      <c r="AL395" s="10"/>
      <c r="AM395" s="10"/>
      <c r="AN395" s="10"/>
    </row>
    <row r="396" spans="37:40" x14ac:dyDescent="0.25">
      <c r="AK396" s="10"/>
      <c r="AL396" s="10"/>
      <c r="AM396" s="10"/>
      <c r="AN396" s="10"/>
    </row>
    <row r="397" spans="37:40" x14ac:dyDescent="0.25">
      <c r="AK397" s="10"/>
      <c r="AL397" s="10"/>
      <c r="AM397" s="10"/>
      <c r="AN397" s="10"/>
    </row>
    <row r="398" spans="37:40" x14ac:dyDescent="0.25">
      <c r="AK398" s="10"/>
      <c r="AL398" s="10"/>
      <c r="AM398" s="10"/>
      <c r="AN398" s="10"/>
    </row>
    <row r="399" spans="37:40" x14ac:dyDescent="0.25">
      <c r="AK399" s="10"/>
      <c r="AL399" s="10"/>
      <c r="AM399" s="10"/>
      <c r="AN399" s="10"/>
    </row>
    <row r="400" spans="37:40" x14ac:dyDescent="0.25">
      <c r="AK400" s="10"/>
      <c r="AL400" s="10"/>
      <c r="AM400" s="10"/>
      <c r="AN400" s="10"/>
    </row>
    <row r="401" spans="37:40" x14ac:dyDescent="0.25">
      <c r="AK401" s="10"/>
      <c r="AL401" s="10"/>
      <c r="AM401" s="10"/>
      <c r="AN401" s="10"/>
    </row>
    <row r="402" spans="37:40" x14ac:dyDescent="0.25">
      <c r="AK402" s="10"/>
      <c r="AL402" s="10"/>
      <c r="AM402" s="10"/>
      <c r="AN402" s="10"/>
    </row>
    <row r="403" spans="37:40" x14ac:dyDescent="0.25">
      <c r="AK403" s="10"/>
      <c r="AL403" s="10"/>
      <c r="AM403" s="10"/>
      <c r="AN403" s="10"/>
    </row>
    <row r="404" spans="37:40" x14ac:dyDescent="0.25">
      <c r="AK404" s="10"/>
      <c r="AL404" s="10"/>
      <c r="AM404" s="10"/>
      <c r="AN404" s="10"/>
    </row>
    <row r="405" spans="37:40" x14ac:dyDescent="0.25">
      <c r="AK405" s="10"/>
      <c r="AL405" s="10"/>
      <c r="AM405" s="10"/>
      <c r="AN405" s="10"/>
    </row>
    <row r="406" spans="37:40" x14ac:dyDescent="0.25">
      <c r="AK406" s="10"/>
      <c r="AL406" s="10"/>
      <c r="AM406" s="10"/>
      <c r="AN406" s="10"/>
    </row>
    <row r="407" spans="37:40" x14ac:dyDescent="0.25">
      <c r="AK407" s="10"/>
      <c r="AL407" s="10"/>
      <c r="AM407" s="10"/>
      <c r="AN407" s="10"/>
    </row>
    <row r="408" spans="37:40" x14ac:dyDescent="0.25">
      <c r="AK408" s="10"/>
      <c r="AL408" s="10"/>
      <c r="AM408" s="10"/>
      <c r="AN408" s="10"/>
    </row>
    <row r="409" spans="37:40" x14ac:dyDescent="0.25">
      <c r="AK409" s="10"/>
      <c r="AL409" s="10"/>
      <c r="AM409" s="10"/>
      <c r="AN409" s="10"/>
    </row>
    <row r="410" spans="37:40" x14ac:dyDescent="0.25">
      <c r="AK410" s="10"/>
      <c r="AL410" s="10"/>
      <c r="AM410" s="10"/>
      <c r="AN410" s="10"/>
    </row>
    <row r="411" spans="37:40" x14ac:dyDescent="0.25">
      <c r="AK411" s="10"/>
      <c r="AL411" s="10"/>
      <c r="AM411" s="10"/>
      <c r="AN411" s="10"/>
    </row>
    <row r="412" spans="37:40" x14ac:dyDescent="0.25">
      <c r="AK412" s="10"/>
      <c r="AL412" s="10"/>
      <c r="AM412" s="10"/>
      <c r="AN412" s="10"/>
    </row>
    <row r="413" spans="37:40" x14ac:dyDescent="0.25">
      <c r="AK413" s="10"/>
      <c r="AL413" s="10"/>
      <c r="AM413" s="10"/>
      <c r="AN413" s="10"/>
    </row>
    <row r="414" spans="37:40" x14ac:dyDescent="0.25">
      <c r="AK414" s="10"/>
      <c r="AL414" s="10"/>
      <c r="AM414" s="10"/>
      <c r="AN414" s="10"/>
    </row>
    <row r="415" spans="37:40" x14ac:dyDescent="0.25">
      <c r="AK415" s="10"/>
      <c r="AL415" s="10"/>
      <c r="AM415" s="10"/>
      <c r="AN415" s="10"/>
    </row>
    <row r="416" spans="37:40" x14ac:dyDescent="0.25">
      <c r="AK416" s="10"/>
      <c r="AL416" s="10"/>
      <c r="AM416" s="10"/>
      <c r="AN416" s="10"/>
    </row>
    <row r="417" spans="37:40" x14ac:dyDescent="0.25">
      <c r="AK417" s="10"/>
      <c r="AL417" s="10"/>
      <c r="AM417" s="10"/>
      <c r="AN417" s="10"/>
    </row>
    <row r="418" spans="37:40" x14ac:dyDescent="0.25">
      <c r="AK418" s="10"/>
      <c r="AL418" s="10"/>
      <c r="AM418" s="10"/>
      <c r="AN418" s="10"/>
    </row>
    <row r="419" spans="37:40" x14ac:dyDescent="0.25">
      <c r="AK419" s="10"/>
      <c r="AL419" s="10"/>
      <c r="AM419" s="10"/>
      <c r="AN419" s="10"/>
    </row>
    <row r="420" spans="37:40" x14ac:dyDescent="0.25">
      <c r="AK420" s="10"/>
      <c r="AL420" s="10"/>
      <c r="AM420" s="10"/>
      <c r="AN420" s="10"/>
    </row>
    <row r="421" spans="37:40" x14ac:dyDescent="0.25">
      <c r="AK421" s="10"/>
      <c r="AL421" s="10"/>
      <c r="AM421" s="10"/>
      <c r="AN421" s="10"/>
    </row>
    <row r="422" spans="37:40" x14ac:dyDescent="0.25">
      <c r="AK422" s="10"/>
      <c r="AL422" s="10"/>
      <c r="AM422" s="10"/>
      <c r="AN422" s="10"/>
    </row>
    <row r="423" spans="37:40" x14ac:dyDescent="0.25">
      <c r="AK423" s="10"/>
      <c r="AL423" s="10"/>
      <c r="AM423" s="10"/>
      <c r="AN423" s="10"/>
    </row>
    <row r="424" spans="37:40" x14ac:dyDescent="0.25">
      <c r="AK424" s="10"/>
      <c r="AL424" s="10"/>
      <c r="AM424" s="10"/>
      <c r="AN424" s="10"/>
    </row>
    <row r="425" spans="37:40" x14ac:dyDescent="0.25">
      <c r="AK425" s="10"/>
      <c r="AL425" s="10"/>
      <c r="AM425" s="10"/>
      <c r="AN425" s="10"/>
    </row>
    <row r="426" spans="37:40" x14ac:dyDescent="0.25">
      <c r="AK426" s="10"/>
      <c r="AL426" s="10"/>
      <c r="AM426" s="10"/>
      <c r="AN426" s="10"/>
    </row>
    <row r="427" spans="37:40" x14ac:dyDescent="0.25">
      <c r="AK427" s="10"/>
      <c r="AL427" s="10"/>
      <c r="AM427" s="10"/>
      <c r="AN427" s="10"/>
    </row>
    <row r="428" spans="37:40" x14ac:dyDescent="0.25">
      <c r="AK428" s="10"/>
      <c r="AL428" s="10"/>
      <c r="AM428" s="10"/>
      <c r="AN428" s="10"/>
    </row>
    <row r="429" spans="37:40" x14ac:dyDescent="0.25">
      <c r="AK429" s="10"/>
      <c r="AL429" s="10"/>
      <c r="AM429" s="10"/>
      <c r="AN429" s="10"/>
    </row>
    <row r="430" spans="37:40" x14ac:dyDescent="0.25">
      <c r="AK430" s="10"/>
      <c r="AL430" s="10"/>
      <c r="AM430" s="10"/>
      <c r="AN430" s="10"/>
    </row>
    <row r="431" spans="37:40" x14ac:dyDescent="0.25">
      <c r="AK431" s="10"/>
      <c r="AL431" s="10"/>
      <c r="AM431" s="10"/>
      <c r="AN431" s="10"/>
    </row>
    <row r="432" spans="37:40" x14ac:dyDescent="0.25">
      <c r="AK432" s="10"/>
      <c r="AL432" s="10"/>
      <c r="AM432" s="10"/>
      <c r="AN432" s="10"/>
    </row>
    <row r="433" spans="37:40" x14ac:dyDescent="0.25">
      <c r="AK433" s="10"/>
      <c r="AL433" s="10"/>
      <c r="AM433" s="10"/>
      <c r="AN433" s="10"/>
    </row>
    <row r="434" spans="37:40" x14ac:dyDescent="0.25">
      <c r="AK434" s="10"/>
      <c r="AL434" s="10"/>
      <c r="AM434" s="10"/>
      <c r="AN434" s="10"/>
    </row>
    <row r="435" spans="37:40" x14ac:dyDescent="0.25">
      <c r="AK435" s="10"/>
      <c r="AL435" s="10"/>
      <c r="AM435" s="10"/>
      <c r="AN435" s="10"/>
    </row>
    <row r="436" spans="37:40" x14ac:dyDescent="0.25">
      <c r="AK436" s="10"/>
      <c r="AL436" s="10"/>
      <c r="AM436" s="10"/>
      <c r="AN436" s="10"/>
    </row>
    <row r="437" spans="37:40" x14ac:dyDescent="0.25">
      <c r="AK437" s="10"/>
      <c r="AL437" s="10"/>
      <c r="AM437" s="10"/>
      <c r="AN437" s="10"/>
    </row>
    <row r="438" spans="37:40" x14ac:dyDescent="0.25">
      <c r="AK438" s="10"/>
      <c r="AL438" s="10"/>
      <c r="AM438" s="10"/>
      <c r="AN438" s="10"/>
    </row>
    <row r="439" spans="37:40" x14ac:dyDescent="0.25">
      <c r="AK439" s="10"/>
      <c r="AL439" s="10"/>
      <c r="AM439" s="10"/>
      <c r="AN439" s="10"/>
    </row>
    <row r="440" spans="37:40" x14ac:dyDescent="0.25">
      <c r="AK440" s="10"/>
      <c r="AL440" s="10"/>
      <c r="AM440" s="10"/>
      <c r="AN440" s="10"/>
    </row>
    <row r="441" spans="37:40" x14ac:dyDescent="0.25">
      <c r="AK441" s="10"/>
      <c r="AL441" s="10"/>
      <c r="AM441" s="10"/>
      <c r="AN441" s="10"/>
    </row>
    <row r="442" spans="37:40" x14ac:dyDescent="0.25">
      <c r="AK442" s="10"/>
      <c r="AL442" s="10"/>
      <c r="AM442" s="10"/>
      <c r="AN442" s="10"/>
    </row>
    <row r="443" spans="37:40" x14ac:dyDescent="0.25">
      <c r="AK443" s="10"/>
      <c r="AL443" s="10"/>
      <c r="AM443" s="10"/>
      <c r="AN443" s="10"/>
    </row>
    <row r="444" spans="37:40" x14ac:dyDescent="0.25">
      <c r="AK444" s="10"/>
      <c r="AL444" s="10"/>
      <c r="AM444" s="10"/>
      <c r="AN444" s="10"/>
    </row>
    <row r="445" spans="37:40" x14ac:dyDescent="0.25">
      <c r="AK445" s="10"/>
      <c r="AL445" s="10"/>
      <c r="AM445" s="10"/>
      <c r="AN445" s="10"/>
    </row>
    <row r="446" spans="37:40" x14ac:dyDescent="0.25">
      <c r="AK446" s="10"/>
      <c r="AL446" s="10"/>
      <c r="AM446" s="10"/>
      <c r="AN446" s="10"/>
    </row>
    <row r="447" spans="37:40" x14ac:dyDescent="0.25">
      <c r="AK447" s="10"/>
      <c r="AL447" s="10"/>
      <c r="AM447" s="10"/>
      <c r="AN447" s="10"/>
    </row>
    <row r="448" spans="37:40" x14ac:dyDescent="0.25">
      <c r="AK448" s="10"/>
      <c r="AL448" s="10"/>
      <c r="AM448" s="10"/>
      <c r="AN448" s="10"/>
    </row>
    <row r="449" spans="37:40" x14ac:dyDescent="0.25">
      <c r="AK449" s="10"/>
      <c r="AL449" s="10"/>
      <c r="AM449" s="10"/>
      <c r="AN449" s="10"/>
    </row>
    <row r="450" spans="37:40" x14ac:dyDescent="0.25">
      <c r="AK450" s="10"/>
      <c r="AL450" s="10"/>
      <c r="AM450" s="10"/>
      <c r="AN450" s="10"/>
    </row>
    <row r="451" spans="37:40" x14ac:dyDescent="0.25">
      <c r="AK451" s="10"/>
      <c r="AL451" s="10"/>
      <c r="AM451" s="10"/>
      <c r="AN451" s="10"/>
    </row>
    <row r="452" spans="37:40" x14ac:dyDescent="0.25">
      <c r="AK452" s="10"/>
      <c r="AL452" s="10"/>
      <c r="AM452" s="10"/>
      <c r="AN452" s="10"/>
    </row>
    <row r="453" spans="37:40" x14ac:dyDescent="0.25">
      <c r="AK453" s="10"/>
      <c r="AL453" s="10"/>
      <c r="AM453" s="10"/>
      <c r="AN453" s="10"/>
    </row>
    <row r="454" spans="37:40" x14ac:dyDescent="0.25">
      <c r="AK454" s="10"/>
      <c r="AL454" s="10"/>
      <c r="AM454" s="10"/>
      <c r="AN454" s="10"/>
    </row>
    <row r="455" spans="37:40" x14ac:dyDescent="0.25">
      <c r="AK455" s="10"/>
      <c r="AL455" s="10"/>
      <c r="AM455" s="10"/>
      <c r="AN455" s="10"/>
    </row>
    <row r="456" spans="37:40" x14ac:dyDescent="0.25">
      <c r="AK456" s="10"/>
      <c r="AL456" s="10"/>
      <c r="AM456" s="10"/>
      <c r="AN456" s="10"/>
    </row>
    <row r="457" spans="37:40" x14ac:dyDescent="0.25">
      <c r="AK457" s="10"/>
      <c r="AL457" s="10"/>
      <c r="AM457" s="10"/>
      <c r="AN457" s="10"/>
    </row>
    <row r="458" spans="37:40" x14ac:dyDescent="0.25">
      <c r="AK458" s="10"/>
      <c r="AL458" s="10"/>
      <c r="AM458" s="10"/>
      <c r="AN458" s="10"/>
    </row>
    <row r="459" spans="37:40" x14ac:dyDescent="0.25">
      <c r="AK459" s="10"/>
      <c r="AL459" s="10"/>
      <c r="AM459" s="10"/>
      <c r="AN459" s="10"/>
    </row>
    <row r="460" spans="37:40" x14ac:dyDescent="0.25">
      <c r="AK460" s="10"/>
      <c r="AL460" s="10"/>
      <c r="AM460" s="10"/>
      <c r="AN460" s="10"/>
    </row>
    <row r="461" spans="37:40" x14ac:dyDescent="0.25">
      <c r="AK461" s="10"/>
      <c r="AL461" s="10"/>
      <c r="AM461" s="10"/>
      <c r="AN461" s="10"/>
    </row>
    <row r="462" spans="37:40" x14ac:dyDescent="0.25">
      <c r="AK462" s="10"/>
      <c r="AL462" s="10"/>
      <c r="AM462" s="10"/>
      <c r="AN462" s="10"/>
    </row>
    <row r="463" spans="37:40" x14ac:dyDescent="0.25">
      <c r="AK463" s="10"/>
      <c r="AL463" s="10"/>
      <c r="AM463" s="10"/>
      <c r="AN463" s="10"/>
    </row>
    <row r="464" spans="37:40" x14ac:dyDescent="0.25">
      <c r="AK464" s="10"/>
      <c r="AL464" s="10"/>
      <c r="AM464" s="10"/>
      <c r="AN464" s="10"/>
    </row>
    <row r="465" spans="37:40" x14ac:dyDescent="0.25">
      <c r="AK465" s="10"/>
      <c r="AL465" s="10"/>
      <c r="AM465" s="10"/>
      <c r="AN465" s="10"/>
    </row>
    <row r="466" spans="37:40" x14ac:dyDescent="0.25">
      <c r="AK466" s="10"/>
      <c r="AL466" s="10"/>
      <c r="AM466" s="10"/>
      <c r="AN466" s="10"/>
    </row>
    <row r="467" spans="37:40" x14ac:dyDescent="0.25">
      <c r="AK467" s="10"/>
      <c r="AL467" s="10"/>
      <c r="AM467" s="10"/>
      <c r="AN467" s="10"/>
    </row>
    <row r="468" spans="37:40" x14ac:dyDescent="0.25">
      <c r="AK468" s="10"/>
      <c r="AL468" s="10"/>
      <c r="AM468" s="10"/>
      <c r="AN468" s="10"/>
    </row>
    <row r="469" spans="37:40" x14ac:dyDescent="0.25">
      <c r="AK469" s="10"/>
      <c r="AL469" s="10"/>
      <c r="AM469" s="10"/>
      <c r="AN469" s="10"/>
    </row>
    <row r="470" spans="37:40" x14ac:dyDescent="0.25">
      <c r="AK470" s="10"/>
      <c r="AL470" s="10"/>
      <c r="AM470" s="10"/>
      <c r="AN470" s="10"/>
    </row>
    <row r="471" spans="37:40" x14ac:dyDescent="0.25">
      <c r="AK471" s="10"/>
      <c r="AL471" s="10"/>
      <c r="AM471" s="10"/>
      <c r="AN471" s="10"/>
    </row>
    <row r="472" spans="37:40" x14ac:dyDescent="0.25">
      <c r="AK472" s="10"/>
      <c r="AL472" s="10"/>
      <c r="AM472" s="10"/>
      <c r="AN472" s="10"/>
    </row>
    <row r="473" spans="37:40" x14ac:dyDescent="0.25">
      <c r="AK473" s="10"/>
      <c r="AL473" s="10"/>
      <c r="AM473" s="10"/>
      <c r="AN473" s="10"/>
    </row>
    <row r="474" spans="37:40" x14ac:dyDescent="0.25">
      <c r="AK474" s="10"/>
      <c r="AL474" s="10"/>
      <c r="AM474" s="10"/>
      <c r="AN474" s="10"/>
    </row>
    <row r="475" spans="37:40" x14ac:dyDescent="0.25">
      <c r="AK475" s="10"/>
      <c r="AL475" s="10"/>
      <c r="AM475" s="10"/>
      <c r="AN475" s="10"/>
    </row>
    <row r="476" spans="37:40" x14ac:dyDescent="0.25">
      <c r="AK476" s="10"/>
      <c r="AL476" s="10"/>
      <c r="AM476" s="10"/>
      <c r="AN476" s="10"/>
    </row>
    <row r="477" spans="37:40" x14ac:dyDescent="0.25">
      <c r="AK477" s="10"/>
      <c r="AL477" s="10"/>
      <c r="AM477" s="10"/>
      <c r="AN477" s="10"/>
    </row>
    <row r="478" spans="37:40" x14ac:dyDescent="0.25">
      <c r="AK478" s="10"/>
      <c r="AL478" s="10"/>
      <c r="AM478" s="10"/>
      <c r="AN478" s="10"/>
    </row>
    <row r="479" spans="37:40" x14ac:dyDescent="0.25">
      <c r="AK479" s="10"/>
      <c r="AL479" s="10"/>
      <c r="AM479" s="10"/>
      <c r="AN479" s="10"/>
    </row>
    <row r="480" spans="37:40" x14ac:dyDescent="0.25">
      <c r="AK480" s="10"/>
      <c r="AL480" s="10"/>
      <c r="AM480" s="10"/>
      <c r="AN480" s="10"/>
    </row>
    <row r="481" spans="37:40" x14ac:dyDescent="0.25">
      <c r="AK481" s="10"/>
      <c r="AL481" s="10"/>
      <c r="AM481" s="10"/>
      <c r="AN481" s="10"/>
    </row>
    <row r="482" spans="37:40" x14ac:dyDescent="0.25">
      <c r="AK482" s="10"/>
      <c r="AL482" s="10"/>
      <c r="AM482" s="10"/>
      <c r="AN482" s="10"/>
    </row>
    <row r="483" spans="37:40" x14ac:dyDescent="0.25">
      <c r="AK483" s="10"/>
      <c r="AL483" s="10"/>
      <c r="AM483" s="10"/>
      <c r="AN483" s="10"/>
    </row>
    <row r="484" spans="37:40" x14ac:dyDescent="0.25">
      <c r="AK484" s="10"/>
      <c r="AL484" s="10"/>
      <c r="AM484" s="10"/>
      <c r="AN484" s="10"/>
    </row>
    <row r="485" spans="37:40" x14ac:dyDescent="0.25">
      <c r="AK485" s="10"/>
      <c r="AL485" s="10"/>
      <c r="AM485" s="10"/>
      <c r="AN485" s="10"/>
    </row>
    <row r="486" spans="37:40" x14ac:dyDescent="0.25">
      <c r="AK486" s="10"/>
      <c r="AL486" s="10"/>
      <c r="AM486" s="10"/>
      <c r="AN486" s="10"/>
    </row>
    <row r="487" spans="37:40" x14ac:dyDescent="0.25">
      <c r="AK487" s="10"/>
      <c r="AL487" s="10"/>
      <c r="AM487" s="10"/>
      <c r="AN487" s="10"/>
    </row>
    <row r="488" spans="37:40" x14ac:dyDescent="0.25">
      <c r="AK488" s="10"/>
      <c r="AL488" s="10"/>
      <c r="AM488" s="10"/>
      <c r="AN488" s="10"/>
    </row>
    <row r="489" spans="37:40" x14ac:dyDescent="0.25">
      <c r="AK489" s="10"/>
      <c r="AL489" s="10"/>
      <c r="AM489" s="10"/>
      <c r="AN489" s="10"/>
    </row>
    <row r="490" spans="37:40" x14ac:dyDescent="0.25">
      <c r="AK490" s="10"/>
      <c r="AL490" s="10"/>
      <c r="AM490" s="10"/>
      <c r="AN490" s="10"/>
    </row>
    <row r="491" spans="37:40" x14ac:dyDescent="0.25">
      <c r="AK491" s="10"/>
      <c r="AL491" s="10"/>
      <c r="AM491" s="10"/>
      <c r="AN491" s="10"/>
    </row>
    <row r="492" spans="37:40" x14ac:dyDescent="0.25">
      <c r="AK492" s="10"/>
      <c r="AL492" s="10"/>
      <c r="AM492" s="10"/>
      <c r="AN492" s="10"/>
    </row>
    <row r="493" spans="37:40" x14ac:dyDescent="0.25">
      <c r="AK493" s="10"/>
      <c r="AL493" s="10"/>
      <c r="AM493" s="10"/>
      <c r="AN493" s="10"/>
    </row>
    <row r="494" spans="37:40" x14ac:dyDescent="0.25">
      <c r="AK494" s="10"/>
      <c r="AL494" s="10"/>
      <c r="AM494" s="10"/>
      <c r="AN494" s="10"/>
    </row>
    <row r="495" spans="37:40" x14ac:dyDescent="0.25">
      <c r="AK495" s="10"/>
      <c r="AL495" s="10"/>
      <c r="AM495" s="10"/>
      <c r="AN495" s="10"/>
    </row>
    <row r="496" spans="37:40" x14ac:dyDescent="0.25">
      <c r="AK496" s="10"/>
      <c r="AL496" s="10"/>
      <c r="AM496" s="10"/>
      <c r="AN496" s="10"/>
    </row>
    <row r="497" spans="37:40" x14ac:dyDescent="0.25">
      <c r="AK497" s="10"/>
      <c r="AL497" s="10"/>
      <c r="AM497" s="10"/>
      <c r="AN497" s="10"/>
    </row>
    <row r="498" spans="37:40" x14ac:dyDescent="0.25">
      <c r="AK498" s="10"/>
      <c r="AL498" s="10"/>
      <c r="AM498" s="10"/>
      <c r="AN498" s="10"/>
    </row>
    <row r="499" spans="37:40" x14ac:dyDescent="0.25">
      <c r="AK499" s="10"/>
      <c r="AL499" s="10"/>
      <c r="AM499" s="10"/>
      <c r="AN499" s="10"/>
    </row>
    <row r="500" spans="37:40" x14ac:dyDescent="0.25">
      <c r="AK500" s="10"/>
      <c r="AL500" s="10"/>
      <c r="AM500" s="10"/>
      <c r="AN500" s="10"/>
    </row>
    <row r="501" spans="37:40" x14ac:dyDescent="0.25">
      <c r="AK501" s="10"/>
      <c r="AL501" s="10"/>
      <c r="AM501" s="10"/>
      <c r="AN501" s="10"/>
    </row>
    <row r="502" spans="37:40" x14ac:dyDescent="0.25">
      <c r="AK502" s="10"/>
      <c r="AL502" s="10"/>
      <c r="AM502" s="10"/>
      <c r="AN502" s="10"/>
    </row>
    <row r="503" spans="37:40" x14ac:dyDescent="0.25">
      <c r="AK503" s="10"/>
      <c r="AL503" s="10"/>
      <c r="AM503" s="10"/>
      <c r="AN503" s="10"/>
    </row>
    <row r="504" spans="37:40" x14ac:dyDescent="0.25">
      <c r="AK504" s="10"/>
      <c r="AL504" s="10"/>
      <c r="AM504" s="10"/>
      <c r="AN504" s="10"/>
    </row>
    <row r="505" spans="37:40" x14ac:dyDescent="0.25">
      <c r="AK505" s="10"/>
      <c r="AL505" s="10"/>
      <c r="AM505" s="10"/>
      <c r="AN505" s="10"/>
    </row>
    <row r="506" spans="37:40" x14ac:dyDescent="0.25">
      <c r="AK506" s="10"/>
      <c r="AL506" s="10"/>
      <c r="AM506" s="10"/>
      <c r="AN506" s="10"/>
    </row>
    <row r="507" spans="37:40" x14ac:dyDescent="0.25">
      <c r="AK507" s="10"/>
      <c r="AL507" s="10"/>
      <c r="AM507" s="10"/>
      <c r="AN507" s="10"/>
    </row>
    <row r="508" spans="37:40" x14ac:dyDescent="0.25">
      <c r="AK508" s="10"/>
      <c r="AL508" s="10"/>
      <c r="AM508" s="10"/>
      <c r="AN508" s="10"/>
    </row>
    <row r="509" spans="37:40" x14ac:dyDescent="0.25">
      <c r="AK509" s="10"/>
      <c r="AL509" s="10"/>
      <c r="AM509" s="10"/>
      <c r="AN509" s="10"/>
    </row>
    <row r="510" spans="37:40" x14ac:dyDescent="0.25">
      <c r="AK510" s="10"/>
      <c r="AL510" s="10"/>
      <c r="AM510" s="10"/>
      <c r="AN510" s="10"/>
    </row>
    <row r="511" spans="37:40" x14ac:dyDescent="0.25">
      <c r="AK511" s="10"/>
      <c r="AL511" s="10"/>
      <c r="AM511" s="10"/>
      <c r="AN511" s="10"/>
    </row>
    <row r="512" spans="37:40" x14ac:dyDescent="0.25">
      <c r="AK512" s="10"/>
      <c r="AL512" s="10"/>
      <c r="AM512" s="10"/>
      <c r="AN512" s="10"/>
    </row>
    <row r="513" spans="37:40" x14ac:dyDescent="0.25">
      <c r="AK513" s="10"/>
      <c r="AL513" s="10"/>
      <c r="AM513" s="10"/>
      <c r="AN513" s="10"/>
    </row>
    <row r="514" spans="37:40" x14ac:dyDescent="0.25">
      <c r="AK514" s="10"/>
      <c r="AL514" s="10"/>
      <c r="AM514" s="10"/>
      <c r="AN514" s="10"/>
    </row>
    <row r="515" spans="37:40" x14ac:dyDescent="0.25">
      <c r="AK515" s="10"/>
      <c r="AL515" s="10"/>
      <c r="AM515" s="10"/>
      <c r="AN515" s="10"/>
    </row>
    <row r="516" spans="37:40" x14ac:dyDescent="0.25">
      <c r="AK516" s="10"/>
      <c r="AL516" s="10"/>
      <c r="AM516" s="10"/>
      <c r="AN516" s="10"/>
    </row>
    <row r="517" spans="37:40" x14ac:dyDescent="0.25">
      <c r="AK517" s="10"/>
      <c r="AL517" s="10"/>
      <c r="AM517" s="10"/>
      <c r="AN517" s="10"/>
    </row>
    <row r="518" spans="37:40" x14ac:dyDescent="0.25">
      <c r="AK518" s="10"/>
      <c r="AL518" s="10"/>
      <c r="AM518" s="10"/>
      <c r="AN518" s="10"/>
    </row>
    <row r="519" spans="37:40" x14ac:dyDescent="0.25">
      <c r="AK519" s="10"/>
      <c r="AL519" s="10"/>
      <c r="AM519" s="10"/>
      <c r="AN519" s="10"/>
    </row>
    <row r="520" spans="37:40" x14ac:dyDescent="0.25">
      <c r="AK520" s="10"/>
      <c r="AL520" s="10"/>
      <c r="AM520" s="10"/>
      <c r="AN520" s="10"/>
    </row>
    <row r="521" spans="37:40" x14ac:dyDescent="0.25">
      <c r="AK521" s="10"/>
      <c r="AL521" s="10"/>
      <c r="AM521" s="10"/>
      <c r="AN521" s="10"/>
    </row>
    <row r="522" spans="37:40" x14ac:dyDescent="0.25">
      <c r="AK522" s="10"/>
      <c r="AL522" s="10"/>
      <c r="AM522" s="10"/>
      <c r="AN522" s="10"/>
    </row>
    <row r="523" spans="37:40" x14ac:dyDescent="0.25">
      <c r="AK523" s="10"/>
      <c r="AL523" s="10"/>
      <c r="AM523" s="10"/>
      <c r="AN523" s="10"/>
    </row>
    <row r="524" spans="37:40" x14ac:dyDescent="0.25">
      <c r="AK524" s="10"/>
      <c r="AL524" s="10"/>
      <c r="AM524" s="10"/>
      <c r="AN524" s="10"/>
    </row>
    <row r="525" spans="37:40" x14ac:dyDescent="0.25">
      <c r="AK525" s="10"/>
      <c r="AL525" s="10"/>
      <c r="AM525" s="10"/>
      <c r="AN525" s="10"/>
    </row>
    <row r="526" spans="37:40" x14ac:dyDescent="0.25">
      <c r="AK526" s="10"/>
      <c r="AL526" s="10"/>
      <c r="AM526" s="10"/>
      <c r="AN526" s="10"/>
    </row>
    <row r="527" spans="37:40" x14ac:dyDescent="0.25">
      <c r="AK527" s="10"/>
      <c r="AL527" s="10"/>
      <c r="AM527" s="10"/>
      <c r="AN527" s="10"/>
    </row>
    <row r="528" spans="37:40" x14ac:dyDescent="0.25">
      <c r="AK528" s="10"/>
      <c r="AL528" s="10"/>
      <c r="AM528" s="10"/>
      <c r="AN528" s="10"/>
    </row>
    <row r="529" spans="37:40" x14ac:dyDescent="0.25">
      <c r="AK529" s="10"/>
      <c r="AL529" s="10"/>
      <c r="AM529" s="10"/>
      <c r="AN529" s="10"/>
    </row>
    <row r="530" spans="37:40" x14ac:dyDescent="0.25">
      <c r="AK530" s="10"/>
      <c r="AL530" s="10"/>
      <c r="AM530" s="10"/>
      <c r="AN530" s="10"/>
    </row>
    <row r="531" spans="37:40" x14ac:dyDescent="0.25">
      <c r="AK531" s="10"/>
      <c r="AL531" s="10"/>
      <c r="AM531" s="10"/>
      <c r="AN531" s="10"/>
    </row>
    <row r="532" spans="37:40" x14ac:dyDescent="0.25">
      <c r="AK532" s="10"/>
      <c r="AL532" s="10"/>
      <c r="AM532" s="10"/>
      <c r="AN532" s="10"/>
    </row>
    <row r="533" spans="37:40" x14ac:dyDescent="0.25">
      <c r="AK533" s="10"/>
      <c r="AL533" s="10"/>
      <c r="AM533" s="10"/>
      <c r="AN533" s="10"/>
    </row>
    <row r="534" spans="37:40" x14ac:dyDescent="0.25">
      <c r="AK534" s="10"/>
      <c r="AL534" s="10"/>
      <c r="AM534" s="10"/>
      <c r="AN534" s="10"/>
    </row>
    <row r="535" spans="37:40" x14ac:dyDescent="0.25">
      <c r="AK535" s="10"/>
      <c r="AL535" s="10"/>
      <c r="AM535" s="10"/>
      <c r="AN535" s="10"/>
    </row>
    <row r="536" spans="37:40" x14ac:dyDescent="0.25">
      <c r="AK536" s="10"/>
      <c r="AL536" s="10"/>
      <c r="AM536" s="10"/>
      <c r="AN536" s="10"/>
    </row>
    <row r="537" spans="37:40" x14ac:dyDescent="0.25">
      <c r="AK537" s="10"/>
      <c r="AL537" s="10"/>
      <c r="AM537" s="10"/>
      <c r="AN537" s="10"/>
    </row>
    <row r="538" spans="37:40" x14ac:dyDescent="0.25">
      <c r="AK538" s="10"/>
      <c r="AL538" s="10"/>
      <c r="AM538" s="10"/>
      <c r="AN538" s="10"/>
    </row>
    <row r="539" spans="37:40" x14ac:dyDescent="0.25">
      <c r="AK539" s="10"/>
      <c r="AL539" s="10"/>
      <c r="AM539" s="10"/>
      <c r="AN539" s="10"/>
    </row>
    <row r="540" spans="37:40" x14ac:dyDescent="0.25">
      <c r="AK540" s="10"/>
      <c r="AL540" s="10"/>
      <c r="AM540" s="10"/>
      <c r="AN540" s="10"/>
    </row>
    <row r="541" spans="37:40" x14ac:dyDescent="0.25">
      <c r="AK541" s="10"/>
      <c r="AL541" s="10"/>
      <c r="AM541" s="10"/>
      <c r="AN541" s="10"/>
    </row>
    <row r="542" spans="37:40" x14ac:dyDescent="0.25">
      <c r="AK542" s="10"/>
      <c r="AL542" s="10"/>
      <c r="AM542" s="10"/>
      <c r="AN542" s="10"/>
    </row>
    <row r="543" spans="37:40" x14ac:dyDescent="0.25">
      <c r="AK543" s="10"/>
      <c r="AL543" s="10"/>
      <c r="AM543" s="10"/>
      <c r="AN543" s="10"/>
    </row>
    <row r="544" spans="37:40" x14ac:dyDescent="0.25">
      <c r="AK544" s="10"/>
      <c r="AL544" s="10"/>
      <c r="AM544" s="10"/>
      <c r="AN544" s="10"/>
    </row>
    <row r="545" spans="37:40" x14ac:dyDescent="0.25">
      <c r="AK545" s="10"/>
      <c r="AL545" s="10"/>
      <c r="AM545" s="10"/>
      <c r="AN545" s="10"/>
    </row>
    <row r="546" spans="37:40" x14ac:dyDescent="0.25">
      <c r="AK546" s="10"/>
      <c r="AL546" s="10"/>
      <c r="AM546" s="10"/>
      <c r="AN546" s="10"/>
    </row>
    <row r="547" spans="37:40" x14ac:dyDescent="0.25">
      <c r="AK547" s="10"/>
      <c r="AL547" s="10"/>
      <c r="AM547" s="10"/>
      <c r="AN547" s="10"/>
    </row>
    <row r="548" spans="37:40" x14ac:dyDescent="0.25">
      <c r="AK548" s="10"/>
      <c r="AL548" s="10"/>
      <c r="AM548" s="10"/>
      <c r="AN548" s="10"/>
    </row>
    <row r="549" spans="37:40" x14ac:dyDescent="0.25">
      <c r="AK549" s="10"/>
      <c r="AL549" s="10"/>
      <c r="AM549" s="10"/>
      <c r="AN549" s="10"/>
    </row>
    <row r="550" spans="37:40" x14ac:dyDescent="0.25">
      <c r="AK550" s="10"/>
      <c r="AL550" s="10"/>
      <c r="AM550" s="10"/>
      <c r="AN550" s="10"/>
    </row>
    <row r="551" spans="37:40" x14ac:dyDescent="0.25">
      <c r="AK551" s="10"/>
      <c r="AL551" s="10"/>
      <c r="AM551" s="10"/>
      <c r="AN551" s="10"/>
    </row>
    <row r="552" spans="37:40" x14ac:dyDescent="0.25">
      <c r="AK552" s="10"/>
      <c r="AL552" s="10"/>
      <c r="AM552" s="10"/>
      <c r="AN552" s="10"/>
    </row>
    <row r="553" spans="37:40" x14ac:dyDescent="0.25">
      <c r="AK553" s="10"/>
      <c r="AL553" s="10"/>
      <c r="AM553" s="10"/>
      <c r="AN553" s="10"/>
    </row>
    <row r="554" spans="37:40" x14ac:dyDescent="0.25">
      <c r="AK554" s="10"/>
      <c r="AL554" s="10"/>
      <c r="AM554" s="10"/>
      <c r="AN554" s="10"/>
    </row>
    <row r="555" spans="37:40" x14ac:dyDescent="0.25">
      <c r="AK555" s="10"/>
      <c r="AL555" s="10"/>
      <c r="AM555" s="10"/>
      <c r="AN555" s="10"/>
    </row>
    <row r="556" spans="37:40" x14ac:dyDescent="0.25">
      <c r="AK556" s="10"/>
      <c r="AL556" s="10"/>
      <c r="AM556" s="10"/>
      <c r="AN556" s="10"/>
    </row>
    <row r="557" spans="37:40" x14ac:dyDescent="0.25">
      <c r="AK557" s="10"/>
      <c r="AL557" s="10"/>
      <c r="AM557" s="10"/>
      <c r="AN557" s="10"/>
    </row>
    <row r="558" spans="37:40" x14ac:dyDescent="0.25">
      <c r="AK558" s="10"/>
      <c r="AL558" s="10"/>
      <c r="AM558" s="10"/>
      <c r="AN558" s="10"/>
    </row>
    <row r="559" spans="37:40" x14ac:dyDescent="0.25">
      <c r="AK559" s="10"/>
      <c r="AL559" s="10"/>
      <c r="AM559" s="10"/>
      <c r="AN559" s="10"/>
    </row>
    <row r="560" spans="37:40" x14ac:dyDescent="0.25">
      <c r="AK560" s="10"/>
      <c r="AL560" s="10"/>
      <c r="AM560" s="10"/>
      <c r="AN560" s="10"/>
    </row>
    <row r="561" spans="37:40" x14ac:dyDescent="0.25">
      <c r="AK561" s="10"/>
      <c r="AL561" s="10"/>
      <c r="AM561" s="10"/>
      <c r="AN561" s="10"/>
    </row>
    <row r="562" spans="37:40" x14ac:dyDescent="0.25">
      <c r="AK562" s="10"/>
      <c r="AL562" s="10"/>
      <c r="AM562" s="10"/>
      <c r="AN562" s="10"/>
    </row>
    <row r="563" spans="37:40" x14ac:dyDescent="0.25">
      <c r="AK563" s="10"/>
      <c r="AL563" s="10"/>
      <c r="AM563" s="10"/>
      <c r="AN563" s="10"/>
    </row>
    <row r="564" spans="37:40" x14ac:dyDescent="0.25">
      <c r="AK564" s="10"/>
      <c r="AL564" s="10"/>
      <c r="AM564" s="10"/>
      <c r="AN564" s="10"/>
    </row>
    <row r="565" spans="37:40" x14ac:dyDescent="0.25">
      <c r="AK565" s="10"/>
      <c r="AL565" s="10"/>
      <c r="AM565" s="10"/>
      <c r="AN565" s="10"/>
    </row>
    <row r="566" spans="37:40" x14ac:dyDescent="0.25">
      <c r="AK566" s="10"/>
      <c r="AL566" s="10"/>
      <c r="AM566" s="10"/>
      <c r="AN566" s="10"/>
    </row>
    <row r="567" spans="37:40" x14ac:dyDescent="0.25">
      <c r="AK567" s="10"/>
      <c r="AL567" s="10"/>
      <c r="AM567" s="10"/>
      <c r="AN567" s="10"/>
    </row>
    <row r="568" spans="37:40" x14ac:dyDescent="0.25">
      <c r="AK568" s="10"/>
      <c r="AL568" s="10"/>
      <c r="AM568" s="10"/>
      <c r="AN568" s="10"/>
    </row>
    <row r="569" spans="37:40" x14ac:dyDescent="0.25">
      <c r="AK569" s="10"/>
      <c r="AL569" s="10"/>
      <c r="AM569" s="10"/>
      <c r="AN569" s="10"/>
    </row>
    <row r="570" spans="37:40" x14ac:dyDescent="0.25">
      <c r="AK570" s="10"/>
      <c r="AL570" s="10"/>
      <c r="AM570" s="10"/>
      <c r="AN570" s="10"/>
    </row>
    <row r="571" spans="37:40" x14ac:dyDescent="0.25">
      <c r="AK571" s="10"/>
      <c r="AL571" s="10"/>
      <c r="AM571" s="10"/>
      <c r="AN571" s="10"/>
    </row>
    <row r="572" spans="37:40" x14ac:dyDescent="0.25">
      <c r="AK572" s="10"/>
      <c r="AL572" s="10"/>
      <c r="AM572" s="10"/>
      <c r="AN572" s="10"/>
    </row>
    <row r="573" spans="37:40" x14ac:dyDescent="0.25">
      <c r="AK573" s="10"/>
      <c r="AL573" s="10"/>
      <c r="AM573" s="10"/>
      <c r="AN573" s="10"/>
    </row>
    <row r="574" spans="37:40" x14ac:dyDescent="0.25">
      <c r="AK574" s="10"/>
      <c r="AL574" s="10"/>
      <c r="AM574" s="10"/>
      <c r="AN574" s="10"/>
    </row>
    <row r="575" spans="37:40" x14ac:dyDescent="0.25">
      <c r="AK575" s="10"/>
      <c r="AL575" s="10"/>
      <c r="AM575" s="10"/>
      <c r="AN575" s="10"/>
    </row>
    <row r="576" spans="37:40" x14ac:dyDescent="0.25">
      <c r="AK576" s="10"/>
      <c r="AL576" s="10"/>
      <c r="AM576" s="10"/>
      <c r="AN576" s="10"/>
    </row>
    <row r="577" spans="37:40" x14ac:dyDescent="0.25">
      <c r="AK577" s="10"/>
      <c r="AL577" s="10"/>
      <c r="AM577" s="10"/>
      <c r="AN577" s="10"/>
    </row>
    <row r="578" spans="37:40" x14ac:dyDescent="0.25">
      <c r="AK578" s="10"/>
      <c r="AL578" s="10"/>
      <c r="AM578" s="10"/>
      <c r="AN578" s="10"/>
    </row>
    <row r="579" spans="37:40" x14ac:dyDescent="0.25">
      <c r="AK579" s="10"/>
      <c r="AL579" s="10"/>
      <c r="AM579" s="10"/>
      <c r="AN579" s="10"/>
    </row>
    <row r="580" spans="37:40" x14ac:dyDescent="0.25">
      <c r="AK580" s="10"/>
      <c r="AL580" s="10"/>
      <c r="AM580" s="10"/>
      <c r="AN580" s="10"/>
    </row>
    <row r="581" spans="37:40" x14ac:dyDescent="0.25">
      <c r="AK581" s="10"/>
      <c r="AL581" s="10"/>
      <c r="AM581" s="10"/>
      <c r="AN581" s="10"/>
    </row>
    <row r="582" spans="37:40" x14ac:dyDescent="0.25">
      <c r="AK582" s="10"/>
      <c r="AL582" s="10"/>
      <c r="AM582" s="10"/>
      <c r="AN582" s="10"/>
    </row>
    <row r="583" spans="37:40" x14ac:dyDescent="0.25">
      <c r="AK583" s="10"/>
      <c r="AL583" s="10"/>
      <c r="AM583" s="10"/>
      <c r="AN583" s="10"/>
    </row>
    <row r="584" spans="37:40" x14ac:dyDescent="0.25">
      <c r="AK584" s="10"/>
      <c r="AL584" s="10"/>
      <c r="AM584" s="10"/>
      <c r="AN584" s="10"/>
    </row>
    <row r="585" spans="37:40" x14ac:dyDescent="0.25">
      <c r="AK585" s="10"/>
      <c r="AL585" s="10"/>
      <c r="AM585" s="10"/>
      <c r="AN585" s="10"/>
    </row>
    <row r="586" spans="37:40" x14ac:dyDescent="0.25">
      <c r="AK586" s="10"/>
      <c r="AL586" s="10"/>
      <c r="AM586" s="10"/>
      <c r="AN586" s="10"/>
    </row>
    <row r="587" spans="37:40" x14ac:dyDescent="0.25">
      <c r="AK587" s="10"/>
      <c r="AL587" s="10"/>
      <c r="AM587" s="10"/>
      <c r="AN587" s="10"/>
    </row>
    <row r="588" spans="37:40" x14ac:dyDescent="0.25">
      <c r="AK588" s="10"/>
      <c r="AL588" s="10"/>
      <c r="AM588" s="10"/>
      <c r="AN588" s="10"/>
    </row>
    <row r="589" spans="37:40" x14ac:dyDescent="0.25">
      <c r="AK589" s="10"/>
      <c r="AL589" s="10"/>
      <c r="AM589" s="10"/>
      <c r="AN589" s="10"/>
    </row>
    <row r="590" spans="37:40" x14ac:dyDescent="0.25">
      <c r="AK590" s="10"/>
      <c r="AL590" s="10"/>
      <c r="AM590" s="10"/>
      <c r="AN590" s="10"/>
    </row>
    <row r="591" spans="37:40" x14ac:dyDescent="0.25">
      <c r="AK591" s="10"/>
      <c r="AL591" s="10"/>
      <c r="AM591" s="10"/>
      <c r="AN591" s="10"/>
    </row>
    <row r="592" spans="37:40" x14ac:dyDescent="0.25">
      <c r="AK592" s="10"/>
      <c r="AL592" s="10"/>
      <c r="AM592" s="10"/>
      <c r="AN592" s="10"/>
    </row>
    <row r="593" spans="37:40" x14ac:dyDescent="0.25">
      <c r="AK593" s="10"/>
      <c r="AL593" s="10"/>
      <c r="AM593" s="10"/>
      <c r="AN593" s="10"/>
    </row>
    <row r="594" spans="37:40" x14ac:dyDescent="0.25">
      <c r="AK594" s="10"/>
      <c r="AL594" s="10"/>
      <c r="AM594" s="10"/>
      <c r="AN594" s="10"/>
    </row>
    <row r="595" spans="37:40" x14ac:dyDescent="0.25">
      <c r="AK595" s="10"/>
      <c r="AL595" s="10"/>
      <c r="AM595" s="10"/>
      <c r="AN595" s="10"/>
    </row>
    <row r="596" spans="37:40" x14ac:dyDescent="0.25">
      <c r="AK596" s="10"/>
      <c r="AL596" s="10"/>
      <c r="AM596" s="10"/>
      <c r="AN596" s="10"/>
    </row>
    <row r="597" spans="37:40" x14ac:dyDescent="0.25">
      <c r="AK597" s="10"/>
      <c r="AL597" s="10"/>
      <c r="AM597" s="10"/>
      <c r="AN597" s="10"/>
    </row>
    <row r="598" spans="37:40" x14ac:dyDescent="0.25">
      <c r="AK598" s="10"/>
      <c r="AL598" s="10"/>
      <c r="AM598" s="10"/>
      <c r="AN598" s="10"/>
    </row>
    <row r="599" spans="37:40" x14ac:dyDescent="0.25">
      <c r="AK599" s="10"/>
      <c r="AL599" s="10"/>
      <c r="AM599" s="10"/>
      <c r="AN599" s="10"/>
    </row>
    <row r="600" spans="37:40" x14ac:dyDescent="0.25">
      <c r="AK600" s="10"/>
      <c r="AL600" s="10"/>
      <c r="AM600" s="10"/>
      <c r="AN600" s="10"/>
    </row>
    <row r="601" spans="37:40" x14ac:dyDescent="0.25">
      <c r="AK601" s="10"/>
      <c r="AL601" s="10"/>
      <c r="AM601" s="10"/>
      <c r="AN601" s="10"/>
    </row>
    <row r="602" spans="37:40" x14ac:dyDescent="0.25">
      <c r="AK602" s="10"/>
      <c r="AL602" s="10"/>
      <c r="AM602" s="10"/>
      <c r="AN602" s="10"/>
    </row>
    <row r="603" spans="37:40" x14ac:dyDescent="0.25">
      <c r="AK603" s="10"/>
      <c r="AL603" s="10"/>
      <c r="AM603" s="10"/>
      <c r="AN603" s="10"/>
    </row>
    <row r="604" spans="37:40" x14ac:dyDescent="0.25">
      <c r="AK604" s="10"/>
      <c r="AL604" s="10"/>
      <c r="AM604" s="10"/>
      <c r="AN604" s="10"/>
    </row>
    <row r="605" spans="37:40" x14ac:dyDescent="0.25">
      <c r="AK605" s="10"/>
      <c r="AL605" s="10"/>
      <c r="AM605" s="10"/>
      <c r="AN605" s="10"/>
    </row>
    <row r="606" spans="37:40" x14ac:dyDescent="0.25">
      <c r="AK606" s="10"/>
      <c r="AL606" s="10"/>
      <c r="AM606" s="10"/>
      <c r="AN606" s="10"/>
    </row>
    <row r="607" spans="37:40" x14ac:dyDescent="0.25">
      <c r="AK607" s="10"/>
      <c r="AL607" s="10"/>
      <c r="AM607" s="10"/>
      <c r="AN607" s="10"/>
    </row>
    <row r="608" spans="37:40" x14ac:dyDescent="0.25">
      <c r="AK608" s="10"/>
      <c r="AL608" s="10"/>
      <c r="AM608" s="10"/>
      <c r="AN608" s="10"/>
    </row>
    <row r="609" spans="37:40" x14ac:dyDescent="0.25">
      <c r="AK609" s="10"/>
      <c r="AL609" s="10"/>
      <c r="AM609" s="10"/>
      <c r="AN609" s="10"/>
    </row>
    <row r="610" spans="37:40" x14ac:dyDescent="0.25">
      <c r="AK610" s="10"/>
      <c r="AL610" s="10"/>
      <c r="AM610" s="10"/>
      <c r="AN610" s="10"/>
    </row>
    <row r="611" spans="37:40" x14ac:dyDescent="0.25">
      <c r="AK611" s="10"/>
      <c r="AL611" s="10"/>
      <c r="AM611" s="10"/>
      <c r="AN611" s="10"/>
    </row>
    <row r="612" spans="37:40" x14ac:dyDescent="0.25">
      <c r="AK612" s="10"/>
      <c r="AL612" s="10"/>
      <c r="AM612" s="10"/>
      <c r="AN612" s="10"/>
    </row>
    <row r="613" spans="37:40" x14ac:dyDescent="0.25">
      <c r="AK613" s="10"/>
      <c r="AL613" s="10"/>
      <c r="AM613" s="10"/>
      <c r="AN613" s="10"/>
    </row>
    <row r="614" spans="37:40" x14ac:dyDescent="0.25">
      <c r="AK614" s="10"/>
      <c r="AL614" s="10"/>
      <c r="AM614" s="10"/>
      <c r="AN614" s="10"/>
    </row>
    <row r="615" spans="37:40" x14ac:dyDescent="0.25">
      <c r="AK615" s="10"/>
      <c r="AL615" s="10"/>
      <c r="AM615" s="10"/>
      <c r="AN615" s="10"/>
    </row>
    <row r="616" spans="37:40" x14ac:dyDescent="0.25">
      <c r="AK616" s="10"/>
      <c r="AL616" s="10"/>
      <c r="AM616" s="10"/>
      <c r="AN616" s="10"/>
    </row>
    <row r="617" spans="37:40" x14ac:dyDescent="0.25">
      <c r="AK617" s="10"/>
      <c r="AL617" s="10"/>
      <c r="AM617" s="10"/>
      <c r="AN617" s="10"/>
    </row>
    <row r="618" spans="37:40" x14ac:dyDescent="0.25">
      <c r="AK618" s="10"/>
      <c r="AL618" s="10"/>
      <c r="AM618" s="10"/>
      <c r="AN618" s="10"/>
    </row>
    <row r="619" spans="37:40" x14ac:dyDescent="0.25">
      <c r="AK619" s="10"/>
      <c r="AL619" s="10"/>
      <c r="AM619" s="10"/>
      <c r="AN619" s="10"/>
    </row>
    <row r="620" spans="37:40" x14ac:dyDescent="0.25">
      <c r="AK620" s="10"/>
      <c r="AL620" s="10"/>
      <c r="AM620" s="10"/>
      <c r="AN620" s="10"/>
    </row>
    <row r="621" spans="37:40" x14ac:dyDescent="0.25">
      <c r="AK621" s="10"/>
      <c r="AL621" s="10"/>
      <c r="AM621" s="10"/>
      <c r="AN621" s="10"/>
    </row>
    <row r="622" spans="37:40" x14ac:dyDescent="0.25">
      <c r="AK622" s="10"/>
      <c r="AL622" s="10"/>
      <c r="AM622" s="10"/>
      <c r="AN622" s="10"/>
    </row>
    <row r="623" spans="37:40" x14ac:dyDescent="0.25">
      <c r="AK623" s="10"/>
      <c r="AL623" s="10"/>
      <c r="AM623" s="10"/>
      <c r="AN623" s="10"/>
    </row>
    <row r="624" spans="37:40" x14ac:dyDescent="0.25">
      <c r="AK624" s="10"/>
      <c r="AL624" s="10"/>
      <c r="AM624" s="10"/>
      <c r="AN624" s="10"/>
    </row>
    <row r="625" spans="37:40" x14ac:dyDescent="0.25">
      <c r="AK625" s="10"/>
      <c r="AL625" s="10"/>
      <c r="AM625" s="10"/>
      <c r="AN625" s="10"/>
    </row>
    <row r="626" spans="37:40" x14ac:dyDescent="0.25">
      <c r="AK626" s="10"/>
      <c r="AL626" s="10"/>
      <c r="AM626" s="10"/>
      <c r="AN626" s="10"/>
    </row>
    <row r="627" spans="37:40" x14ac:dyDescent="0.25">
      <c r="AK627" s="10"/>
      <c r="AL627" s="10"/>
      <c r="AM627" s="10"/>
      <c r="AN627" s="10"/>
    </row>
    <row r="628" spans="37:40" x14ac:dyDescent="0.25">
      <c r="AK628" s="10"/>
      <c r="AL628" s="10"/>
      <c r="AM628" s="10"/>
      <c r="AN628" s="10"/>
    </row>
    <row r="629" spans="37:40" x14ac:dyDescent="0.25">
      <c r="AK629" s="10"/>
      <c r="AL629" s="10"/>
      <c r="AM629" s="10"/>
      <c r="AN629" s="10"/>
    </row>
    <row r="630" spans="37:40" x14ac:dyDescent="0.25">
      <c r="AK630" s="10"/>
      <c r="AL630" s="10"/>
      <c r="AM630" s="10"/>
      <c r="AN630" s="10"/>
    </row>
    <row r="631" spans="37:40" x14ac:dyDescent="0.25">
      <c r="AK631" s="10"/>
      <c r="AL631" s="10"/>
      <c r="AM631" s="10"/>
      <c r="AN631" s="10"/>
    </row>
    <row r="632" spans="37:40" x14ac:dyDescent="0.25">
      <c r="AK632" s="10"/>
      <c r="AL632" s="10"/>
      <c r="AM632" s="10"/>
      <c r="AN632" s="10"/>
    </row>
    <row r="633" spans="37:40" x14ac:dyDescent="0.25">
      <c r="AK633" s="10"/>
      <c r="AL633" s="10"/>
      <c r="AM633" s="10"/>
      <c r="AN633" s="10"/>
    </row>
    <row r="634" spans="37:40" x14ac:dyDescent="0.25">
      <c r="AK634" s="10"/>
      <c r="AL634" s="10"/>
      <c r="AM634" s="10"/>
      <c r="AN634" s="10"/>
    </row>
    <row r="635" spans="37:40" x14ac:dyDescent="0.25">
      <c r="AK635" s="10"/>
      <c r="AL635" s="10"/>
      <c r="AM635" s="10"/>
      <c r="AN635" s="10"/>
    </row>
    <row r="636" spans="37:40" x14ac:dyDescent="0.25">
      <c r="AK636" s="10"/>
      <c r="AL636" s="10"/>
      <c r="AM636" s="10"/>
      <c r="AN636" s="10"/>
    </row>
    <row r="637" spans="37:40" x14ac:dyDescent="0.25">
      <c r="AK637" s="10"/>
      <c r="AL637" s="10"/>
      <c r="AM637" s="10"/>
      <c r="AN637" s="10"/>
    </row>
    <row r="638" spans="37:40" x14ac:dyDescent="0.25">
      <c r="AK638" s="10"/>
      <c r="AL638" s="10"/>
      <c r="AM638" s="10"/>
      <c r="AN638" s="10"/>
    </row>
    <row r="639" spans="37:40" x14ac:dyDescent="0.25">
      <c r="AK639" s="10"/>
      <c r="AL639" s="10"/>
      <c r="AM639" s="10"/>
      <c r="AN639" s="10"/>
    </row>
    <row r="640" spans="37:40" x14ac:dyDescent="0.25">
      <c r="AK640" s="10"/>
      <c r="AL640" s="10"/>
      <c r="AM640" s="10"/>
      <c r="AN640" s="10"/>
    </row>
    <row r="641" spans="37:40" x14ac:dyDescent="0.25">
      <c r="AK641" s="10"/>
      <c r="AL641" s="10"/>
      <c r="AM641" s="10"/>
      <c r="AN641" s="10"/>
    </row>
    <row r="642" spans="37:40" x14ac:dyDescent="0.25">
      <c r="AK642" s="10"/>
      <c r="AL642" s="10"/>
      <c r="AM642" s="10"/>
      <c r="AN642" s="10"/>
    </row>
    <row r="643" spans="37:40" x14ac:dyDescent="0.25">
      <c r="AK643" s="10"/>
      <c r="AL643" s="10"/>
      <c r="AM643" s="10"/>
      <c r="AN643" s="10"/>
    </row>
    <row r="644" spans="37:40" x14ac:dyDescent="0.25">
      <c r="AK644" s="10"/>
      <c r="AL644" s="10"/>
      <c r="AM644" s="10"/>
      <c r="AN644" s="10"/>
    </row>
    <row r="645" spans="37:40" x14ac:dyDescent="0.25">
      <c r="AK645" s="10"/>
      <c r="AL645" s="10"/>
      <c r="AM645" s="10"/>
      <c r="AN645" s="10"/>
    </row>
    <row r="646" spans="37:40" x14ac:dyDescent="0.25">
      <c r="AK646" s="10"/>
      <c r="AL646" s="10"/>
      <c r="AM646" s="10"/>
      <c r="AN646" s="10"/>
    </row>
    <row r="647" spans="37:40" x14ac:dyDescent="0.25">
      <c r="AK647" s="10"/>
      <c r="AL647" s="10"/>
      <c r="AM647" s="10"/>
      <c r="AN647" s="10"/>
    </row>
    <row r="648" spans="37:40" x14ac:dyDescent="0.25">
      <c r="AK648" s="10"/>
      <c r="AL648" s="10"/>
      <c r="AM648" s="10"/>
      <c r="AN648" s="10"/>
    </row>
    <row r="649" spans="37:40" x14ac:dyDescent="0.25">
      <c r="AK649" s="10"/>
      <c r="AL649" s="10"/>
      <c r="AM649" s="10"/>
      <c r="AN649" s="10"/>
    </row>
    <row r="650" spans="37:40" x14ac:dyDescent="0.25">
      <c r="AK650" s="10"/>
      <c r="AL650" s="10"/>
      <c r="AM650" s="10"/>
      <c r="AN650" s="10"/>
    </row>
    <row r="651" spans="37:40" x14ac:dyDescent="0.25">
      <c r="AK651" s="10"/>
      <c r="AL651" s="10"/>
      <c r="AM651" s="10"/>
      <c r="AN651" s="10"/>
    </row>
    <row r="652" spans="37:40" x14ac:dyDescent="0.25">
      <c r="AK652" s="10"/>
      <c r="AL652" s="10"/>
      <c r="AM652" s="10"/>
      <c r="AN652" s="10"/>
    </row>
    <row r="653" spans="37:40" x14ac:dyDescent="0.25">
      <c r="AK653" s="10"/>
      <c r="AL653" s="10"/>
      <c r="AM653" s="10"/>
      <c r="AN653" s="10"/>
    </row>
    <row r="654" spans="37:40" x14ac:dyDescent="0.25">
      <c r="AK654" s="10"/>
      <c r="AL654" s="10"/>
      <c r="AM654" s="10"/>
      <c r="AN654" s="10"/>
    </row>
    <row r="655" spans="37:40" x14ac:dyDescent="0.25">
      <c r="AK655" s="10"/>
      <c r="AL655" s="10"/>
      <c r="AM655" s="10"/>
      <c r="AN655" s="10"/>
    </row>
    <row r="656" spans="37:40" x14ac:dyDescent="0.25">
      <c r="AK656" s="10"/>
      <c r="AL656" s="10"/>
      <c r="AM656" s="10"/>
      <c r="AN656" s="10"/>
    </row>
    <row r="657" spans="37:40" x14ac:dyDescent="0.25">
      <c r="AK657" s="10"/>
      <c r="AL657" s="10"/>
      <c r="AM657" s="10"/>
      <c r="AN657" s="10"/>
    </row>
    <row r="658" spans="37:40" x14ac:dyDescent="0.25">
      <c r="AK658" s="10"/>
      <c r="AL658" s="10"/>
      <c r="AM658" s="10"/>
      <c r="AN658" s="10"/>
    </row>
    <row r="659" spans="37:40" x14ac:dyDescent="0.25">
      <c r="AK659" s="10"/>
      <c r="AL659" s="10"/>
      <c r="AM659" s="10"/>
      <c r="AN659" s="10"/>
    </row>
    <row r="660" spans="37:40" x14ac:dyDescent="0.25">
      <c r="AK660" s="10"/>
      <c r="AL660" s="10"/>
      <c r="AM660" s="10"/>
      <c r="AN660" s="10"/>
    </row>
    <row r="661" spans="37:40" x14ac:dyDescent="0.25">
      <c r="AK661" s="10"/>
      <c r="AL661" s="10"/>
      <c r="AM661" s="10"/>
      <c r="AN661" s="10"/>
    </row>
    <row r="662" spans="37:40" x14ac:dyDescent="0.25">
      <c r="AK662" s="10"/>
      <c r="AL662" s="10"/>
      <c r="AM662" s="10"/>
      <c r="AN662" s="10"/>
    </row>
    <row r="663" spans="37:40" x14ac:dyDescent="0.25">
      <c r="AK663" s="10"/>
      <c r="AL663" s="10"/>
      <c r="AM663" s="10"/>
      <c r="AN663" s="10"/>
    </row>
    <row r="664" spans="37:40" x14ac:dyDescent="0.25">
      <c r="AK664" s="10"/>
      <c r="AL664" s="10"/>
      <c r="AM664" s="10"/>
      <c r="AN664" s="10"/>
    </row>
    <row r="665" spans="37:40" x14ac:dyDescent="0.25">
      <c r="AK665" s="10"/>
      <c r="AL665" s="10"/>
      <c r="AM665" s="10"/>
      <c r="AN665" s="10"/>
    </row>
    <row r="666" spans="37:40" x14ac:dyDescent="0.25">
      <c r="AK666" s="10"/>
      <c r="AL666" s="10"/>
      <c r="AM666" s="10"/>
      <c r="AN666" s="10"/>
    </row>
    <row r="667" spans="37:40" x14ac:dyDescent="0.25">
      <c r="AK667" s="10"/>
      <c r="AL667" s="10"/>
      <c r="AM667" s="10"/>
      <c r="AN667" s="10"/>
    </row>
    <row r="668" spans="37:40" x14ac:dyDescent="0.25">
      <c r="AK668" s="10"/>
      <c r="AL668" s="10"/>
      <c r="AM668" s="10"/>
      <c r="AN668" s="10"/>
    </row>
    <row r="669" spans="37:40" x14ac:dyDescent="0.25">
      <c r="AK669" s="10"/>
      <c r="AL669" s="10"/>
      <c r="AM669" s="10"/>
      <c r="AN669" s="10"/>
    </row>
    <row r="670" spans="37:40" x14ac:dyDescent="0.25">
      <c r="AK670" s="10"/>
      <c r="AL670" s="10"/>
      <c r="AM670" s="10"/>
      <c r="AN670" s="10"/>
    </row>
    <row r="671" spans="37:40" x14ac:dyDescent="0.25">
      <c r="AK671" s="10"/>
      <c r="AL671" s="10"/>
      <c r="AM671" s="10"/>
      <c r="AN671" s="10"/>
    </row>
    <row r="672" spans="37:40" x14ac:dyDescent="0.25">
      <c r="AK672" s="10"/>
      <c r="AL672" s="10"/>
      <c r="AM672" s="10"/>
      <c r="AN672" s="10"/>
    </row>
    <row r="673" spans="37:40" x14ac:dyDescent="0.25">
      <c r="AK673" s="10"/>
      <c r="AL673" s="10"/>
      <c r="AM673" s="10"/>
      <c r="AN673" s="10"/>
    </row>
    <row r="674" spans="37:40" x14ac:dyDescent="0.25">
      <c r="AK674" s="10"/>
      <c r="AL674" s="10"/>
      <c r="AM674" s="10"/>
      <c r="AN674" s="10"/>
    </row>
    <row r="675" spans="37:40" x14ac:dyDescent="0.25">
      <c r="AK675" s="10"/>
      <c r="AL675" s="10"/>
      <c r="AM675" s="10"/>
      <c r="AN675" s="10"/>
    </row>
    <row r="676" spans="37:40" x14ac:dyDescent="0.25">
      <c r="AK676" s="10"/>
      <c r="AL676" s="10"/>
      <c r="AM676" s="10"/>
      <c r="AN676" s="10"/>
    </row>
    <row r="677" spans="37:40" x14ac:dyDescent="0.25">
      <c r="AK677" s="10"/>
      <c r="AL677" s="10"/>
      <c r="AM677" s="10"/>
      <c r="AN677" s="10"/>
    </row>
    <row r="678" spans="37:40" x14ac:dyDescent="0.25">
      <c r="AK678" s="10"/>
      <c r="AL678" s="10"/>
      <c r="AM678" s="10"/>
      <c r="AN678" s="10"/>
    </row>
    <row r="679" spans="37:40" x14ac:dyDescent="0.25">
      <c r="AK679" s="10"/>
      <c r="AL679" s="10"/>
      <c r="AM679" s="10"/>
      <c r="AN679" s="10"/>
    </row>
    <row r="680" spans="37:40" x14ac:dyDescent="0.25">
      <c r="AK680" s="10"/>
      <c r="AL680" s="10"/>
      <c r="AM680" s="10"/>
      <c r="AN680" s="10"/>
    </row>
    <row r="681" spans="37:40" x14ac:dyDescent="0.25">
      <c r="AK681" s="10"/>
      <c r="AL681" s="10"/>
      <c r="AM681" s="10"/>
      <c r="AN681" s="10"/>
    </row>
    <row r="682" spans="37:40" x14ac:dyDescent="0.25">
      <c r="AK682" s="10"/>
      <c r="AL682" s="10"/>
      <c r="AM682" s="10"/>
      <c r="AN682" s="10"/>
    </row>
    <row r="683" spans="37:40" x14ac:dyDescent="0.25">
      <c r="AK683" s="10"/>
      <c r="AL683" s="10"/>
      <c r="AM683" s="10"/>
      <c r="AN683" s="10"/>
    </row>
    <row r="684" spans="37:40" x14ac:dyDescent="0.25">
      <c r="AK684" s="10"/>
      <c r="AL684" s="10"/>
      <c r="AM684" s="10"/>
      <c r="AN684" s="10"/>
    </row>
    <row r="685" spans="37:40" x14ac:dyDescent="0.25">
      <c r="AK685" s="10"/>
      <c r="AL685" s="10"/>
      <c r="AM685" s="10"/>
      <c r="AN685" s="10"/>
    </row>
    <row r="686" spans="37:40" x14ac:dyDescent="0.25">
      <c r="AK686" s="10"/>
      <c r="AL686" s="10"/>
      <c r="AM686" s="10"/>
      <c r="AN686" s="10"/>
    </row>
    <row r="687" spans="37:40" x14ac:dyDescent="0.25">
      <c r="AK687" s="10"/>
      <c r="AL687" s="10"/>
      <c r="AM687" s="10"/>
      <c r="AN687" s="10"/>
    </row>
    <row r="688" spans="37:40" x14ac:dyDescent="0.25">
      <c r="AK688" s="10"/>
      <c r="AL688" s="10"/>
      <c r="AM688" s="10"/>
      <c r="AN688" s="10"/>
    </row>
    <row r="689" spans="37:40" x14ac:dyDescent="0.25">
      <c r="AK689" s="10"/>
      <c r="AL689" s="10"/>
      <c r="AM689" s="10"/>
      <c r="AN689" s="10"/>
    </row>
    <row r="690" spans="37:40" x14ac:dyDescent="0.25">
      <c r="AK690" s="10"/>
      <c r="AL690" s="10"/>
      <c r="AM690" s="10"/>
      <c r="AN690" s="10"/>
    </row>
    <row r="691" spans="37:40" x14ac:dyDescent="0.25">
      <c r="AK691" s="10"/>
      <c r="AL691" s="10"/>
      <c r="AM691" s="10"/>
      <c r="AN691" s="10"/>
    </row>
    <row r="692" spans="37:40" x14ac:dyDescent="0.25">
      <c r="AK692" s="10"/>
      <c r="AL692" s="10"/>
      <c r="AM692" s="10"/>
      <c r="AN692" s="10"/>
    </row>
    <row r="693" spans="37:40" x14ac:dyDescent="0.25">
      <c r="AK693" s="10"/>
      <c r="AL693" s="10"/>
      <c r="AM693" s="10"/>
      <c r="AN693" s="10"/>
    </row>
    <row r="694" spans="37:40" x14ac:dyDescent="0.25">
      <c r="AK694" s="10"/>
      <c r="AL694" s="10"/>
      <c r="AM694" s="10"/>
      <c r="AN694" s="10"/>
    </row>
    <row r="695" spans="37:40" x14ac:dyDescent="0.25">
      <c r="AK695" s="10"/>
      <c r="AL695" s="10"/>
      <c r="AM695" s="10"/>
      <c r="AN695" s="10"/>
    </row>
    <row r="696" spans="37:40" x14ac:dyDescent="0.25">
      <c r="AK696" s="10"/>
      <c r="AL696" s="10"/>
      <c r="AM696" s="10"/>
      <c r="AN696" s="10"/>
    </row>
    <row r="697" spans="37:40" x14ac:dyDescent="0.25">
      <c r="AK697" s="10"/>
      <c r="AL697" s="10"/>
      <c r="AM697" s="10"/>
      <c r="AN697" s="10"/>
    </row>
    <row r="698" spans="37:40" x14ac:dyDescent="0.25">
      <c r="AK698" s="10"/>
      <c r="AL698" s="10"/>
      <c r="AM698" s="10"/>
      <c r="AN698" s="10"/>
    </row>
    <row r="699" spans="37:40" x14ac:dyDescent="0.25">
      <c r="AK699" s="10"/>
      <c r="AL699" s="10"/>
      <c r="AM699" s="10"/>
      <c r="AN699" s="10"/>
    </row>
    <row r="700" spans="37:40" x14ac:dyDescent="0.25">
      <c r="AK700" s="10"/>
      <c r="AL700" s="10"/>
      <c r="AM700" s="10"/>
      <c r="AN700" s="10"/>
    </row>
    <row r="701" spans="37:40" x14ac:dyDescent="0.25">
      <c r="AK701" s="10"/>
      <c r="AL701" s="10"/>
      <c r="AM701" s="10"/>
      <c r="AN701" s="10"/>
    </row>
    <row r="702" spans="37:40" x14ac:dyDescent="0.25">
      <c r="AK702" s="10"/>
      <c r="AL702" s="10"/>
      <c r="AM702" s="10"/>
      <c r="AN702" s="10"/>
    </row>
    <row r="703" spans="37:40" x14ac:dyDescent="0.25">
      <c r="AK703" s="10"/>
      <c r="AL703" s="10"/>
      <c r="AM703" s="10"/>
      <c r="AN703" s="10"/>
    </row>
    <row r="704" spans="37:40" x14ac:dyDescent="0.25">
      <c r="AK704" s="10"/>
      <c r="AL704" s="10"/>
      <c r="AM704" s="10"/>
      <c r="AN704" s="10"/>
    </row>
    <row r="705" spans="37:40" x14ac:dyDescent="0.25">
      <c r="AK705" s="10"/>
      <c r="AL705" s="10"/>
      <c r="AM705" s="10"/>
      <c r="AN705" s="10"/>
    </row>
    <row r="706" spans="37:40" x14ac:dyDescent="0.25">
      <c r="AK706" s="10"/>
      <c r="AL706" s="10"/>
      <c r="AM706" s="10"/>
      <c r="AN706" s="10"/>
    </row>
    <row r="707" spans="37:40" x14ac:dyDescent="0.25">
      <c r="AK707" s="10"/>
      <c r="AL707" s="10"/>
      <c r="AM707" s="10"/>
      <c r="AN707" s="10"/>
    </row>
    <row r="708" spans="37:40" x14ac:dyDescent="0.25">
      <c r="AK708" s="10"/>
      <c r="AL708" s="10"/>
      <c r="AM708" s="10"/>
      <c r="AN708" s="10"/>
    </row>
    <row r="709" spans="37:40" x14ac:dyDescent="0.25">
      <c r="AK709" s="10"/>
      <c r="AL709" s="10"/>
      <c r="AM709" s="10"/>
      <c r="AN709" s="10"/>
    </row>
    <row r="710" spans="37:40" x14ac:dyDescent="0.25">
      <c r="AK710" s="10"/>
      <c r="AL710" s="10"/>
      <c r="AM710" s="10"/>
      <c r="AN710" s="10"/>
    </row>
    <row r="711" spans="37:40" x14ac:dyDescent="0.25">
      <c r="AK711" s="10"/>
      <c r="AL711" s="10"/>
      <c r="AM711" s="10"/>
      <c r="AN711" s="10"/>
    </row>
    <row r="712" spans="37:40" x14ac:dyDescent="0.25">
      <c r="AK712" s="10"/>
      <c r="AL712" s="10"/>
      <c r="AM712" s="10"/>
      <c r="AN712" s="10"/>
    </row>
    <row r="713" spans="37:40" x14ac:dyDescent="0.25">
      <c r="AK713" s="10"/>
      <c r="AL713" s="10"/>
      <c r="AM713" s="10"/>
      <c r="AN713" s="10"/>
    </row>
    <row r="714" spans="37:40" x14ac:dyDescent="0.25">
      <c r="AK714" s="10"/>
      <c r="AL714" s="10"/>
      <c r="AM714" s="10"/>
      <c r="AN714" s="10"/>
    </row>
    <row r="715" spans="37:40" x14ac:dyDescent="0.25">
      <c r="AK715" s="10"/>
      <c r="AL715" s="10"/>
      <c r="AM715" s="10"/>
      <c r="AN715" s="10"/>
    </row>
    <row r="716" spans="37:40" x14ac:dyDescent="0.25">
      <c r="AK716" s="10"/>
      <c r="AL716" s="10"/>
      <c r="AM716" s="10"/>
      <c r="AN716" s="10"/>
    </row>
    <row r="717" spans="37:40" x14ac:dyDescent="0.25">
      <c r="AK717" s="10"/>
      <c r="AL717" s="10"/>
      <c r="AM717" s="10"/>
      <c r="AN717" s="10"/>
    </row>
    <row r="718" spans="37:40" x14ac:dyDescent="0.25">
      <c r="AK718" s="10"/>
      <c r="AL718" s="10"/>
      <c r="AM718" s="10"/>
      <c r="AN718" s="10"/>
    </row>
    <row r="719" spans="37:40" x14ac:dyDescent="0.25">
      <c r="AK719" s="10"/>
      <c r="AL719" s="10"/>
      <c r="AM719" s="10"/>
      <c r="AN719" s="10"/>
    </row>
    <row r="720" spans="37:40" x14ac:dyDescent="0.25">
      <c r="AK720" s="10"/>
      <c r="AL720" s="10"/>
      <c r="AM720" s="10"/>
      <c r="AN720" s="10"/>
    </row>
    <row r="721" spans="37:40" x14ac:dyDescent="0.25">
      <c r="AK721" s="10"/>
      <c r="AL721" s="10"/>
      <c r="AM721" s="10"/>
      <c r="AN721" s="10"/>
    </row>
    <row r="722" spans="37:40" x14ac:dyDescent="0.25">
      <c r="AK722" s="10"/>
      <c r="AL722" s="10"/>
      <c r="AM722" s="10"/>
      <c r="AN722" s="10"/>
    </row>
    <row r="723" spans="37:40" x14ac:dyDescent="0.25">
      <c r="AK723" s="10"/>
      <c r="AL723" s="10"/>
      <c r="AM723" s="10"/>
      <c r="AN723" s="10"/>
    </row>
    <row r="724" spans="37:40" x14ac:dyDescent="0.25">
      <c r="AK724" s="10"/>
      <c r="AL724" s="10"/>
      <c r="AM724" s="10"/>
      <c r="AN724" s="10"/>
    </row>
    <row r="725" spans="37:40" x14ac:dyDescent="0.25">
      <c r="AK725" s="10"/>
      <c r="AL725" s="10"/>
      <c r="AM725" s="10"/>
      <c r="AN725" s="10"/>
    </row>
    <row r="726" spans="37:40" x14ac:dyDescent="0.25">
      <c r="AK726" s="10"/>
      <c r="AL726" s="10"/>
      <c r="AM726" s="10"/>
      <c r="AN726" s="10"/>
    </row>
    <row r="727" spans="37:40" x14ac:dyDescent="0.25">
      <c r="AK727" s="10"/>
      <c r="AL727" s="10"/>
      <c r="AM727" s="10"/>
      <c r="AN727" s="10"/>
    </row>
    <row r="728" spans="37:40" x14ac:dyDescent="0.25">
      <c r="AK728" s="10"/>
      <c r="AL728" s="10"/>
      <c r="AM728" s="10"/>
      <c r="AN728" s="10"/>
    </row>
    <row r="729" spans="37:40" x14ac:dyDescent="0.25">
      <c r="AK729" s="10"/>
      <c r="AL729" s="10"/>
      <c r="AM729" s="10"/>
      <c r="AN729" s="10"/>
    </row>
    <row r="730" spans="37:40" x14ac:dyDescent="0.25">
      <c r="AK730" s="10"/>
      <c r="AL730" s="10"/>
      <c r="AM730" s="10"/>
      <c r="AN730" s="10"/>
    </row>
    <row r="731" spans="37:40" x14ac:dyDescent="0.25">
      <c r="AK731" s="10"/>
      <c r="AL731" s="10"/>
      <c r="AM731" s="10"/>
      <c r="AN731" s="10"/>
    </row>
    <row r="732" spans="37:40" x14ac:dyDescent="0.25">
      <c r="AK732" s="10"/>
      <c r="AL732" s="10"/>
      <c r="AM732" s="10"/>
      <c r="AN732" s="10"/>
    </row>
    <row r="733" spans="37:40" x14ac:dyDescent="0.25">
      <c r="AK733" s="10"/>
      <c r="AL733" s="10"/>
      <c r="AM733" s="10"/>
      <c r="AN733" s="10"/>
    </row>
    <row r="734" spans="37:40" x14ac:dyDescent="0.25">
      <c r="AK734" s="10"/>
      <c r="AL734" s="10"/>
      <c r="AM734" s="10"/>
      <c r="AN734" s="10"/>
    </row>
    <row r="735" spans="37:40" x14ac:dyDescent="0.25">
      <c r="AK735" s="10"/>
      <c r="AL735" s="10"/>
      <c r="AM735" s="10"/>
      <c r="AN735" s="10"/>
    </row>
    <row r="736" spans="37:40" x14ac:dyDescent="0.25">
      <c r="AK736" s="10"/>
      <c r="AL736" s="10"/>
      <c r="AM736" s="10"/>
      <c r="AN736" s="10"/>
    </row>
    <row r="737" spans="37:40" x14ac:dyDescent="0.25">
      <c r="AK737" s="10"/>
      <c r="AL737" s="10"/>
      <c r="AM737" s="10"/>
      <c r="AN737" s="10"/>
    </row>
    <row r="738" spans="37:40" x14ac:dyDescent="0.25">
      <c r="AK738" s="10"/>
      <c r="AL738" s="10"/>
      <c r="AM738" s="10"/>
      <c r="AN738" s="10"/>
    </row>
    <row r="739" spans="37:40" x14ac:dyDescent="0.25">
      <c r="AK739" s="10"/>
      <c r="AL739" s="10"/>
      <c r="AM739" s="10"/>
      <c r="AN739" s="10"/>
    </row>
    <row r="740" spans="37:40" x14ac:dyDescent="0.25">
      <c r="AK740" s="10"/>
      <c r="AL740" s="10"/>
      <c r="AM740" s="10"/>
      <c r="AN740" s="10"/>
    </row>
    <row r="741" spans="37:40" x14ac:dyDescent="0.25">
      <c r="AK741" s="10"/>
      <c r="AL741" s="10"/>
      <c r="AM741" s="10"/>
      <c r="AN741" s="10"/>
    </row>
    <row r="742" spans="37:40" x14ac:dyDescent="0.25">
      <c r="AK742" s="10"/>
      <c r="AL742" s="10"/>
      <c r="AM742" s="10"/>
      <c r="AN742" s="10"/>
    </row>
    <row r="743" spans="37:40" x14ac:dyDescent="0.25">
      <c r="AK743" s="10"/>
      <c r="AL743" s="10"/>
      <c r="AM743" s="10"/>
      <c r="AN743" s="10"/>
    </row>
    <row r="744" spans="37:40" x14ac:dyDescent="0.25">
      <c r="AK744" s="10"/>
      <c r="AL744" s="10"/>
      <c r="AM744" s="10"/>
      <c r="AN744" s="10"/>
    </row>
    <row r="745" spans="37:40" x14ac:dyDescent="0.25">
      <c r="AK745" s="10"/>
      <c r="AL745" s="10"/>
      <c r="AM745" s="10"/>
      <c r="AN745" s="10"/>
    </row>
    <row r="746" spans="37:40" x14ac:dyDescent="0.25">
      <c r="AK746" s="10"/>
      <c r="AL746" s="10"/>
      <c r="AM746" s="10"/>
      <c r="AN746" s="10"/>
    </row>
    <row r="747" spans="37:40" x14ac:dyDescent="0.25">
      <c r="AK747" s="10"/>
      <c r="AL747" s="10"/>
      <c r="AM747" s="10"/>
      <c r="AN747" s="10"/>
    </row>
    <row r="748" spans="37:40" x14ac:dyDescent="0.25">
      <c r="AK748" s="10"/>
      <c r="AL748" s="10"/>
      <c r="AM748" s="10"/>
      <c r="AN748" s="10"/>
    </row>
    <row r="749" spans="37:40" x14ac:dyDescent="0.25">
      <c r="AK749" s="10"/>
      <c r="AL749" s="10"/>
      <c r="AM749" s="10"/>
      <c r="AN749" s="10"/>
    </row>
    <row r="750" spans="37:40" x14ac:dyDescent="0.25">
      <c r="AK750" s="10"/>
      <c r="AL750" s="10"/>
      <c r="AM750" s="10"/>
      <c r="AN750" s="10"/>
    </row>
    <row r="751" spans="37:40" x14ac:dyDescent="0.25">
      <c r="AK751" s="10"/>
      <c r="AL751" s="10"/>
      <c r="AM751" s="10"/>
      <c r="AN751" s="10"/>
    </row>
    <row r="752" spans="37:40" x14ac:dyDescent="0.25">
      <c r="AK752" s="10"/>
      <c r="AL752" s="10"/>
      <c r="AM752" s="10"/>
      <c r="AN752" s="10"/>
    </row>
    <row r="753" spans="37:40" x14ac:dyDescent="0.25">
      <c r="AK753" s="10"/>
      <c r="AL753" s="10"/>
      <c r="AM753" s="10"/>
      <c r="AN753" s="10"/>
    </row>
    <row r="754" spans="37:40" x14ac:dyDescent="0.25">
      <c r="AK754" s="10"/>
      <c r="AL754" s="10"/>
      <c r="AM754" s="10"/>
      <c r="AN754" s="10"/>
    </row>
    <row r="755" spans="37:40" x14ac:dyDescent="0.25">
      <c r="AK755" s="10"/>
      <c r="AL755" s="10"/>
      <c r="AM755" s="10"/>
      <c r="AN755" s="10"/>
    </row>
    <row r="756" spans="37:40" x14ac:dyDescent="0.25">
      <c r="AK756" s="10"/>
      <c r="AL756" s="10"/>
      <c r="AM756" s="10"/>
      <c r="AN756" s="10"/>
    </row>
    <row r="757" spans="37:40" x14ac:dyDescent="0.25">
      <c r="AK757" s="10"/>
      <c r="AL757" s="10"/>
      <c r="AM757" s="10"/>
      <c r="AN757" s="10"/>
    </row>
    <row r="758" spans="37:40" x14ac:dyDescent="0.25">
      <c r="AK758" s="10"/>
      <c r="AL758" s="10"/>
      <c r="AM758" s="10"/>
      <c r="AN758" s="10"/>
    </row>
    <row r="759" spans="37:40" x14ac:dyDescent="0.25">
      <c r="AK759" s="10"/>
      <c r="AL759" s="10"/>
      <c r="AM759" s="10"/>
      <c r="AN759" s="10"/>
    </row>
    <row r="760" spans="37:40" x14ac:dyDescent="0.25">
      <c r="AK760" s="10"/>
      <c r="AL760" s="10"/>
      <c r="AM760" s="10"/>
      <c r="AN760" s="10"/>
    </row>
    <row r="761" spans="37:40" x14ac:dyDescent="0.25">
      <c r="AK761" s="10"/>
      <c r="AL761" s="10"/>
      <c r="AM761" s="10"/>
      <c r="AN761" s="10"/>
    </row>
    <row r="762" spans="37:40" x14ac:dyDescent="0.25">
      <c r="AK762" s="10"/>
      <c r="AL762" s="10"/>
      <c r="AM762" s="10"/>
      <c r="AN762" s="10"/>
    </row>
    <row r="763" spans="37:40" x14ac:dyDescent="0.25">
      <c r="AK763" s="10"/>
      <c r="AL763" s="10"/>
      <c r="AM763" s="10"/>
      <c r="AN763" s="10"/>
    </row>
    <row r="764" spans="37:40" x14ac:dyDescent="0.25">
      <c r="AK764" s="10"/>
      <c r="AL764" s="10"/>
      <c r="AM764" s="10"/>
      <c r="AN764" s="10"/>
    </row>
    <row r="765" spans="37:40" x14ac:dyDescent="0.25">
      <c r="AK765" s="10"/>
      <c r="AL765" s="10"/>
      <c r="AM765" s="10"/>
      <c r="AN765" s="10"/>
    </row>
    <row r="766" spans="37:40" x14ac:dyDescent="0.25">
      <c r="AK766" s="10"/>
      <c r="AL766" s="10"/>
      <c r="AM766" s="10"/>
      <c r="AN766" s="10"/>
    </row>
    <row r="767" spans="37:40" x14ac:dyDescent="0.25">
      <c r="AK767" s="10"/>
      <c r="AL767" s="10"/>
      <c r="AM767" s="10"/>
      <c r="AN767" s="10"/>
    </row>
    <row r="768" spans="37:40" x14ac:dyDescent="0.25">
      <c r="AK768" s="10"/>
      <c r="AL768" s="10"/>
      <c r="AM768" s="10"/>
      <c r="AN768" s="10"/>
    </row>
    <row r="769" spans="37:40" x14ac:dyDescent="0.25">
      <c r="AK769" s="10"/>
      <c r="AL769" s="10"/>
      <c r="AM769" s="10"/>
      <c r="AN769" s="10"/>
    </row>
    <row r="770" spans="37:40" x14ac:dyDescent="0.25">
      <c r="AK770" s="10"/>
      <c r="AL770" s="10"/>
      <c r="AM770" s="10"/>
      <c r="AN770" s="10"/>
    </row>
    <row r="771" spans="37:40" x14ac:dyDescent="0.25">
      <c r="AK771" s="10"/>
      <c r="AL771" s="10"/>
      <c r="AM771" s="10"/>
      <c r="AN771" s="10"/>
    </row>
    <row r="772" spans="37:40" x14ac:dyDescent="0.25">
      <c r="AK772" s="10"/>
      <c r="AL772" s="10"/>
      <c r="AM772" s="10"/>
      <c r="AN772" s="10"/>
    </row>
    <row r="773" spans="37:40" x14ac:dyDescent="0.25">
      <c r="AK773" s="10"/>
      <c r="AL773" s="10"/>
      <c r="AM773" s="10"/>
      <c r="AN773" s="10"/>
    </row>
    <row r="774" spans="37:40" x14ac:dyDescent="0.25">
      <c r="AK774" s="10"/>
      <c r="AL774" s="10"/>
      <c r="AM774" s="10"/>
      <c r="AN774" s="10"/>
    </row>
    <row r="775" spans="37:40" x14ac:dyDescent="0.25">
      <c r="AK775" s="10"/>
      <c r="AL775" s="10"/>
      <c r="AM775" s="10"/>
      <c r="AN775" s="10"/>
    </row>
    <row r="776" spans="37:40" x14ac:dyDescent="0.25">
      <c r="AK776" s="10"/>
      <c r="AL776" s="10"/>
      <c r="AM776" s="10"/>
      <c r="AN776" s="10"/>
    </row>
    <row r="777" spans="37:40" x14ac:dyDescent="0.25">
      <c r="AK777" s="10"/>
      <c r="AL777" s="10"/>
      <c r="AM777" s="10"/>
      <c r="AN777" s="10"/>
    </row>
    <row r="778" spans="37:40" x14ac:dyDescent="0.25">
      <c r="AK778" s="10"/>
      <c r="AL778" s="10"/>
      <c r="AM778" s="10"/>
      <c r="AN778" s="10"/>
    </row>
    <row r="779" spans="37:40" x14ac:dyDescent="0.25">
      <c r="AK779" s="10"/>
      <c r="AL779" s="10"/>
      <c r="AM779" s="10"/>
      <c r="AN779" s="10"/>
    </row>
    <row r="780" spans="37:40" x14ac:dyDescent="0.25">
      <c r="AK780" s="10"/>
      <c r="AL780" s="10"/>
      <c r="AM780" s="10"/>
      <c r="AN780" s="10"/>
    </row>
    <row r="781" spans="37:40" x14ac:dyDescent="0.25">
      <c r="AK781" s="10"/>
      <c r="AL781" s="10"/>
      <c r="AM781" s="10"/>
      <c r="AN781" s="10"/>
    </row>
    <row r="782" spans="37:40" x14ac:dyDescent="0.25">
      <c r="AK782" s="10"/>
      <c r="AL782" s="10"/>
      <c r="AM782" s="10"/>
      <c r="AN782" s="10"/>
    </row>
    <row r="783" spans="37:40" x14ac:dyDescent="0.25">
      <c r="AK783" s="10"/>
      <c r="AL783" s="10"/>
      <c r="AM783" s="10"/>
      <c r="AN783" s="10"/>
    </row>
    <row r="784" spans="37:40" x14ac:dyDescent="0.25">
      <c r="AK784" s="10"/>
      <c r="AL784" s="10"/>
      <c r="AM784" s="10"/>
      <c r="AN784" s="10"/>
    </row>
    <row r="785" spans="37:40" x14ac:dyDescent="0.25">
      <c r="AK785" s="10"/>
      <c r="AL785" s="10"/>
      <c r="AM785" s="10"/>
      <c r="AN785" s="10"/>
    </row>
    <row r="786" spans="37:40" x14ac:dyDescent="0.25">
      <c r="AK786" s="10"/>
      <c r="AL786" s="10"/>
      <c r="AM786" s="10"/>
      <c r="AN786" s="10"/>
    </row>
    <row r="787" spans="37:40" x14ac:dyDescent="0.25">
      <c r="AK787" s="10"/>
      <c r="AL787" s="10"/>
      <c r="AM787" s="10"/>
      <c r="AN787" s="10"/>
    </row>
    <row r="788" spans="37:40" x14ac:dyDescent="0.25">
      <c r="AK788" s="10"/>
      <c r="AL788" s="10"/>
      <c r="AM788" s="10"/>
      <c r="AN788" s="10"/>
    </row>
    <row r="789" spans="37:40" x14ac:dyDescent="0.25">
      <c r="AK789" s="10"/>
      <c r="AL789" s="10"/>
      <c r="AM789" s="10"/>
      <c r="AN789" s="10"/>
    </row>
    <row r="790" spans="37:40" x14ac:dyDescent="0.25">
      <c r="AK790" s="10"/>
      <c r="AL790" s="10"/>
      <c r="AM790" s="10"/>
      <c r="AN790" s="10"/>
    </row>
    <row r="791" spans="37:40" x14ac:dyDescent="0.25">
      <c r="AK791" s="10"/>
      <c r="AL791" s="10"/>
      <c r="AM791" s="10"/>
      <c r="AN791" s="10"/>
    </row>
    <row r="792" spans="37:40" x14ac:dyDescent="0.25">
      <c r="AK792" s="10"/>
      <c r="AL792" s="10"/>
      <c r="AM792" s="10"/>
      <c r="AN792" s="10"/>
    </row>
    <row r="793" spans="37:40" x14ac:dyDescent="0.25">
      <c r="AK793" s="10"/>
      <c r="AL793" s="10"/>
      <c r="AM793" s="10"/>
      <c r="AN793" s="10"/>
    </row>
    <row r="794" spans="37:40" x14ac:dyDescent="0.25">
      <c r="AK794" s="10"/>
      <c r="AL794" s="10"/>
      <c r="AM794" s="10"/>
      <c r="AN794" s="10"/>
    </row>
    <row r="795" spans="37:40" x14ac:dyDescent="0.25">
      <c r="AK795" s="10"/>
      <c r="AL795" s="10"/>
      <c r="AM795" s="10"/>
      <c r="AN795" s="10"/>
    </row>
    <row r="796" spans="37:40" x14ac:dyDescent="0.25">
      <c r="AK796" s="10"/>
      <c r="AL796" s="10"/>
      <c r="AM796" s="10"/>
      <c r="AN796" s="10"/>
    </row>
    <row r="797" spans="37:40" x14ac:dyDescent="0.25">
      <c r="AK797" s="10"/>
      <c r="AL797" s="10"/>
      <c r="AM797" s="10"/>
      <c r="AN797" s="10"/>
    </row>
    <row r="798" spans="37:40" x14ac:dyDescent="0.25">
      <c r="AK798" s="10"/>
      <c r="AL798" s="10"/>
      <c r="AM798" s="10"/>
      <c r="AN798" s="10"/>
    </row>
    <row r="799" spans="37:40" x14ac:dyDescent="0.25">
      <c r="AK799" s="10"/>
      <c r="AL799" s="10"/>
      <c r="AM799" s="10"/>
      <c r="AN799" s="10"/>
    </row>
    <row r="800" spans="37:40" x14ac:dyDescent="0.25">
      <c r="AK800" s="10"/>
      <c r="AL800" s="10"/>
      <c r="AM800" s="10"/>
      <c r="AN800" s="10"/>
    </row>
    <row r="801" spans="37:40" x14ac:dyDescent="0.25">
      <c r="AK801" s="10"/>
      <c r="AL801" s="10"/>
      <c r="AM801" s="10"/>
      <c r="AN801" s="10"/>
    </row>
    <row r="802" spans="37:40" x14ac:dyDescent="0.25">
      <c r="AK802" s="10"/>
      <c r="AL802" s="10"/>
      <c r="AM802" s="10"/>
      <c r="AN802" s="10"/>
    </row>
    <row r="803" spans="37:40" x14ac:dyDescent="0.25">
      <c r="AK803" s="10"/>
      <c r="AL803" s="10"/>
      <c r="AM803" s="10"/>
      <c r="AN803" s="10"/>
    </row>
    <row r="804" spans="37:40" x14ac:dyDescent="0.25">
      <c r="AK804" s="10"/>
      <c r="AL804" s="10"/>
      <c r="AM804" s="10"/>
      <c r="AN804" s="10"/>
    </row>
    <row r="805" spans="37:40" x14ac:dyDescent="0.25">
      <c r="AK805" s="10"/>
      <c r="AL805" s="10"/>
      <c r="AM805" s="10"/>
      <c r="AN805" s="10"/>
    </row>
    <row r="806" spans="37:40" x14ac:dyDescent="0.25">
      <c r="AK806" s="10"/>
      <c r="AL806" s="10"/>
      <c r="AM806" s="10"/>
      <c r="AN806" s="10"/>
    </row>
    <row r="807" spans="37:40" x14ac:dyDescent="0.25">
      <c r="AK807" s="10"/>
      <c r="AL807" s="10"/>
      <c r="AM807" s="10"/>
      <c r="AN807" s="10"/>
    </row>
    <row r="808" spans="37:40" x14ac:dyDescent="0.25">
      <c r="AK808" s="10"/>
      <c r="AL808" s="10"/>
      <c r="AM808" s="10"/>
      <c r="AN808" s="10"/>
    </row>
    <row r="809" spans="37:40" x14ac:dyDescent="0.25">
      <c r="AK809" s="10"/>
      <c r="AL809" s="10"/>
      <c r="AM809" s="10"/>
      <c r="AN809" s="10"/>
    </row>
    <row r="810" spans="37:40" x14ac:dyDescent="0.25">
      <c r="AK810" s="10"/>
      <c r="AL810" s="10"/>
      <c r="AM810" s="10"/>
      <c r="AN810" s="10"/>
    </row>
    <row r="811" spans="37:40" x14ac:dyDescent="0.25">
      <c r="AK811" s="10"/>
      <c r="AL811" s="10"/>
      <c r="AM811" s="10"/>
      <c r="AN811" s="10"/>
    </row>
    <row r="812" spans="37:40" x14ac:dyDescent="0.25">
      <c r="AK812" s="10"/>
      <c r="AL812" s="10"/>
      <c r="AM812" s="10"/>
      <c r="AN812" s="10"/>
    </row>
    <row r="813" spans="37:40" x14ac:dyDescent="0.25">
      <c r="AK813" s="10"/>
      <c r="AL813" s="10"/>
      <c r="AM813" s="10"/>
      <c r="AN813" s="10"/>
    </row>
    <row r="814" spans="37:40" x14ac:dyDescent="0.25">
      <c r="AK814" s="10"/>
      <c r="AL814" s="10"/>
      <c r="AM814" s="10"/>
      <c r="AN814" s="10"/>
    </row>
    <row r="815" spans="37:40" x14ac:dyDescent="0.25">
      <c r="AK815" s="10"/>
      <c r="AL815" s="10"/>
      <c r="AM815" s="10"/>
      <c r="AN815" s="10"/>
    </row>
    <row r="816" spans="37:40" x14ac:dyDescent="0.25">
      <c r="AK816" s="10"/>
      <c r="AL816" s="10"/>
      <c r="AM816" s="10"/>
      <c r="AN816" s="10"/>
    </row>
    <row r="817" spans="37:40" x14ac:dyDescent="0.25">
      <c r="AK817" s="10"/>
      <c r="AL817" s="10"/>
      <c r="AM817" s="10"/>
      <c r="AN817" s="10"/>
    </row>
    <row r="818" spans="37:40" x14ac:dyDescent="0.25">
      <c r="AK818" s="10"/>
      <c r="AL818" s="10"/>
      <c r="AM818" s="10"/>
      <c r="AN818" s="10"/>
    </row>
    <row r="819" spans="37:40" x14ac:dyDescent="0.25">
      <c r="AK819" s="10"/>
      <c r="AL819" s="10"/>
      <c r="AM819" s="10"/>
      <c r="AN819" s="10"/>
    </row>
    <row r="820" spans="37:40" x14ac:dyDescent="0.25">
      <c r="AK820" s="10"/>
      <c r="AL820" s="10"/>
      <c r="AM820" s="10"/>
      <c r="AN820" s="10"/>
    </row>
    <row r="821" spans="37:40" x14ac:dyDescent="0.25">
      <c r="AK821" s="10"/>
      <c r="AL821" s="10"/>
      <c r="AM821" s="10"/>
      <c r="AN821" s="10"/>
    </row>
    <row r="822" spans="37:40" x14ac:dyDescent="0.25">
      <c r="AK822" s="10"/>
      <c r="AL822" s="10"/>
      <c r="AM822" s="10"/>
      <c r="AN822" s="10"/>
    </row>
    <row r="823" spans="37:40" x14ac:dyDescent="0.25">
      <c r="AK823" s="10"/>
      <c r="AL823" s="10"/>
      <c r="AM823" s="10"/>
      <c r="AN823" s="10"/>
    </row>
    <row r="824" spans="37:40" x14ac:dyDescent="0.25">
      <c r="AK824" s="10"/>
      <c r="AL824" s="10"/>
      <c r="AM824" s="10"/>
      <c r="AN824" s="10"/>
    </row>
    <row r="825" spans="37:40" x14ac:dyDescent="0.25">
      <c r="AK825" s="10"/>
      <c r="AL825" s="10"/>
      <c r="AM825" s="10"/>
      <c r="AN825" s="10"/>
    </row>
    <row r="826" spans="37:40" x14ac:dyDescent="0.25">
      <c r="AK826" s="10"/>
      <c r="AL826" s="10"/>
      <c r="AM826" s="10"/>
      <c r="AN826" s="10"/>
    </row>
    <row r="827" spans="37:40" x14ac:dyDescent="0.25">
      <c r="AK827" s="10"/>
      <c r="AL827" s="10"/>
      <c r="AM827" s="10"/>
      <c r="AN827" s="10"/>
    </row>
    <row r="828" spans="37:40" x14ac:dyDescent="0.25">
      <c r="AK828" s="10"/>
      <c r="AL828" s="10"/>
      <c r="AM828" s="10"/>
      <c r="AN828" s="10"/>
    </row>
    <row r="829" spans="37:40" x14ac:dyDescent="0.25">
      <c r="AK829" s="10"/>
      <c r="AL829" s="10"/>
      <c r="AM829" s="10"/>
      <c r="AN829" s="10"/>
    </row>
    <row r="830" spans="37:40" x14ac:dyDescent="0.25">
      <c r="AK830" s="10"/>
      <c r="AL830" s="10"/>
      <c r="AM830" s="10"/>
      <c r="AN830" s="10"/>
    </row>
    <row r="831" spans="37:40" x14ac:dyDescent="0.25">
      <c r="AK831" s="10"/>
      <c r="AL831" s="10"/>
      <c r="AM831" s="10"/>
      <c r="AN831" s="10"/>
    </row>
    <row r="832" spans="37:40" x14ac:dyDescent="0.25">
      <c r="AK832" s="10"/>
      <c r="AL832" s="10"/>
      <c r="AM832" s="10"/>
      <c r="AN832" s="10"/>
    </row>
    <row r="833" spans="37:40" x14ac:dyDescent="0.25">
      <c r="AK833" s="10"/>
      <c r="AL833" s="10"/>
      <c r="AM833" s="10"/>
      <c r="AN833" s="10"/>
    </row>
    <row r="834" spans="37:40" x14ac:dyDescent="0.25">
      <c r="AK834" s="10"/>
      <c r="AL834" s="10"/>
      <c r="AM834" s="10"/>
      <c r="AN834" s="10"/>
    </row>
    <row r="835" spans="37:40" x14ac:dyDescent="0.25">
      <c r="AK835" s="10"/>
      <c r="AL835" s="10"/>
      <c r="AM835" s="10"/>
      <c r="AN835" s="10"/>
    </row>
    <row r="836" spans="37:40" x14ac:dyDescent="0.25">
      <c r="AK836" s="10"/>
      <c r="AL836" s="10"/>
      <c r="AM836" s="10"/>
      <c r="AN836" s="10"/>
    </row>
    <row r="837" spans="37:40" x14ac:dyDescent="0.25">
      <c r="AK837" s="10"/>
      <c r="AL837" s="10"/>
      <c r="AM837" s="10"/>
      <c r="AN837" s="10"/>
    </row>
    <row r="838" spans="37:40" x14ac:dyDescent="0.25">
      <c r="AK838" s="10"/>
      <c r="AL838" s="10"/>
      <c r="AM838" s="10"/>
      <c r="AN838" s="10"/>
    </row>
    <row r="839" spans="37:40" x14ac:dyDescent="0.25">
      <c r="AK839" s="10"/>
      <c r="AL839" s="10"/>
      <c r="AM839" s="10"/>
      <c r="AN839" s="10"/>
    </row>
    <row r="840" spans="37:40" x14ac:dyDescent="0.25">
      <c r="AK840" s="10"/>
      <c r="AL840" s="10"/>
      <c r="AM840" s="10"/>
      <c r="AN840" s="10"/>
    </row>
    <row r="841" spans="37:40" x14ac:dyDescent="0.25">
      <c r="AK841" s="10"/>
      <c r="AL841" s="10"/>
      <c r="AM841" s="10"/>
      <c r="AN841" s="10"/>
    </row>
    <row r="842" spans="37:40" x14ac:dyDescent="0.25">
      <c r="AK842" s="10"/>
      <c r="AL842" s="10"/>
      <c r="AM842" s="10"/>
      <c r="AN842" s="10"/>
    </row>
    <row r="843" spans="37:40" x14ac:dyDescent="0.25">
      <c r="AK843" s="10"/>
      <c r="AL843" s="10"/>
      <c r="AM843" s="10"/>
      <c r="AN843" s="10"/>
    </row>
    <row r="844" spans="37:40" x14ac:dyDescent="0.25">
      <c r="AK844" s="10"/>
      <c r="AL844" s="10"/>
      <c r="AM844" s="10"/>
      <c r="AN844" s="10"/>
    </row>
    <row r="845" spans="37:40" x14ac:dyDescent="0.25">
      <c r="AK845" s="10"/>
      <c r="AL845" s="10"/>
      <c r="AM845" s="10"/>
      <c r="AN845" s="10"/>
    </row>
    <row r="846" spans="37:40" x14ac:dyDescent="0.25">
      <c r="AK846" s="10"/>
      <c r="AL846" s="10"/>
      <c r="AM846" s="10"/>
      <c r="AN846" s="10"/>
    </row>
    <row r="847" spans="37:40" x14ac:dyDescent="0.25">
      <c r="AK847" s="10"/>
      <c r="AL847" s="10"/>
      <c r="AM847" s="10"/>
      <c r="AN847" s="10"/>
    </row>
    <row r="848" spans="37:40" x14ac:dyDescent="0.25">
      <c r="AK848" s="10"/>
      <c r="AL848" s="10"/>
      <c r="AM848" s="10"/>
      <c r="AN848" s="10"/>
    </row>
    <row r="849" spans="37:40" x14ac:dyDescent="0.25">
      <c r="AK849" s="10"/>
      <c r="AL849" s="10"/>
      <c r="AM849" s="10"/>
      <c r="AN849" s="10"/>
    </row>
    <row r="850" spans="37:40" x14ac:dyDescent="0.25">
      <c r="AK850" s="10"/>
      <c r="AL850" s="10"/>
      <c r="AM850" s="10"/>
      <c r="AN850" s="10"/>
    </row>
    <row r="851" spans="37:40" x14ac:dyDescent="0.25">
      <c r="AK851" s="10"/>
      <c r="AL851" s="10"/>
      <c r="AM851" s="10"/>
      <c r="AN851" s="10"/>
    </row>
    <row r="852" spans="37:40" x14ac:dyDescent="0.25">
      <c r="AK852" s="10"/>
      <c r="AL852" s="10"/>
      <c r="AM852" s="10"/>
      <c r="AN852" s="10"/>
    </row>
    <row r="853" spans="37:40" x14ac:dyDescent="0.25">
      <c r="AK853" s="10"/>
      <c r="AL853" s="10"/>
      <c r="AM853" s="10"/>
      <c r="AN853" s="10"/>
    </row>
    <row r="854" spans="37:40" x14ac:dyDescent="0.25">
      <c r="AK854" s="10"/>
      <c r="AL854" s="10"/>
      <c r="AM854" s="10"/>
      <c r="AN854" s="10"/>
    </row>
    <row r="855" spans="37:40" x14ac:dyDescent="0.25">
      <c r="AK855" s="10"/>
      <c r="AL855" s="10"/>
      <c r="AM855" s="10"/>
      <c r="AN855" s="10"/>
    </row>
    <row r="856" spans="37:40" x14ac:dyDescent="0.25">
      <c r="AK856" s="10"/>
      <c r="AL856" s="10"/>
      <c r="AM856" s="10"/>
      <c r="AN856" s="10"/>
    </row>
    <row r="857" spans="37:40" x14ac:dyDescent="0.25">
      <c r="AK857" s="10"/>
      <c r="AL857" s="10"/>
      <c r="AM857" s="10"/>
      <c r="AN857" s="10"/>
    </row>
    <row r="858" spans="37:40" x14ac:dyDescent="0.25">
      <c r="AK858" s="10"/>
      <c r="AL858" s="10"/>
      <c r="AM858" s="10"/>
      <c r="AN858" s="10"/>
    </row>
    <row r="859" spans="37:40" x14ac:dyDescent="0.25">
      <c r="AK859" s="10"/>
      <c r="AL859" s="10"/>
      <c r="AM859" s="10"/>
      <c r="AN859" s="10"/>
    </row>
    <row r="860" spans="37:40" x14ac:dyDescent="0.25">
      <c r="AK860" s="10"/>
      <c r="AL860" s="10"/>
      <c r="AM860" s="10"/>
      <c r="AN860" s="10"/>
    </row>
    <row r="861" spans="37:40" x14ac:dyDescent="0.25">
      <c r="AK861" s="10"/>
      <c r="AL861" s="10"/>
      <c r="AM861" s="10"/>
      <c r="AN861" s="10"/>
    </row>
    <row r="862" spans="37:40" x14ac:dyDescent="0.25">
      <c r="AK862" s="10"/>
      <c r="AL862" s="10"/>
      <c r="AM862" s="10"/>
      <c r="AN862" s="10"/>
    </row>
    <row r="863" spans="37:40" x14ac:dyDescent="0.25">
      <c r="AK863" s="10"/>
      <c r="AL863" s="10"/>
      <c r="AM863" s="10"/>
      <c r="AN863" s="10"/>
    </row>
    <row r="864" spans="37:40" x14ac:dyDescent="0.25">
      <c r="AK864" s="10"/>
      <c r="AL864" s="10"/>
      <c r="AM864" s="10"/>
      <c r="AN864" s="10"/>
    </row>
    <row r="865" spans="37:40" x14ac:dyDescent="0.25">
      <c r="AK865" s="10"/>
      <c r="AL865" s="10"/>
      <c r="AM865" s="10"/>
      <c r="AN865" s="10"/>
    </row>
    <row r="866" spans="37:40" x14ac:dyDescent="0.25">
      <c r="AK866" s="10"/>
      <c r="AL866" s="10"/>
      <c r="AM866" s="10"/>
      <c r="AN866" s="10"/>
    </row>
    <row r="867" spans="37:40" x14ac:dyDescent="0.25">
      <c r="AK867" s="10"/>
      <c r="AL867" s="10"/>
      <c r="AM867" s="10"/>
      <c r="AN867" s="10"/>
    </row>
    <row r="868" spans="37:40" x14ac:dyDescent="0.25">
      <c r="AK868" s="10"/>
      <c r="AL868" s="10"/>
      <c r="AM868" s="10"/>
      <c r="AN868" s="10"/>
    </row>
    <row r="869" spans="37:40" x14ac:dyDescent="0.25">
      <c r="AK869" s="10"/>
      <c r="AL869" s="10"/>
      <c r="AM869" s="10"/>
      <c r="AN869" s="10"/>
    </row>
    <row r="870" spans="37:40" x14ac:dyDescent="0.25">
      <c r="AK870" s="10"/>
      <c r="AL870" s="10"/>
      <c r="AM870" s="10"/>
      <c r="AN870" s="10"/>
    </row>
    <row r="871" spans="37:40" x14ac:dyDescent="0.25">
      <c r="AK871" s="10"/>
      <c r="AL871" s="10"/>
      <c r="AM871" s="10"/>
      <c r="AN871" s="10"/>
    </row>
    <row r="872" spans="37:40" x14ac:dyDescent="0.25">
      <c r="AK872" s="10"/>
      <c r="AL872" s="10"/>
      <c r="AM872" s="10"/>
      <c r="AN872" s="10"/>
    </row>
    <row r="873" spans="37:40" x14ac:dyDescent="0.25">
      <c r="AK873" s="10"/>
      <c r="AL873" s="10"/>
      <c r="AM873" s="10"/>
      <c r="AN873" s="10"/>
    </row>
    <row r="874" spans="37:40" x14ac:dyDescent="0.25">
      <c r="AK874" s="10"/>
      <c r="AL874" s="10"/>
      <c r="AM874" s="10"/>
      <c r="AN874" s="10"/>
    </row>
    <row r="875" spans="37:40" x14ac:dyDescent="0.25">
      <c r="AK875" s="10"/>
      <c r="AL875" s="10"/>
      <c r="AM875" s="10"/>
      <c r="AN875" s="10"/>
    </row>
    <row r="876" spans="37:40" x14ac:dyDescent="0.25">
      <c r="AK876" s="10"/>
      <c r="AL876" s="10"/>
      <c r="AM876" s="10"/>
      <c r="AN876" s="10"/>
    </row>
    <row r="877" spans="37:40" x14ac:dyDescent="0.25">
      <c r="AK877" s="10"/>
      <c r="AL877" s="10"/>
      <c r="AM877" s="10"/>
      <c r="AN877" s="10"/>
    </row>
    <row r="878" spans="37:40" x14ac:dyDescent="0.25">
      <c r="AK878" s="10"/>
      <c r="AL878" s="10"/>
      <c r="AM878" s="10"/>
      <c r="AN878" s="10"/>
    </row>
    <row r="879" spans="37:40" x14ac:dyDescent="0.25">
      <c r="AK879" s="10"/>
      <c r="AL879" s="10"/>
      <c r="AM879" s="10"/>
      <c r="AN879" s="10"/>
    </row>
    <row r="880" spans="37:40" x14ac:dyDescent="0.25">
      <c r="AK880" s="10"/>
      <c r="AL880" s="10"/>
      <c r="AM880" s="10"/>
      <c r="AN880" s="10"/>
    </row>
    <row r="881" spans="37:40" x14ac:dyDescent="0.25">
      <c r="AK881" s="10"/>
      <c r="AL881" s="10"/>
      <c r="AM881" s="10"/>
      <c r="AN881" s="10"/>
    </row>
    <row r="882" spans="37:40" x14ac:dyDescent="0.25">
      <c r="AK882" s="10"/>
      <c r="AL882" s="10"/>
      <c r="AM882" s="10"/>
      <c r="AN882" s="10"/>
    </row>
    <row r="883" spans="37:40" x14ac:dyDescent="0.25">
      <c r="AK883" s="10"/>
      <c r="AL883" s="10"/>
      <c r="AM883" s="10"/>
      <c r="AN883" s="10"/>
    </row>
    <row r="884" spans="37:40" x14ac:dyDescent="0.25">
      <c r="AK884" s="10"/>
      <c r="AL884" s="10"/>
      <c r="AM884" s="10"/>
      <c r="AN884" s="10"/>
    </row>
    <row r="885" spans="37:40" x14ac:dyDescent="0.25">
      <c r="AK885" s="10"/>
      <c r="AL885" s="10"/>
      <c r="AM885" s="10"/>
      <c r="AN885" s="10"/>
    </row>
    <row r="886" spans="37:40" x14ac:dyDescent="0.25">
      <c r="AK886" s="10"/>
      <c r="AL886" s="10"/>
      <c r="AM886" s="10"/>
      <c r="AN886" s="10"/>
    </row>
    <row r="887" spans="37:40" x14ac:dyDescent="0.25">
      <c r="AK887" s="10"/>
      <c r="AL887" s="10"/>
      <c r="AM887" s="10"/>
      <c r="AN887" s="10"/>
    </row>
    <row r="888" spans="37:40" x14ac:dyDescent="0.25">
      <c r="AK888" s="10"/>
      <c r="AL888" s="10"/>
      <c r="AM888" s="10"/>
      <c r="AN888" s="10"/>
    </row>
    <row r="889" spans="37:40" x14ac:dyDescent="0.25">
      <c r="AK889" s="10"/>
      <c r="AL889" s="10"/>
      <c r="AM889" s="10"/>
      <c r="AN889" s="10"/>
    </row>
    <row r="890" spans="37:40" x14ac:dyDescent="0.25">
      <c r="AK890" s="10"/>
      <c r="AL890" s="10"/>
      <c r="AM890" s="10"/>
      <c r="AN890" s="10"/>
    </row>
    <row r="891" spans="37:40" x14ac:dyDescent="0.25">
      <c r="AK891" s="10"/>
      <c r="AL891" s="10"/>
      <c r="AM891" s="10"/>
      <c r="AN891" s="10"/>
    </row>
    <row r="892" spans="37:40" x14ac:dyDescent="0.25">
      <c r="AK892" s="10"/>
      <c r="AL892" s="10"/>
      <c r="AM892" s="10"/>
      <c r="AN892" s="10"/>
    </row>
    <row r="893" spans="37:40" x14ac:dyDescent="0.25">
      <c r="AK893" s="10"/>
      <c r="AL893" s="10"/>
      <c r="AM893" s="10"/>
      <c r="AN893" s="10"/>
    </row>
    <row r="894" spans="37:40" x14ac:dyDescent="0.25">
      <c r="AK894" s="10"/>
      <c r="AL894" s="10"/>
      <c r="AM894" s="10"/>
      <c r="AN894" s="10"/>
    </row>
    <row r="895" spans="37:40" x14ac:dyDescent="0.25">
      <c r="AK895" s="10"/>
      <c r="AL895" s="10"/>
      <c r="AM895" s="10"/>
      <c r="AN895" s="10"/>
    </row>
    <row r="896" spans="37:40" x14ac:dyDescent="0.25">
      <c r="AK896" s="10"/>
      <c r="AL896" s="10"/>
      <c r="AM896" s="10"/>
      <c r="AN896" s="10"/>
    </row>
    <row r="897" spans="37:40" x14ac:dyDescent="0.25">
      <c r="AK897" s="10"/>
      <c r="AL897" s="10"/>
      <c r="AM897" s="10"/>
      <c r="AN897" s="10"/>
    </row>
    <row r="898" spans="37:40" x14ac:dyDescent="0.25">
      <c r="AK898" s="10"/>
      <c r="AL898" s="10"/>
      <c r="AM898" s="10"/>
      <c r="AN898" s="10"/>
    </row>
    <row r="899" spans="37:40" x14ac:dyDescent="0.25">
      <c r="AK899" s="10"/>
      <c r="AL899" s="10"/>
      <c r="AM899" s="10"/>
      <c r="AN899" s="10"/>
    </row>
    <row r="900" spans="37:40" x14ac:dyDescent="0.25">
      <c r="AK900" s="10"/>
      <c r="AL900" s="10"/>
      <c r="AM900" s="10"/>
      <c r="AN900" s="10"/>
    </row>
    <row r="901" spans="37:40" x14ac:dyDescent="0.25">
      <c r="AK901" s="10"/>
      <c r="AL901" s="10"/>
      <c r="AM901" s="10"/>
      <c r="AN901" s="10"/>
    </row>
    <row r="902" spans="37:40" x14ac:dyDescent="0.25">
      <c r="AK902" s="10"/>
      <c r="AL902" s="10"/>
      <c r="AM902" s="10"/>
      <c r="AN902" s="10"/>
    </row>
    <row r="903" spans="37:40" x14ac:dyDescent="0.25">
      <c r="AK903" s="10"/>
      <c r="AL903" s="10"/>
      <c r="AM903" s="10"/>
      <c r="AN903" s="10"/>
    </row>
    <row r="904" spans="37:40" x14ac:dyDescent="0.25">
      <c r="AK904" s="10"/>
      <c r="AL904" s="10"/>
      <c r="AM904" s="10"/>
      <c r="AN904" s="10"/>
    </row>
    <row r="905" spans="37:40" x14ac:dyDescent="0.25">
      <c r="AK905" s="10"/>
      <c r="AL905" s="10"/>
      <c r="AM905" s="10"/>
      <c r="AN905" s="10"/>
    </row>
    <row r="906" spans="37:40" x14ac:dyDescent="0.25">
      <c r="AK906" s="10"/>
      <c r="AL906" s="10"/>
      <c r="AM906" s="10"/>
      <c r="AN906" s="10"/>
    </row>
    <row r="907" spans="37:40" x14ac:dyDescent="0.25">
      <c r="AK907" s="10"/>
      <c r="AL907" s="10"/>
      <c r="AM907" s="10"/>
      <c r="AN907" s="10"/>
    </row>
    <row r="908" spans="37:40" x14ac:dyDescent="0.25">
      <c r="AK908" s="10"/>
      <c r="AL908" s="10"/>
      <c r="AM908" s="10"/>
      <c r="AN908" s="10"/>
    </row>
    <row r="909" spans="37:40" x14ac:dyDescent="0.25">
      <c r="AK909" s="10"/>
      <c r="AL909" s="10"/>
      <c r="AM909" s="10"/>
      <c r="AN909" s="10"/>
    </row>
    <row r="910" spans="37:40" x14ac:dyDescent="0.25">
      <c r="AK910" s="10"/>
      <c r="AL910" s="10"/>
      <c r="AM910" s="10"/>
      <c r="AN910" s="10"/>
    </row>
    <row r="911" spans="37:40" x14ac:dyDescent="0.25">
      <c r="AK911" s="10"/>
      <c r="AL911" s="10"/>
      <c r="AM911" s="10"/>
      <c r="AN911" s="10"/>
    </row>
    <row r="912" spans="37:40" x14ac:dyDescent="0.25">
      <c r="AK912" s="10"/>
      <c r="AL912" s="10"/>
      <c r="AM912" s="10"/>
      <c r="AN912" s="10"/>
    </row>
    <row r="913" spans="37:40" x14ac:dyDescent="0.25">
      <c r="AK913" s="10"/>
      <c r="AL913" s="10"/>
      <c r="AM913" s="10"/>
      <c r="AN913" s="10"/>
    </row>
    <row r="914" spans="37:40" x14ac:dyDescent="0.25">
      <c r="AK914" s="10"/>
      <c r="AL914" s="10"/>
      <c r="AM914" s="10"/>
      <c r="AN914" s="10"/>
    </row>
    <row r="915" spans="37:40" x14ac:dyDescent="0.25">
      <c r="AK915" s="10"/>
      <c r="AL915" s="10"/>
      <c r="AM915" s="10"/>
      <c r="AN915" s="10"/>
    </row>
    <row r="916" spans="37:40" x14ac:dyDescent="0.25">
      <c r="AK916" s="10"/>
      <c r="AL916" s="10"/>
      <c r="AM916" s="10"/>
      <c r="AN916" s="10"/>
    </row>
    <row r="917" spans="37:40" x14ac:dyDescent="0.25">
      <c r="AK917" s="10"/>
      <c r="AL917" s="10"/>
      <c r="AM917" s="10"/>
      <c r="AN917" s="10"/>
    </row>
    <row r="918" spans="37:40" x14ac:dyDescent="0.25">
      <c r="AK918" s="10"/>
      <c r="AL918" s="10"/>
      <c r="AM918" s="10"/>
      <c r="AN918" s="10"/>
    </row>
    <row r="919" spans="37:40" x14ac:dyDescent="0.25">
      <c r="AK919" s="10"/>
      <c r="AL919" s="10"/>
      <c r="AM919" s="10"/>
      <c r="AN919" s="10"/>
    </row>
    <row r="920" spans="37:40" x14ac:dyDescent="0.25">
      <c r="AK920" s="10"/>
      <c r="AL920" s="10"/>
      <c r="AM920" s="10"/>
      <c r="AN920" s="10"/>
    </row>
    <row r="921" spans="37:40" x14ac:dyDescent="0.25">
      <c r="AK921" s="10"/>
      <c r="AL921" s="10"/>
      <c r="AM921" s="10"/>
      <c r="AN921" s="10"/>
    </row>
    <row r="922" spans="37:40" x14ac:dyDescent="0.25">
      <c r="AK922" s="10"/>
      <c r="AL922" s="10"/>
      <c r="AM922" s="10"/>
      <c r="AN922" s="10"/>
    </row>
    <row r="923" spans="37:40" x14ac:dyDescent="0.25">
      <c r="AK923" s="10"/>
      <c r="AL923" s="10"/>
      <c r="AM923" s="10"/>
      <c r="AN923" s="10"/>
    </row>
    <row r="924" spans="37:40" x14ac:dyDescent="0.25">
      <c r="AK924" s="10"/>
      <c r="AL924" s="10"/>
      <c r="AM924" s="10"/>
      <c r="AN924" s="10"/>
    </row>
    <row r="925" spans="37:40" x14ac:dyDescent="0.25">
      <c r="AK925" s="10"/>
      <c r="AL925" s="10"/>
      <c r="AM925" s="10"/>
      <c r="AN925" s="10"/>
    </row>
    <row r="926" spans="37:40" x14ac:dyDescent="0.25">
      <c r="AK926" s="10"/>
      <c r="AL926" s="10"/>
      <c r="AM926" s="10"/>
      <c r="AN926" s="10"/>
    </row>
    <row r="927" spans="37:40" x14ac:dyDescent="0.25">
      <c r="AK927" s="10"/>
      <c r="AL927" s="10"/>
      <c r="AM927" s="10"/>
      <c r="AN927" s="10"/>
    </row>
    <row r="928" spans="37:40" x14ac:dyDescent="0.25">
      <c r="AK928" s="10"/>
      <c r="AL928" s="10"/>
      <c r="AM928" s="10"/>
      <c r="AN928" s="10"/>
    </row>
    <row r="929" spans="37:40" x14ac:dyDescent="0.25">
      <c r="AK929" s="10"/>
      <c r="AL929" s="10"/>
      <c r="AM929" s="10"/>
      <c r="AN929" s="10"/>
    </row>
    <row r="930" spans="37:40" x14ac:dyDescent="0.25">
      <c r="AK930" s="10"/>
      <c r="AL930" s="10"/>
      <c r="AM930" s="10"/>
      <c r="AN930" s="10"/>
    </row>
    <row r="931" spans="37:40" x14ac:dyDescent="0.25">
      <c r="AK931" s="10"/>
      <c r="AL931" s="10"/>
      <c r="AM931" s="10"/>
      <c r="AN931" s="10"/>
    </row>
    <row r="932" spans="37:40" x14ac:dyDescent="0.25">
      <c r="AK932" s="10"/>
      <c r="AL932" s="10"/>
      <c r="AM932" s="10"/>
      <c r="AN932" s="10"/>
    </row>
  </sheetData>
  <sheetProtection selectLockedCells="1" selectUnlockedCells="1"/>
  <mergeCells count="321">
    <mergeCell ref="AK52:AK54"/>
    <mergeCell ref="AL52:AL54"/>
    <mergeCell ref="AM52:AM54"/>
    <mergeCell ref="AN52:AN54"/>
    <mergeCell ref="G52:G54"/>
    <mergeCell ref="J52:J54"/>
    <mergeCell ref="K52:K54"/>
    <mergeCell ref="L52:L54"/>
    <mergeCell ref="AG52:AG54"/>
    <mergeCell ref="B52:B54"/>
    <mergeCell ref="C52:C54"/>
    <mergeCell ref="D52:D54"/>
    <mergeCell ref="E52:E54"/>
    <mergeCell ref="F52:F54"/>
    <mergeCell ref="BC41:BC47"/>
    <mergeCell ref="B49:B51"/>
    <mergeCell ref="C49:C51"/>
    <mergeCell ref="D49:D51"/>
    <mergeCell ref="E49:E51"/>
    <mergeCell ref="F49:F51"/>
    <mergeCell ref="G49:G51"/>
    <mergeCell ref="J49:J51"/>
    <mergeCell ref="K49:K51"/>
    <mergeCell ref="L49:L51"/>
    <mergeCell ref="AG49:AG51"/>
    <mergeCell ref="AK49:AK51"/>
    <mergeCell ref="AL49:AL51"/>
    <mergeCell ref="AM49:AM51"/>
    <mergeCell ref="AN49:AN51"/>
    <mergeCell ref="AZ41:AZ47"/>
    <mergeCell ref="BA41:BA47"/>
    <mergeCell ref="BB41:BB47"/>
    <mergeCell ref="AV41:AV47"/>
    <mergeCell ref="AW41:AW47"/>
    <mergeCell ref="AX41:AX47"/>
    <mergeCell ref="AY41:AY47"/>
    <mergeCell ref="AQ41:AQ47"/>
    <mergeCell ref="AR41:AR47"/>
    <mergeCell ref="AS41:AS47"/>
    <mergeCell ref="AT41:AT47"/>
    <mergeCell ref="AU41:AU47"/>
    <mergeCell ref="AL41:AL47"/>
    <mergeCell ref="AM41:AM47"/>
    <mergeCell ref="AN41:AN47"/>
    <mergeCell ref="AO41:AO47"/>
    <mergeCell ref="AP41:AP47"/>
    <mergeCell ref="AG41:AG47"/>
    <mergeCell ref="AH41:AH47"/>
    <mergeCell ref="AI41:AI47"/>
    <mergeCell ref="AJ41:AJ47"/>
    <mergeCell ref="AK41:AK47"/>
    <mergeCell ref="H41:H47"/>
    <mergeCell ref="I41:I47"/>
    <mergeCell ref="J41:J47"/>
    <mergeCell ref="K41:K47"/>
    <mergeCell ref="AB41:AB47"/>
    <mergeCell ref="AC41:AC47"/>
    <mergeCell ref="AD41:AD47"/>
    <mergeCell ref="AE41:AE47"/>
    <mergeCell ref="AF41:AF47"/>
    <mergeCell ref="W41:W47"/>
    <mergeCell ref="X41:X47"/>
    <mergeCell ref="Y41:Y47"/>
    <mergeCell ref="Z41:Z47"/>
    <mergeCell ref="AA41:AA47"/>
    <mergeCell ref="B41:B47"/>
    <mergeCell ref="C41:C47"/>
    <mergeCell ref="D41:D47"/>
    <mergeCell ref="E41:E47"/>
    <mergeCell ref="F41:F47"/>
    <mergeCell ref="AZ38:AZ40"/>
    <mergeCell ref="BA38:BA40"/>
    <mergeCell ref="G37:G40"/>
    <mergeCell ref="J37:J40"/>
    <mergeCell ref="K37:K40"/>
    <mergeCell ref="L37:L40"/>
    <mergeCell ref="B37:B40"/>
    <mergeCell ref="C37:C40"/>
    <mergeCell ref="D37:D40"/>
    <mergeCell ref="E37:E40"/>
    <mergeCell ref="F37:F40"/>
    <mergeCell ref="L41:L47"/>
    <mergeCell ref="Q41:Q47"/>
    <mergeCell ref="S41:S47"/>
    <mergeCell ref="U41:U47"/>
    <mergeCell ref="V41:V47"/>
    <mergeCell ref="G41:G47"/>
    <mergeCell ref="BB38:BB40"/>
    <mergeCell ref="AV38:AV40"/>
    <mergeCell ref="AU38:AU40"/>
    <mergeCell ref="AW38:AW40"/>
    <mergeCell ref="AX38:AX40"/>
    <mergeCell ref="AY38:AY40"/>
    <mergeCell ref="AG37:AG40"/>
    <mergeCell ref="AK37:AK40"/>
    <mergeCell ref="AL37:AL40"/>
    <mergeCell ref="AM37:AM40"/>
    <mergeCell ref="AN37:AN40"/>
    <mergeCell ref="AO38:AO40"/>
    <mergeCell ref="AP38:AP40"/>
    <mergeCell ref="AQ38:AQ40"/>
    <mergeCell ref="AR38:AR40"/>
    <mergeCell ref="AS38:AS40"/>
    <mergeCell ref="AT38:AT40"/>
    <mergeCell ref="BB33:BB34"/>
    <mergeCell ref="BC33:BC34"/>
    <mergeCell ref="AZ33:AZ34"/>
    <mergeCell ref="AX33:AX34"/>
    <mergeCell ref="AY33:AY34"/>
    <mergeCell ref="BA33:BA34"/>
    <mergeCell ref="AK33:AK34"/>
    <mergeCell ref="AL33:AL34"/>
    <mergeCell ref="AM33:AM34"/>
    <mergeCell ref="AN33:AN34"/>
    <mergeCell ref="AW33:AW34"/>
    <mergeCell ref="G33:G34"/>
    <mergeCell ref="J33:J34"/>
    <mergeCell ref="K33:K34"/>
    <mergeCell ref="L33:L34"/>
    <mergeCell ref="AG33:AG34"/>
    <mergeCell ref="B33:B34"/>
    <mergeCell ref="C33:C34"/>
    <mergeCell ref="D33:D34"/>
    <mergeCell ref="E33:E34"/>
    <mergeCell ref="F33:F34"/>
    <mergeCell ref="BC30:BC31"/>
    <mergeCell ref="AZ30:AZ32"/>
    <mergeCell ref="BA30:BA32"/>
    <mergeCell ref="BB30:BB32"/>
    <mergeCell ref="AX30:AX32"/>
    <mergeCell ref="AY30:AY32"/>
    <mergeCell ref="B30:B32"/>
    <mergeCell ref="C30:C32"/>
    <mergeCell ref="D30:D32"/>
    <mergeCell ref="E30:E32"/>
    <mergeCell ref="F30:F32"/>
    <mergeCell ref="G30:G32"/>
    <mergeCell ref="J30:J32"/>
    <mergeCell ref="K30:K32"/>
    <mergeCell ref="L30:L32"/>
    <mergeCell ref="AG30:AG32"/>
    <mergeCell ref="AK30:AK32"/>
    <mergeCell ref="AL30:AL32"/>
    <mergeCell ref="AM30:AM32"/>
    <mergeCell ref="AN30:AN32"/>
    <mergeCell ref="AW30:AW32"/>
    <mergeCell ref="BA26:BA27"/>
    <mergeCell ref="BB26:BB27"/>
    <mergeCell ref="BC26:BC27"/>
    <mergeCell ref="AZ26:AZ27"/>
    <mergeCell ref="AS26:AS27"/>
    <mergeCell ref="AT26:AT27"/>
    <mergeCell ref="AU26:AU27"/>
    <mergeCell ref="AV26:AV27"/>
    <mergeCell ref="AW26:AW27"/>
    <mergeCell ref="AX26:AX27"/>
    <mergeCell ref="AY26:AY27"/>
    <mergeCell ref="AN26:AN27"/>
    <mergeCell ref="AO26:AO27"/>
    <mergeCell ref="AP26:AP27"/>
    <mergeCell ref="AQ26:AQ27"/>
    <mergeCell ref="AR26:AR27"/>
    <mergeCell ref="AG26:AG27"/>
    <mergeCell ref="AK26:AK27"/>
    <mergeCell ref="AL24:AL25"/>
    <mergeCell ref="AL26:AL27"/>
    <mergeCell ref="AM24:AM25"/>
    <mergeCell ref="AM26:AM27"/>
    <mergeCell ref="AG24:AG25"/>
    <mergeCell ref="AK24:AK25"/>
    <mergeCell ref="AN24:AN25"/>
    <mergeCell ref="G26:G27"/>
    <mergeCell ref="J26:J27"/>
    <mergeCell ref="K24:K25"/>
    <mergeCell ref="L24:L25"/>
    <mergeCell ref="K26:K27"/>
    <mergeCell ref="L26:L27"/>
    <mergeCell ref="B26:B27"/>
    <mergeCell ref="C26:C27"/>
    <mergeCell ref="D26:D27"/>
    <mergeCell ref="E26:E27"/>
    <mergeCell ref="F26:F27"/>
    <mergeCell ref="B24:B25"/>
    <mergeCell ref="C24:C25"/>
    <mergeCell ref="D24:D25"/>
    <mergeCell ref="E24:E25"/>
    <mergeCell ref="F24:F25"/>
    <mergeCell ref="G24:G25"/>
    <mergeCell ref="J24:J25"/>
    <mergeCell ref="B22:B23"/>
    <mergeCell ref="C22:C23"/>
    <mergeCell ref="D22:D23"/>
    <mergeCell ref="E22:E23"/>
    <mergeCell ref="F22:F23"/>
    <mergeCell ref="G22:G23"/>
    <mergeCell ref="J22:J23"/>
    <mergeCell ref="K22:K23"/>
    <mergeCell ref="L22:L23"/>
    <mergeCell ref="AG22:AG23"/>
    <mergeCell ref="AK22:AK23"/>
    <mergeCell ref="AL22:AL23"/>
    <mergeCell ref="AM22:AM23"/>
    <mergeCell ref="AN22:AN23"/>
    <mergeCell ref="AK19:AK20"/>
    <mergeCell ref="AL16:AL18"/>
    <mergeCell ref="AL19:AL20"/>
    <mergeCell ref="AM16:AM18"/>
    <mergeCell ref="AN16:AN18"/>
    <mergeCell ref="AM19:AM20"/>
    <mergeCell ref="AN19:AN20"/>
    <mergeCell ref="AZ5:BB5"/>
    <mergeCell ref="B16:B20"/>
    <mergeCell ref="C16:C18"/>
    <mergeCell ref="D16:D18"/>
    <mergeCell ref="C19:C20"/>
    <mergeCell ref="D19:D20"/>
    <mergeCell ref="J16:J18"/>
    <mergeCell ref="K16:K18"/>
    <mergeCell ref="L16:L18"/>
    <mergeCell ref="J19:J20"/>
    <mergeCell ref="K19:K20"/>
    <mergeCell ref="L19:L20"/>
    <mergeCell ref="AG16:AG18"/>
    <mergeCell ref="AG19:AG20"/>
    <mergeCell ref="AK16:AK18"/>
    <mergeCell ref="H5:H7"/>
    <mergeCell ref="AM6:AM7"/>
    <mergeCell ref="AE5:AE7"/>
    <mergeCell ref="U6:U7"/>
    <mergeCell ref="V6:V7"/>
    <mergeCell ref="W6:W7"/>
    <mergeCell ref="X6:X7"/>
    <mergeCell ref="B5:B7"/>
    <mergeCell ref="AW4:BB4"/>
    <mergeCell ref="I5:I7"/>
    <mergeCell ref="J5:J7"/>
    <mergeCell ref="K5:K7"/>
    <mergeCell ref="L5:L7"/>
    <mergeCell ref="M5:P5"/>
    <mergeCell ref="Q5:T5"/>
    <mergeCell ref="S6:S7"/>
    <mergeCell ref="T6:T7"/>
    <mergeCell ref="AK5:AN5"/>
    <mergeCell ref="AO5:AQ5"/>
    <mergeCell ref="AK6:AK7"/>
    <mergeCell ref="AL6:AL7"/>
    <mergeCell ref="Y5:Z5"/>
    <mergeCell ref="AA5:AB5"/>
    <mergeCell ref="AC5:AD5"/>
    <mergeCell ref="AR6:AR7"/>
    <mergeCell ref="AS6:AS7"/>
    <mergeCell ref="Y6:Y7"/>
    <mergeCell ref="Z6:Z7"/>
    <mergeCell ref="AA6:AA7"/>
    <mergeCell ref="AB6:AB7"/>
    <mergeCell ref="AC6:AC7"/>
    <mergeCell ref="AD6:AD7"/>
    <mergeCell ref="F5:G5"/>
    <mergeCell ref="C1:AV2"/>
    <mergeCell ref="B3:G3"/>
    <mergeCell ref="B4:I4"/>
    <mergeCell ref="J4:AN4"/>
    <mergeCell ref="AO4:AV4"/>
    <mergeCell ref="R6:R7"/>
    <mergeCell ref="AR5:AS5"/>
    <mergeCell ref="AT5:AV6"/>
    <mergeCell ref="AW5:AY5"/>
    <mergeCell ref="AG5:AG7"/>
    <mergeCell ref="AH5:AH7"/>
    <mergeCell ref="AI5:AI7"/>
    <mergeCell ref="AJ5:AJ7"/>
    <mergeCell ref="U5:V5"/>
    <mergeCell ref="W5:X5"/>
    <mergeCell ref="AP6:AP7"/>
    <mergeCell ref="AQ6:AQ7"/>
    <mergeCell ref="BB6:BB7"/>
    <mergeCell ref="B8:B9"/>
    <mergeCell ref="C8:C9"/>
    <mergeCell ref="D8:D9"/>
    <mergeCell ref="E8:E9"/>
    <mergeCell ref="F8:F9"/>
    <mergeCell ref="G8:G9"/>
    <mergeCell ref="AY6:AY7"/>
    <mergeCell ref="AZ6:AZ7"/>
    <mergeCell ref="BA6:BA7"/>
    <mergeCell ref="AW6:AW7"/>
    <mergeCell ref="AX6:AX7"/>
    <mergeCell ref="AN6:AN7"/>
    <mergeCell ref="AO6:AO7"/>
    <mergeCell ref="AL8:AL9"/>
    <mergeCell ref="AM8:AM9"/>
    <mergeCell ref="AN8:AN9"/>
    <mergeCell ref="J8:J9"/>
    <mergeCell ref="K8:K9"/>
    <mergeCell ref="L8:L9"/>
    <mergeCell ref="AG8:AG9"/>
    <mergeCell ref="AK8:AK9"/>
    <mergeCell ref="AG12:AG15"/>
    <mergeCell ref="AK12:AK15"/>
    <mergeCell ref="AL12:AL15"/>
    <mergeCell ref="AM12:AM15"/>
    <mergeCell ref="AN12:AN15"/>
    <mergeCell ref="AF5:AF7"/>
    <mergeCell ref="B12:B15"/>
    <mergeCell ref="C12:C15"/>
    <mergeCell ref="D12:D15"/>
    <mergeCell ref="E12:E15"/>
    <mergeCell ref="F12:F15"/>
    <mergeCell ref="G12:G15"/>
    <mergeCell ref="J12:J15"/>
    <mergeCell ref="K12:K15"/>
    <mergeCell ref="L12:L15"/>
    <mergeCell ref="F6:F7"/>
    <mergeCell ref="G6:G7"/>
    <mergeCell ref="M6:M7"/>
    <mergeCell ref="N6:N7"/>
    <mergeCell ref="O6:P6"/>
    <mergeCell ref="Q6:Q7"/>
    <mergeCell ref="C5:C7"/>
    <mergeCell ref="D5:D7"/>
    <mergeCell ref="E5:E7"/>
  </mergeCells>
  <conditionalFormatting sqref="Y8:Y9 Q8:Q9 U8:U9 S9 W9 AA9">
    <cfRule type="cellIs" dxfId="599" priority="590" operator="equal">
      <formula>15</formula>
    </cfRule>
    <cfRule type="cellIs" dxfId="598" priority="591" operator="equal">
      <formula>0</formula>
    </cfRule>
  </conditionalFormatting>
  <conditionalFormatting sqref="S8">
    <cfRule type="cellIs" dxfId="597" priority="588" operator="equal">
      <formula>15</formula>
    </cfRule>
    <cfRule type="cellIs" dxfId="596" priority="589" operator="equal">
      <formula>0</formula>
    </cfRule>
  </conditionalFormatting>
  <conditionalFormatting sqref="W8">
    <cfRule type="cellIs" dxfId="595" priority="586" operator="equal">
      <formula>15</formula>
    </cfRule>
    <cfRule type="cellIs" dxfId="594" priority="587" operator="equal">
      <formula>0</formula>
    </cfRule>
  </conditionalFormatting>
  <conditionalFormatting sqref="AA8">
    <cfRule type="cellIs" dxfId="593" priority="584" operator="equal">
      <formula>15</formula>
    </cfRule>
    <cfRule type="cellIs" dxfId="592" priority="585" operator="equal">
      <formula>0</formula>
    </cfRule>
  </conditionalFormatting>
  <conditionalFormatting sqref="AC8">
    <cfRule type="cellIs" dxfId="591" priority="582" operator="equal">
      <formula>15</formula>
    </cfRule>
    <cfRule type="cellIs" dxfId="590" priority="583" operator="equal">
      <formula>0</formula>
    </cfRule>
  </conditionalFormatting>
  <conditionalFormatting sqref="AC9">
    <cfRule type="cellIs" dxfId="589" priority="580" operator="equal">
      <formula>15</formula>
    </cfRule>
    <cfRule type="cellIs" dxfId="588" priority="581" operator="equal">
      <formula>0</formula>
    </cfRule>
  </conditionalFormatting>
  <conditionalFormatting sqref="Y10">
    <cfRule type="cellIs" dxfId="587" priority="574" operator="equal">
      <formula>15</formula>
    </cfRule>
    <cfRule type="cellIs" dxfId="586" priority="579" operator="equal">
      <formula>0</formula>
    </cfRule>
  </conditionalFormatting>
  <conditionalFormatting sqref="Q10">
    <cfRule type="cellIs" dxfId="585" priority="577" operator="equal">
      <formula>15</formula>
    </cfRule>
    <cfRule type="cellIs" dxfId="584" priority="578" operator="equal">
      <formula>0</formula>
    </cfRule>
  </conditionalFormatting>
  <conditionalFormatting sqref="U10">
    <cfRule type="cellIs" dxfId="583" priority="575" operator="equal">
      <formula>15</formula>
    </cfRule>
    <cfRule type="cellIs" dxfId="582" priority="576" operator="equal">
      <formula>0</formula>
    </cfRule>
  </conditionalFormatting>
  <conditionalFormatting sqref="S10">
    <cfRule type="cellIs" dxfId="581" priority="572" operator="equal">
      <formula>15</formula>
    </cfRule>
    <cfRule type="cellIs" dxfId="580" priority="573" operator="equal">
      <formula>0</formula>
    </cfRule>
  </conditionalFormatting>
  <conditionalFormatting sqref="W10">
    <cfRule type="cellIs" dxfId="579" priority="570" operator="equal">
      <formula>15</formula>
    </cfRule>
    <cfRule type="cellIs" dxfId="578" priority="571" operator="equal">
      <formula>0</formula>
    </cfRule>
  </conditionalFormatting>
  <conditionalFormatting sqref="AA10">
    <cfRule type="cellIs" dxfId="577" priority="568" operator="equal">
      <formula>15</formula>
    </cfRule>
    <cfRule type="cellIs" dxfId="576" priority="569" operator="equal">
      <formula>0</formula>
    </cfRule>
  </conditionalFormatting>
  <conditionalFormatting sqref="AC10">
    <cfRule type="cellIs" dxfId="575" priority="566" operator="equal">
      <formula>15</formula>
    </cfRule>
    <cfRule type="cellIs" dxfId="574" priority="567" operator="equal">
      <formula>0</formula>
    </cfRule>
  </conditionalFormatting>
  <conditionalFormatting sqref="Y11">
    <cfRule type="cellIs" dxfId="573" priority="560" operator="equal">
      <formula>15</formula>
    </cfRule>
    <cfRule type="cellIs" dxfId="572" priority="565" operator="equal">
      <formula>0</formula>
    </cfRule>
  </conditionalFormatting>
  <conditionalFormatting sqref="Q11">
    <cfRule type="cellIs" dxfId="571" priority="563" operator="equal">
      <formula>15</formula>
    </cfRule>
    <cfRule type="cellIs" dxfId="570" priority="564" operator="equal">
      <formula>0</formula>
    </cfRule>
  </conditionalFormatting>
  <conditionalFormatting sqref="U11">
    <cfRule type="cellIs" dxfId="569" priority="561" operator="equal">
      <formula>15</formula>
    </cfRule>
    <cfRule type="cellIs" dxfId="568" priority="562" operator="equal">
      <formula>0</formula>
    </cfRule>
  </conditionalFormatting>
  <conditionalFormatting sqref="S11">
    <cfRule type="cellIs" dxfId="567" priority="558" operator="equal">
      <formula>15</formula>
    </cfRule>
    <cfRule type="cellIs" dxfId="566" priority="559" operator="equal">
      <formula>0</formula>
    </cfRule>
  </conditionalFormatting>
  <conditionalFormatting sqref="W11">
    <cfRule type="cellIs" dxfId="565" priority="556" operator="equal">
      <formula>15</formula>
    </cfRule>
    <cfRule type="cellIs" dxfId="564" priority="557" operator="equal">
      <formula>0</formula>
    </cfRule>
  </conditionalFormatting>
  <conditionalFormatting sqref="AA11">
    <cfRule type="cellIs" dxfId="563" priority="554" operator="equal">
      <formula>15</formula>
    </cfRule>
    <cfRule type="cellIs" dxfId="562" priority="555" operator="equal">
      <formula>0</formula>
    </cfRule>
  </conditionalFormatting>
  <conditionalFormatting sqref="AC11">
    <cfRule type="cellIs" dxfId="561" priority="552" operator="equal">
      <formula>15</formula>
    </cfRule>
    <cfRule type="cellIs" dxfId="560" priority="553" operator="equal">
      <formula>0</formula>
    </cfRule>
  </conditionalFormatting>
  <conditionalFormatting sqref="Y12:Y14">
    <cfRule type="cellIs" dxfId="559" priority="540" operator="equal">
      <formula>15</formula>
    </cfRule>
    <cfRule type="cellIs" dxfId="558" priority="545" operator="equal">
      <formula>0</formula>
    </cfRule>
  </conditionalFormatting>
  <conditionalFormatting sqref="Q12:Q14">
    <cfRule type="cellIs" dxfId="557" priority="543" operator="equal">
      <formula>15</formula>
    </cfRule>
    <cfRule type="cellIs" dxfId="556" priority="544" operator="equal">
      <formula>0</formula>
    </cfRule>
  </conditionalFormatting>
  <conditionalFormatting sqref="U12:U14">
    <cfRule type="cellIs" dxfId="555" priority="541" operator="equal">
      <formula>15</formula>
    </cfRule>
    <cfRule type="cellIs" dxfId="554" priority="542" operator="equal">
      <formula>0</formula>
    </cfRule>
  </conditionalFormatting>
  <conditionalFormatting sqref="S12">
    <cfRule type="cellIs" dxfId="553" priority="538" operator="equal">
      <formula>15</formula>
    </cfRule>
    <cfRule type="cellIs" dxfId="552" priority="539" operator="equal">
      <formula>0</formula>
    </cfRule>
  </conditionalFormatting>
  <conditionalFormatting sqref="S13:S14">
    <cfRule type="cellIs" dxfId="551" priority="536" operator="equal">
      <formula>15</formula>
    </cfRule>
    <cfRule type="cellIs" dxfId="550" priority="537" operator="equal">
      <formula>0</formula>
    </cfRule>
  </conditionalFormatting>
  <conditionalFormatting sqref="W12">
    <cfRule type="cellIs" dxfId="549" priority="534" operator="equal">
      <formula>15</formula>
    </cfRule>
    <cfRule type="cellIs" dxfId="548" priority="535" operator="equal">
      <formula>0</formula>
    </cfRule>
  </conditionalFormatting>
  <conditionalFormatting sqref="W13:W14">
    <cfRule type="cellIs" dxfId="547" priority="532" operator="equal">
      <formula>15</formula>
    </cfRule>
    <cfRule type="cellIs" dxfId="546" priority="533" operator="equal">
      <formula>0</formula>
    </cfRule>
  </conditionalFormatting>
  <conditionalFormatting sqref="AA12">
    <cfRule type="cellIs" dxfId="545" priority="530" operator="equal">
      <formula>15</formula>
    </cfRule>
    <cfRule type="cellIs" dxfId="544" priority="531" operator="equal">
      <formula>0</formula>
    </cfRule>
  </conditionalFormatting>
  <conditionalFormatting sqref="AA13:AA14">
    <cfRule type="cellIs" dxfId="543" priority="528" operator="equal">
      <formula>15</formula>
    </cfRule>
    <cfRule type="cellIs" dxfId="542" priority="529" operator="equal">
      <formula>0</formula>
    </cfRule>
  </conditionalFormatting>
  <conditionalFormatting sqref="Y15">
    <cfRule type="cellIs" dxfId="541" priority="522" operator="equal">
      <formula>15</formula>
    </cfRule>
    <cfRule type="cellIs" dxfId="540" priority="527" operator="equal">
      <formula>0</formula>
    </cfRule>
  </conditionalFormatting>
  <conditionalFormatting sqref="Q15">
    <cfRule type="cellIs" dxfId="539" priority="525" operator="equal">
      <formula>15</formula>
    </cfRule>
    <cfRule type="cellIs" dxfId="538" priority="526" operator="equal">
      <formula>0</formula>
    </cfRule>
  </conditionalFormatting>
  <conditionalFormatting sqref="U15">
    <cfRule type="cellIs" dxfId="537" priority="523" operator="equal">
      <formula>15</formula>
    </cfRule>
    <cfRule type="cellIs" dxfId="536" priority="524" operator="equal">
      <formula>0</formula>
    </cfRule>
  </conditionalFormatting>
  <conditionalFormatting sqref="S15">
    <cfRule type="cellIs" dxfId="535" priority="520" operator="equal">
      <formula>15</formula>
    </cfRule>
    <cfRule type="cellIs" dxfId="534" priority="521" operator="equal">
      <formula>0</formula>
    </cfRule>
  </conditionalFormatting>
  <conditionalFormatting sqref="W15">
    <cfRule type="cellIs" dxfId="533" priority="518" operator="equal">
      <formula>15</formula>
    </cfRule>
    <cfRule type="cellIs" dxfId="532" priority="519" operator="equal">
      <formula>0</formula>
    </cfRule>
  </conditionalFormatting>
  <conditionalFormatting sqref="AA15">
    <cfRule type="cellIs" dxfId="531" priority="516" operator="equal">
      <formula>15</formula>
    </cfRule>
    <cfRule type="cellIs" dxfId="530" priority="517" operator="equal">
      <formula>0</formula>
    </cfRule>
  </conditionalFormatting>
  <conditionalFormatting sqref="AC15">
    <cfRule type="cellIs" dxfId="529" priority="514" operator="equal">
      <formula>15</formula>
    </cfRule>
    <cfRule type="cellIs" dxfId="528" priority="515" operator="equal">
      <formula>0</formula>
    </cfRule>
  </conditionalFormatting>
  <conditionalFormatting sqref="AC12:AC14">
    <cfRule type="cellIs" dxfId="527" priority="512" operator="equal">
      <formula>15</formula>
    </cfRule>
    <cfRule type="cellIs" dxfId="526" priority="513" operator="equal">
      <formula>0</formula>
    </cfRule>
  </conditionalFormatting>
  <conditionalFormatting sqref="Y22:Y23">
    <cfRule type="cellIs" dxfId="525" priority="488" operator="equal">
      <formula>15</formula>
    </cfRule>
    <cfRule type="cellIs" dxfId="524" priority="493" operator="equal">
      <formula>0</formula>
    </cfRule>
  </conditionalFormatting>
  <conditionalFormatting sqref="Q22:Q23">
    <cfRule type="cellIs" dxfId="523" priority="491" operator="equal">
      <formula>15</formula>
    </cfRule>
    <cfRule type="cellIs" dxfId="522" priority="492" operator="equal">
      <formula>0</formula>
    </cfRule>
  </conditionalFormatting>
  <conditionalFormatting sqref="U22:U23">
    <cfRule type="cellIs" dxfId="521" priority="489" operator="equal">
      <formula>15</formula>
    </cfRule>
    <cfRule type="cellIs" dxfId="520" priority="490" operator="equal">
      <formula>0</formula>
    </cfRule>
  </conditionalFormatting>
  <conditionalFormatting sqref="S22">
    <cfRule type="cellIs" dxfId="519" priority="486" operator="equal">
      <formula>15</formula>
    </cfRule>
    <cfRule type="cellIs" dxfId="518" priority="487" operator="equal">
      <formula>0</formula>
    </cfRule>
  </conditionalFormatting>
  <conditionalFormatting sqref="S23">
    <cfRule type="cellIs" dxfId="517" priority="484" operator="equal">
      <formula>15</formula>
    </cfRule>
    <cfRule type="cellIs" dxfId="516" priority="485" operator="equal">
      <formula>0</formula>
    </cfRule>
  </conditionalFormatting>
  <conditionalFormatting sqref="W22">
    <cfRule type="cellIs" dxfId="515" priority="482" operator="equal">
      <formula>15</formula>
    </cfRule>
    <cfRule type="cellIs" dxfId="514" priority="483" operator="equal">
      <formula>0</formula>
    </cfRule>
  </conditionalFormatting>
  <conditionalFormatting sqref="W23">
    <cfRule type="cellIs" dxfId="513" priority="480" operator="equal">
      <formula>15</formula>
    </cfRule>
    <cfRule type="cellIs" dxfId="512" priority="481" operator="equal">
      <formula>0</formula>
    </cfRule>
  </conditionalFormatting>
  <conditionalFormatting sqref="AA22">
    <cfRule type="cellIs" dxfId="511" priority="478" operator="equal">
      <formula>15</formula>
    </cfRule>
    <cfRule type="cellIs" dxfId="510" priority="479" operator="equal">
      <formula>0</formula>
    </cfRule>
  </conditionalFormatting>
  <conditionalFormatting sqref="AA23">
    <cfRule type="cellIs" dxfId="509" priority="476" operator="equal">
      <formula>15</formula>
    </cfRule>
    <cfRule type="cellIs" dxfId="508" priority="477" operator="equal">
      <formula>0</formula>
    </cfRule>
  </conditionalFormatting>
  <conditionalFormatting sqref="AC22:AC23">
    <cfRule type="cellIs" dxfId="507" priority="474" operator="equal">
      <formula>10</formula>
    </cfRule>
    <cfRule type="cellIs" dxfId="506" priority="475" operator="equal">
      <formula>0</formula>
    </cfRule>
  </conditionalFormatting>
  <conditionalFormatting sqref="Y24:Y25">
    <cfRule type="cellIs" dxfId="505" priority="430" operator="equal">
      <formula>15</formula>
    </cfRule>
    <cfRule type="cellIs" dxfId="504" priority="435" operator="equal">
      <formula>0</formula>
    </cfRule>
  </conditionalFormatting>
  <conditionalFormatting sqref="Q24:Q25">
    <cfRule type="cellIs" dxfId="503" priority="433" operator="equal">
      <formula>15</formula>
    </cfRule>
    <cfRule type="cellIs" dxfId="502" priority="434" operator="equal">
      <formula>0</formula>
    </cfRule>
  </conditionalFormatting>
  <conditionalFormatting sqref="U24:U25">
    <cfRule type="cellIs" dxfId="501" priority="431" operator="equal">
      <formula>15</formula>
    </cfRule>
    <cfRule type="cellIs" dxfId="500" priority="432" operator="equal">
      <formula>0</formula>
    </cfRule>
  </conditionalFormatting>
  <conditionalFormatting sqref="AC24:AC28">
    <cfRule type="cellIs" dxfId="499" priority="422" operator="equal">
      <formula>10</formula>
    </cfRule>
    <cfRule type="cellIs" dxfId="498" priority="423" operator="equal">
      <formula>0</formula>
    </cfRule>
  </conditionalFormatting>
  <conditionalFormatting sqref="S24:S25">
    <cfRule type="cellIs" dxfId="497" priority="428" operator="equal">
      <formula>15</formula>
    </cfRule>
    <cfRule type="cellIs" dxfId="496" priority="429" operator="equal">
      <formula>0</formula>
    </cfRule>
  </conditionalFormatting>
  <conditionalFormatting sqref="W24:W25">
    <cfRule type="cellIs" dxfId="495" priority="426" operator="equal">
      <formula>15</formula>
    </cfRule>
    <cfRule type="cellIs" dxfId="494" priority="427" operator="equal">
      <formula>0</formula>
    </cfRule>
  </conditionalFormatting>
  <conditionalFormatting sqref="AA24:AA25">
    <cfRule type="cellIs" dxfId="493" priority="424" operator="equal">
      <formula>15</formula>
    </cfRule>
    <cfRule type="cellIs" dxfId="492" priority="425" operator="equal">
      <formula>0</formula>
    </cfRule>
  </conditionalFormatting>
  <conditionalFormatting sqref="Y28">
    <cfRule type="cellIs" dxfId="491" priority="407" operator="equal">
      <formula>15</formula>
    </cfRule>
    <cfRule type="cellIs" dxfId="490" priority="412" operator="equal">
      <formula>0</formula>
    </cfRule>
  </conditionalFormatting>
  <conditionalFormatting sqref="Q28">
    <cfRule type="cellIs" dxfId="489" priority="410" operator="equal">
      <formula>15</formula>
    </cfRule>
    <cfRule type="cellIs" dxfId="488" priority="411" operator="equal">
      <formula>0</formula>
    </cfRule>
  </conditionalFormatting>
  <conditionalFormatting sqref="U28">
    <cfRule type="cellIs" dxfId="487" priority="408" operator="equal">
      <formula>15</formula>
    </cfRule>
    <cfRule type="cellIs" dxfId="486" priority="409" operator="equal">
      <formula>0</formula>
    </cfRule>
  </conditionalFormatting>
  <conditionalFormatting sqref="S28">
    <cfRule type="cellIs" dxfId="485" priority="405" operator="equal">
      <formula>15</formula>
    </cfRule>
    <cfRule type="cellIs" dxfId="484" priority="406" operator="equal">
      <formula>0</formula>
    </cfRule>
  </conditionalFormatting>
  <conditionalFormatting sqref="W28">
    <cfRule type="cellIs" dxfId="483" priority="403" operator="equal">
      <formula>15</formula>
    </cfRule>
    <cfRule type="cellIs" dxfId="482" priority="404" operator="equal">
      <formula>0</formula>
    </cfRule>
  </conditionalFormatting>
  <conditionalFormatting sqref="AA28">
    <cfRule type="cellIs" dxfId="481" priority="401" operator="equal">
      <formula>15</formula>
    </cfRule>
    <cfRule type="cellIs" dxfId="480" priority="402" operator="equal">
      <formula>0</formula>
    </cfRule>
  </conditionalFormatting>
  <conditionalFormatting sqref="Y26:Y27">
    <cfRule type="cellIs" dxfId="479" priority="386" operator="equal">
      <formula>15</formula>
    </cfRule>
    <cfRule type="cellIs" dxfId="478" priority="391" operator="equal">
      <formula>0</formula>
    </cfRule>
  </conditionalFormatting>
  <conditionalFormatting sqref="Q26:Q27">
    <cfRule type="cellIs" dxfId="477" priority="389" operator="equal">
      <formula>15</formula>
    </cfRule>
    <cfRule type="cellIs" dxfId="476" priority="390" operator="equal">
      <formula>0</formula>
    </cfRule>
  </conditionalFormatting>
  <conditionalFormatting sqref="U26:U27">
    <cfRule type="cellIs" dxfId="475" priority="387" operator="equal">
      <formula>15</formula>
    </cfRule>
    <cfRule type="cellIs" dxfId="474" priority="388" operator="equal">
      <formula>0</formula>
    </cfRule>
  </conditionalFormatting>
  <conditionalFormatting sqref="S26">
    <cfRule type="cellIs" dxfId="473" priority="384" operator="equal">
      <formula>15</formula>
    </cfRule>
    <cfRule type="cellIs" dxfId="472" priority="385" operator="equal">
      <formula>0</formula>
    </cfRule>
  </conditionalFormatting>
  <conditionalFormatting sqref="S27">
    <cfRule type="cellIs" dxfId="471" priority="382" operator="equal">
      <formula>15</formula>
    </cfRule>
    <cfRule type="cellIs" dxfId="470" priority="383" operator="equal">
      <formula>0</formula>
    </cfRule>
  </conditionalFormatting>
  <conditionalFormatting sqref="W26">
    <cfRule type="cellIs" dxfId="469" priority="380" operator="equal">
      <formula>15</formula>
    </cfRule>
    <cfRule type="cellIs" dxfId="468" priority="381" operator="equal">
      <formula>0</formula>
    </cfRule>
  </conditionalFormatting>
  <conditionalFormatting sqref="W27">
    <cfRule type="cellIs" dxfId="467" priority="378" operator="equal">
      <formula>15</formula>
    </cfRule>
    <cfRule type="cellIs" dxfId="466" priority="379" operator="equal">
      <formula>0</formula>
    </cfRule>
  </conditionalFormatting>
  <conditionalFormatting sqref="AA26">
    <cfRule type="cellIs" dxfId="465" priority="376" operator="equal">
      <formula>15</formula>
    </cfRule>
    <cfRule type="cellIs" dxfId="464" priority="377" operator="equal">
      <formula>0</formula>
    </cfRule>
  </conditionalFormatting>
  <conditionalFormatting sqref="AA27">
    <cfRule type="cellIs" dxfId="463" priority="374" operator="equal">
      <formula>15</formula>
    </cfRule>
    <cfRule type="cellIs" dxfId="462" priority="375" operator="equal">
      <formula>0</formula>
    </cfRule>
  </conditionalFormatting>
  <conditionalFormatting sqref="Y30">
    <cfRule type="cellIs" dxfId="461" priority="312" operator="equal">
      <formula>15</formula>
    </cfRule>
    <cfRule type="cellIs" dxfId="460" priority="317" operator="equal">
      <formula>0</formula>
    </cfRule>
  </conditionalFormatting>
  <conditionalFormatting sqref="Q30">
    <cfRule type="cellIs" dxfId="459" priority="315" operator="equal">
      <formula>15</formula>
    </cfRule>
    <cfRule type="cellIs" dxfId="458" priority="316" operator="equal">
      <formula>0</formula>
    </cfRule>
  </conditionalFormatting>
  <conditionalFormatting sqref="U30">
    <cfRule type="cellIs" dxfId="457" priority="313" operator="equal">
      <formula>15</formula>
    </cfRule>
    <cfRule type="cellIs" dxfId="456" priority="314" operator="equal">
      <formula>0</formula>
    </cfRule>
  </conditionalFormatting>
  <conditionalFormatting sqref="S30">
    <cfRule type="cellIs" dxfId="455" priority="310" operator="equal">
      <formula>15</formula>
    </cfRule>
    <cfRule type="cellIs" dxfId="454" priority="311" operator="equal">
      <formula>0</formula>
    </cfRule>
  </conditionalFormatting>
  <conditionalFormatting sqref="W30">
    <cfRule type="cellIs" dxfId="453" priority="308" operator="equal">
      <formula>15</formula>
    </cfRule>
    <cfRule type="cellIs" dxfId="452" priority="309" operator="equal">
      <formula>0</formula>
    </cfRule>
  </conditionalFormatting>
  <conditionalFormatting sqref="AA30">
    <cfRule type="cellIs" dxfId="451" priority="306" operator="equal">
      <formula>15</formula>
    </cfRule>
    <cfRule type="cellIs" dxfId="450" priority="307" operator="equal">
      <formula>0</formula>
    </cfRule>
  </conditionalFormatting>
  <conditionalFormatting sqref="AC30">
    <cfRule type="cellIs" dxfId="449" priority="304" operator="equal">
      <formula>10</formula>
    </cfRule>
    <cfRule type="cellIs" dxfId="448" priority="305" operator="equal">
      <formula>0</formula>
    </cfRule>
  </conditionalFormatting>
  <conditionalFormatting sqref="Y33">
    <cfRule type="cellIs" dxfId="447" priority="270" operator="equal">
      <formula>15</formula>
    </cfRule>
    <cfRule type="cellIs" dxfId="446" priority="275" operator="equal">
      <formula>0</formula>
    </cfRule>
  </conditionalFormatting>
  <conditionalFormatting sqref="Q33">
    <cfRule type="cellIs" dxfId="445" priority="273" operator="equal">
      <formula>15</formula>
    </cfRule>
    <cfRule type="cellIs" dxfId="444" priority="274" operator="equal">
      <formula>0</formula>
    </cfRule>
  </conditionalFormatting>
  <conditionalFormatting sqref="U33">
    <cfRule type="cellIs" dxfId="443" priority="271" operator="equal">
      <formula>15</formula>
    </cfRule>
    <cfRule type="cellIs" dxfId="442" priority="272" operator="equal">
      <formula>0</formula>
    </cfRule>
  </conditionalFormatting>
  <conditionalFormatting sqref="S33">
    <cfRule type="cellIs" dxfId="441" priority="268" operator="equal">
      <formula>15</formula>
    </cfRule>
    <cfRule type="cellIs" dxfId="440" priority="269" operator="equal">
      <formula>0</formula>
    </cfRule>
  </conditionalFormatting>
  <conditionalFormatting sqref="W33">
    <cfRule type="cellIs" dxfId="439" priority="266" operator="equal">
      <formula>15</formula>
    </cfRule>
    <cfRule type="cellIs" dxfId="438" priority="267" operator="equal">
      <formula>0</formula>
    </cfRule>
  </conditionalFormatting>
  <conditionalFormatting sqref="AA33">
    <cfRule type="cellIs" dxfId="437" priority="264" operator="equal">
      <formula>15</formula>
    </cfRule>
    <cfRule type="cellIs" dxfId="436" priority="265" operator="equal">
      <formula>0</formula>
    </cfRule>
  </conditionalFormatting>
  <conditionalFormatting sqref="AC33">
    <cfRule type="cellIs" dxfId="435" priority="262" operator="equal">
      <formula>10</formula>
    </cfRule>
    <cfRule type="cellIs" dxfId="434" priority="263" operator="equal">
      <formula>0</formula>
    </cfRule>
  </conditionalFormatting>
  <conditionalFormatting sqref="Y35">
    <cfRule type="cellIs" dxfId="433" priority="228" operator="equal">
      <formula>15</formula>
    </cfRule>
    <cfRule type="cellIs" dxfId="432" priority="233" operator="equal">
      <formula>0</formula>
    </cfRule>
  </conditionalFormatting>
  <conditionalFormatting sqref="Q35">
    <cfRule type="cellIs" dxfId="431" priority="231" operator="equal">
      <formula>15</formula>
    </cfRule>
    <cfRule type="cellIs" dxfId="430" priority="232" operator="equal">
      <formula>0</formula>
    </cfRule>
  </conditionalFormatting>
  <conditionalFormatting sqref="U35">
    <cfRule type="cellIs" dxfId="429" priority="229" operator="equal">
      <formula>15</formula>
    </cfRule>
    <cfRule type="cellIs" dxfId="428" priority="230" operator="equal">
      <formula>0</formula>
    </cfRule>
  </conditionalFormatting>
  <conditionalFormatting sqref="S35">
    <cfRule type="cellIs" dxfId="427" priority="226" operator="equal">
      <formula>15</formula>
    </cfRule>
    <cfRule type="cellIs" dxfId="426" priority="227" operator="equal">
      <formula>0</formula>
    </cfRule>
  </conditionalFormatting>
  <conditionalFormatting sqref="W35">
    <cfRule type="cellIs" dxfId="425" priority="224" operator="equal">
      <formula>15</formula>
    </cfRule>
    <cfRule type="cellIs" dxfId="424" priority="225" operator="equal">
      <formula>0</formula>
    </cfRule>
  </conditionalFormatting>
  <conditionalFormatting sqref="AA35">
    <cfRule type="cellIs" dxfId="423" priority="222" operator="equal">
      <formula>15</formula>
    </cfRule>
    <cfRule type="cellIs" dxfId="422" priority="223" operator="equal">
      <formula>0</formula>
    </cfRule>
  </conditionalFormatting>
  <conditionalFormatting sqref="AC35">
    <cfRule type="cellIs" dxfId="421" priority="220" operator="equal">
      <formula>10</formula>
    </cfRule>
    <cfRule type="cellIs" dxfId="420" priority="221" operator="equal">
      <formula>0</formula>
    </cfRule>
  </conditionalFormatting>
  <conditionalFormatting sqref="Y36:Y38">
    <cfRule type="cellIs" dxfId="419" priority="167" operator="equal">
      <formula>15</formula>
    </cfRule>
    <cfRule type="cellIs" dxfId="418" priority="172" operator="equal">
      <formula>0</formula>
    </cfRule>
  </conditionalFormatting>
  <conditionalFormatting sqref="Q36:Q38">
    <cfRule type="cellIs" dxfId="417" priority="170" operator="equal">
      <formula>15</formula>
    </cfRule>
    <cfRule type="cellIs" dxfId="416" priority="171" operator="equal">
      <formula>0</formula>
    </cfRule>
  </conditionalFormatting>
  <conditionalFormatting sqref="U36:U38">
    <cfRule type="cellIs" dxfId="415" priority="168" operator="equal">
      <formula>15</formula>
    </cfRule>
    <cfRule type="cellIs" dxfId="414" priority="169" operator="equal">
      <formula>0</formula>
    </cfRule>
  </conditionalFormatting>
  <conditionalFormatting sqref="S36">
    <cfRule type="cellIs" dxfId="413" priority="165" operator="equal">
      <formula>15</formula>
    </cfRule>
    <cfRule type="cellIs" dxfId="412" priority="166" operator="equal">
      <formula>0</formula>
    </cfRule>
  </conditionalFormatting>
  <conditionalFormatting sqref="S37:S38">
    <cfRule type="cellIs" dxfId="411" priority="163" operator="equal">
      <formula>15</formula>
    </cfRule>
    <cfRule type="cellIs" dxfId="410" priority="164" operator="equal">
      <formula>0</formula>
    </cfRule>
  </conditionalFormatting>
  <conditionalFormatting sqref="W36">
    <cfRule type="cellIs" dxfId="409" priority="161" operator="equal">
      <formula>15</formula>
    </cfRule>
    <cfRule type="cellIs" dxfId="408" priority="162" operator="equal">
      <formula>0</formula>
    </cfRule>
  </conditionalFormatting>
  <conditionalFormatting sqref="W37:W38">
    <cfRule type="cellIs" dxfId="407" priority="159" operator="equal">
      <formula>15</formula>
    </cfRule>
    <cfRule type="cellIs" dxfId="406" priority="160" operator="equal">
      <formula>0</formula>
    </cfRule>
  </conditionalFormatting>
  <conditionalFormatting sqref="AA36">
    <cfRule type="cellIs" dxfId="405" priority="157" operator="equal">
      <formula>15</formula>
    </cfRule>
    <cfRule type="cellIs" dxfId="404" priority="158" operator="equal">
      <formula>0</formula>
    </cfRule>
  </conditionalFormatting>
  <conditionalFormatting sqref="AA37:AA38">
    <cfRule type="cellIs" dxfId="403" priority="155" operator="equal">
      <formula>15</formula>
    </cfRule>
    <cfRule type="cellIs" dxfId="402" priority="156" operator="equal">
      <formula>0</formula>
    </cfRule>
  </conditionalFormatting>
  <conditionalFormatting sqref="AC36:AC38">
    <cfRule type="cellIs" dxfId="401" priority="153" operator="equal">
      <formula>10</formula>
    </cfRule>
    <cfRule type="cellIs" dxfId="400" priority="154" operator="equal">
      <formula>0</formula>
    </cfRule>
  </conditionalFormatting>
  <conditionalFormatting sqref="Q41">
    <cfRule type="cellIs" dxfId="399" priority="105" operator="equal">
      <formula>15</formula>
    </cfRule>
    <cfRule type="cellIs" dxfId="398" priority="106" operator="equal">
      <formula>0</formula>
    </cfRule>
  </conditionalFormatting>
  <conditionalFormatting sqref="S41 U41 W41 Y41 AA41">
    <cfRule type="cellIs" dxfId="397" priority="103" operator="equal">
      <formula>15</formula>
    </cfRule>
    <cfRule type="cellIs" dxfId="396" priority="104" operator="equal">
      <formula>0</formula>
    </cfRule>
  </conditionalFormatting>
  <conditionalFormatting sqref="AC41">
    <cfRule type="cellIs" dxfId="395" priority="101" operator="equal">
      <formula>10</formula>
    </cfRule>
    <cfRule type="cellIs" dxfId="394" priority="102" operator="equal">
      <formula>0</formula>
    </cfRule>
  </conditionalFormatting>
  <conditionalFormatting sqref="Y55">
    <cfRule type="cellIs" dxfId="393" priority="62" operator="equal">
      <formula>15</formula>
    </cfRule>
    <cfRule type="cellIs" dxfId="392" priority="67" operator="equal">
      <formula>0</formula>
    </cfRule>
  </conditionalFormatting>
  <conditionalFormatting sqref="Q55">
    <cfRule type="cellIs" dxfId="391" priority="65" operator="equal">
      <formula>15</formula>
    </cfRule>
    <cfRule type="cellIs" dxfId="390" priority="66" operator="equal">
      <formula>0</formula>
    </cfRule>
  </conditionalFormatting>
  <conditionalFormatting sqref="U55">
    <cfRule type="cellIs" dxfId="389" priority="63" operator="equal">
      <formula>15</formula>
    </cfRule>
    <cfRule type="cellIs" dxfId="388" priority="64" operator="equal">
      <formula>0</formula>
    </cfRule>
  </conditionalFormatting>
  <conditionalFormatting sqref="S55">
    <cfRule type="cellIs" dxfId="387" priority="60" operator="equal">
      <formula>15</formula>
    </cfRule>
    <cfRule type="cellIs" dxfId="386" priority="61" operator="equal">
      <formula>0</formula>
    </cfRule>
  </conditionalFormatting>
  <conditionalFormatting sqref="W55">
    <cfRule type="cellIs" dxfId="385" priority="58" operator="equal">
      <formula>15</formula>
    </cfRule>
    <cfRule type="cellIs" dxfId="384" priority="59" operator="equal">
      <formula>0</formula>
    </cfRule>
  </conditionalFormatting>
  <conditionalFormatting sqref="AA55">
    <cfRule type="cellIs" dxfId="383" priority="56" operator="equal">
      <formula>15</formula>
    </cfRule>
    <cfRule type="cellIs" dxfId="382" priority="57" operator="equal">
      <formula>0</formula>
    </cfRule>
  </conditionalFormatting>
  <conditionalFormatting sqref="Y56">
    <cfRule type="cellIs" dxfId="381" priority="41" operator="equal">
      <formula>15</formula>
    </cfRule>
    <cfRule type="cellIs" dxfId="380" priority="46" operator="equal">
      <formula>0</formula>
    </cfRule>
  </conditionalFormatting>
  <conditionalFormatting sqref="Q56">
    <cfRule type="cellIs" dxfId="379" priority="44" operator="equal">
      <formula>15</formula>
    </cfRule>
    <cfRule type="cellIs" dxfId="378" priority="45" operator="equal">
      <formula>0</formula>
    </cfRule>
  </conditionalFormatting>
  <conditionalFormatting sqref="U56">
    <cfRule type="cellIs" dxfId="377" priority="42" operator="equal">
      <formula>15</formula>
    </cfRule>
    <cfRule type="cellIs" dxfId="376" priority="43" operator="equal">
      <formula>0</formula>
    </cfRule>
  </conditionalFormatting>
  <conditionalFormatting sqref="S56">
    <cfRule type="cellIs" dxfId="375" priority="39" operator="equal">
      <formula>15</formula>
    </cfRule>
    <cfRule type="cellIs" dxfId="374" priority="40" operator="equal">
      <formula>0</formula>
    </cfRule>
  </conditionalFormatting>
  <conditionalFormatting sqref="W56">
    <cfRule type="cellIs" dxfId="373" priority="37" operator="equal">
      <formula>15</formula>
    </cfRule>
    <cfRule type="cellIs" dxfId="372" priority="38" operator="equal">
      <formula>0</formula>
    </cfRule>
  </conditionalFormatting>
  <conditionalFormatting sqref="AA56">
    <cfRule type="cellIs" dxfId="371" priority="35" operator="equal">
      <formula>15</formula>
    </cfRule>
    <cfRule type="cellIs" dxfId="370" priority="36" operator="equal">
      <formula>0</formula>
    </cfRule>
  </conditionalFormatting>
  <conditionalFormatting sqref="AC55">
    <cfRule type="cellIs" dxfId="369" priority="33" operator="equal">
      <formula>10</formula>
    </cfRule>
    <cfRule type="cellIs" dxfId="368" priority="34" operator="equal">
      <formula>0</formula>
    </cfRule>
  </conditionalFormatting>
  <conditionalFormatting sqref="AC56">
    <cfRule type="cellIs" dxfId="367" priority="31" operator="equal">
      <formula>10</formula>
    </cfRule>
    <cfRule type="cellIs" dxfId="366" priority="32" operator="equal">
      <formula>0</formula>
    </cfRule>
  </conditionalFormatting>
  <dataValidations count="5">
    <dataValidation allowBlank="1" showErrorMessage="1" sqref="R10:R11 T10:T11 R13 T13 V13 X13 Z13 AB13 AD13 R16:R18 V16:V18 Z16:Z18 R21 V21 Z21 AD28 M28:N28 R28 T28 V28 X28 Z28 AB28 AP28 Z48 V48 R48" xr:uid="{00000000-0002-0000-0000-000000000000}"/>
    <dataValidation allowBlank="1" showInputMessage="1" showErrorMessage="1" prompt="_x000a_" sqref="AB16:AB18 X16:X18 X21 AB21 AB48 X48" xr:uid="{00000000-0002-0000-0000-000001000000}"/>
    <dataValidation type="list" allowBlank="1" showInputMessage="1" showErrorMessage="1" sqref="J41:L41 E41 H41 B41 AC41 S41 AE41 AK41:AM41" xr:uid="{00000000-0002-0000-0000-000002000000}">
      <formula1>#REF!</formula1>
    </dataValidation>
    <dataValidation type="list" allowBlank="1" showErrorMessage="1" sqref="Q41 Y41 U41" xr:uid="{00000000-0002-0000-0000-000003000000}">
      <formula1>#REF!</formula1>
    </dataValidation>
    <dataValidation type="list" allowBlank="1" showInputMessage="1" showErrorMessage="1" prompt="_x000a_" sqref="AA41 W41" xr:uid="{00000000-0002-0000-0000-000004000000}">
      <formula1>#REF!</formula1>
    </dataValidation>
  </dataValidations>
  <pageMargins left="0.70866141732283472" right="0.70866141732283472" top="0.74803149606299213" bottom="0.74803149606299213" header="0.51181102362204722" footer="0.51181102362204722"/>
  <pageSetup paperSize="5" scale="25" firstPageNumber="0" orientation="landscape" r:id="rId1"/>
  <headerFooter alignWithMargins="0">
    <oddHeader xml:space="preserve">&amp;C&amp;"Arial Narrow,Normal"&amp;14Mapa institucional de riesgos de corrupción </oddHeader>
    <oddFooter>&amp;L&amp;"Times New Roman,Normal"PG03-FO401-V5&amp;C&amp;G&amp;R&amp;"Times New Roman,Normal"Sección B, Página &amp;P de &amp;N</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ellIs" priority="601" operator="equal" id="{F5787F7F-1CDE-463E-88CE-1F664EA7EE98}">
            <xm:f>'https://sdht-my.sharepoint.com/personal/cristian_delgado_habitatbogota_gov_co/Documents/192.168.6.11/sig/MAPA INTERACTIVO/Estrategicos/Administracion del SIG/Riesgos/[PG03-FO401 Mapa de riesgos Admon SIG V10.xlsx]LISTAS'!#REF!</xm:f>
            <x14:dxf>
              <fill>
                <patternFill>
                  <bgColor rgb="FFFF0000"/>
                </patternFill>
              </fill>
            </x14:dxf>
          </x14:cfRule>
          <x14:cfRule type="cellIs" priority="602" operator="equal" id="{25EDEC93-E614-4A84-9147-6F271B0107B5}">
            <xm:f>'https://sdht-my.sharepoint.com/personal/cristian_delgado_habitatbogota_gov_co/Documents/192.168.6.11/sig/MAPA INTERACTIVO/Estrategicos/Administracion del SIG/Riesgos/[PG03-FO401 Mapa de riesgos Admon SIG V10.xlsx]LISTAS'!#REF!</xm:f>
            <x14:dxf>
              <fill>
                <patternFill>
                  <bgColor rgb="FFFF3300"/>
                </patternFill>
              </fill>
            </x14:dxf>
          </x14:cfRule>
          <x14:cfRule type="cellIs" priority="603" operator="equal" id="{A01DE9D2-5D0D-4286-9436-59BC5D777695}">
            <xm:f>'https://sdht-my.sharepoint.com/personal/cristian_delgado_habitatbogota_gov_co/Documents/192.168.6.11/sig/MAPA INTERACTIVO/Estrategicos/Administracion del SIG/Riesgos/[PG03-FO401 Mapa de riesgos Admon SIG V10.xlsx]LISTAS'!#REF!</xm:f>
            <x14:dxf>
              <fill>
                <patternFill>
                  <bgColor rgb="FFFFFF00"/>
                </patternFill>
              </fill>
            </x14:dxf>
          </x14:cfRule>
          <x14:cfRule type="cellIs" priority="604" operator="equal" id="{B958A72A-200D-4E4D-96C8-F786B9A518AA}">
            <xm:f>'https://sdht-my.sharepoint.com/personal/cristian_delgado_habitatbogota_gov_co/Documents/192.168.6.11/sig/MAPA INTERACTIVO/Estrategicos/Administracion del SIG/Riesgos/[PG03-FO401 Mapa de riesgos Admon SIG V10.xlsx]LISTAS'!#REF!</xm:f>
            <x14:dxf>
              <fill>
                <patternFill>
                  <bgColor rgb="FFCCFF33"/>
                </patternFill>
              </fill>
            </x14:dxf>
          </x14:cfRule>
          <x14:cfRule type="cellIs" priority="605" operator="equal" id="{24363F45-5DC3-407E-BDF2-E263C47B24BD}">
            <xm:f>'https://sdht-my.sharepoint.com/personal/cristian_delgado_habitatbogota_gov_co/Documents/192.168.6.11/sig/MAPA INTERACTIVO/Estrategicos/Administracion del SIG/Riesgos/[PG03-FO401 Mapa de riesgos Admon SIG V10.xlsx]LISTAS'!#REF!</xm:f>
            <x14:dxf>
              <fill>
                <patternFill>
                  <bgColor rgb="FF33CC33"/>
                </patternFill>
              </fill>
            </x14:dxf>
          </x14:cfRule>
          <xm:sqref>J8:J9 AK8:AK9</xm:sqref>
        </x14:conditionalFormatting>
        <x14:conditionalFormatting xmlns:xm="http://schemas.microsoft.com/office/excel/2006/main">
          <x14:cfRule type="cellIs" priority="596" operator="equal" id="{DFA576FF-9190-47E1-A5C5-4A390EF96152}">
            <xm:f>'https://sdht-my.sharepoint.com/personal/cristian_delgado_habitatbogota_gov_co/Documents/192.168.6.11/sig/MAPA INTERACTIVO/Estrategicos/Administracion del SIG/Riesgos/[PG03-FO401 Mapa de riesgos Admon SIG V10.xlsx]LISTAS'!#REF!</xm:f>
            <x14:dxf>
              <fill>
                <patternFill>
                  <bgColor rgb="FFFF0000"/>
                </patternFill>
              </fill>
            </x14:dxf>
          </x14:cfRule>
          <x14:cfRule type="cellIs" priority="597" operator="equal" id="{DAF51280-52F9-4F24-A3ED-8217DB4DBCC9}">
            <xm:f>'https://sdht-my.sharepoint.com/personal/cristian_delgado_habitatbogota_gov_co/Documents/192.168.6.11/sig/MAPA INTERACTIVO/Estrategicos/Administracion del SIG/Riesgos/[PG03-FO401 Mapa de riesgos Admon SIG V10.xlsx]LISTAS'!#REF!</xm:f>
            <x14:dxf>
              <fill>
                <patternFill>
                  <bgColor rgb="FFFF3300"/>
                </patternFill>
              </fill>
            </x14:dxf>
          </x14:cfRule>
          <x14:cfRule type="cellIs" priority="598" operator="equal" id="{8D7B9ED1-01DC-420A-9C58-A03C1000E27F}">
            <xm:f>'https://sdht-my.sharepoint.com/personal/cristian_delgado_habitatbogota_gov_co/Documents/192.168.6.11/sig/MAPA INTERACTIVO/Estrategicos/Administracion del SIG/Riesgos/[PG03-FO401 Mapa de riesgos Admon SIG V10.xlsx]LISTAS'!#REF!</xm:f>
            <x14:dxf>
              <fill>
                <patternFill>
                  <bgColor rgb="FFFFFF00"/>
                </patternFill>
              </fill>
            </x14:dxf>
          </x14:cfRule>
          <x14:cfRule type="cellIs" priority="599" operator="equal" id="{89933C99-CA62-4E11-B793-15809833B24F}">
            <xm:f>'https://sdht-my.sharepoint.com/personal/cristian_delgado_habitatbogota_gov_co/Documents/192.168.6.11/sig/MAPA INTERACTIVO/Estrategicos/Administracion del SIG/Riesgos/[PG03-FO401 Mapa de riesgos Admon SIG V10.xlsx]LISTAS'!#REF!</xm:f>
            <x14:dxf>
              <fill>
                <patternFill>
                  <bgColor rgb="FFCCFF33"/>
                </patternFill>
              </fill>
            </x14:dxf>
          </x14:cfRule>
          <x14:cfRule type="cellIs" priority="600" operator="equal" id="{38EF0F60-D971-4B21-82F1-984B98C8E559}">
            <xm:f>'https://sdht-my.sharepoint.com/personal/cristian_delgado_habitatbogota_gov_co/Documents/192.168.6.11/sig/MAPA INTERACTIVO/Estrategicos/Administracion del SIG/Riesgos/[PG03-FO401 Mapa de riesgos Admon SIG V10.xlsx]LISTAS'!#REF!</xm:f>
            <x14:dxf>
              <fill>
                <patternFill>
                  <bgColor rgb="FF33CC33"/>
                </patternFill>
              </fill>
            </x14:dxf>
          </x14:cfRule>
          <xm:sqref>K8:K9 AL8:AL9</xm:sqref>
        </x14:conditionalFormatting>
        <x14:conditionalFormatting xmlns:xm="http://schemas.microsoft.com/office/excel/2006/main">
          <x14:cfRule type="cellIs" priority="592" operator="equal" id="{D1FA0BF8-03D7-4F89-B5D9-380AB4CCFDAA}">
            <xm:f>'https://sdht-my.sharepoint.com/personal/cristian_delgado_habitatbogota_gov_co/Documents/192.168.6.11/sig/MAPA INTERACTIVO/Estrategicos/Administracion del SIG/Riesgos/[PG03-FO401 Mapa de riesgos Admon SIG V10.xlsx]LISTAS'!#REF!</xm:f>
            <x14:dxf>
              <fill>
                <patternFill>
                  <bgColor rgb="FFFF0000"/>
                </patternFill>
              </fill>
            </x14:dxf>
          </x14:cfRule>
          <x14:cfRule type="cellIs" priority="593" operator="equal" id="{234D5BA1-94B5-4302-B7EA-49C4B8AFE176}">
            <xm:f>'https://sdht-my.sharepoint.com/personal/cristian_delgado_habitatbogota_gov_co/Documents/192.168.6.11/sig/MAPA INTERACTIVO/Estrategicos/Administracion del SIG/Riesgos/[PG03-FO401 Mapa de riesgos Admon SIG V10.xlsx]LISTAS'!#REF!</xm:f>
            <x14:dxf>
              <fill>
                <patternFill>
                  <bgColor rgb="FFFF9933"/>
                </patternFill>
              </fill>
            </x14:dxf>
          </x14:cfRule>
          <x14:cfRule type="cellIs" priority="594" operator="equal" id="{5A64C432-B354-48F9-9FBA-C8334E844157}">
            <xm:f>'https://sdht-my.sharepoint.com/personal/cristian_delgado_habitatbogota_gov_co/Documents/192.168.6.11/sig/MAPA INTERACTIVO/Estrategicos/Administracion del SIG/Riesgos/[PG03-FO401 Mapa de riesgos Admon SIG V10.xlsx]LISTAS'!#REF!</xm:f>
            <x14:dxf>
              <fill>
                <patternFill>
                  <bgColor rgb="FFFFFF00"/>
                </patternFill>
              </fill>
            </x14:dxf>
          </x14:cfRule>
          <x14:cfRule type="cellIs" priority="595" operator="equal" id="{5FBEDECF-4036-44A4-984B-F17859C90609}">
            <xm:f>'https://sdht-my.sharepoint.com/personal/cristian_delgado_habitatbogota_gov_co/Documents/192.168.6.11/sig/MAPA INTERACTIVO/Estrategicos/Administracion del SIG/Riesgos/[PG03-FO401 Mapa de riesgos Admon SIG V10.xlsx]LISTAS'!#REF!</xm:f>
            <x14:dxf>
              <fill>
                <patternFill>
                  <bgColor rgb="FF33CC33"/>
                </patternFill>
              </fill>
            </x14:dxf>
          </x14:cfRule>
          <xm:sqref>L8:L9 AM8:AM9</xm:sqref>
        </x14:conditionalFormatting>
        <x14:conditionalFormatting xmlns:xm="http://schemas.microsoft.com/office/excel/2006/main">
          <x14:cfRule type="cellIs" priority="546" operator="equal" id="{A63CB29A-F94F-413E-BB57-3BE7B0F68F88}">
            <xm:f>'file:///C:\Program Files (x86)\Google\Chrome\Application\84.0.4147.135\192.168.6.11\sig\Users\acifuentesc\AppData\Local\Microsoft\Windows\INetCache\Content.Outlook\3XVEFIRY\[PG03-FO401 Mapa de riesgos Produccion de informacion V15.xlsx]LISTAS'!#REF!</xm:f>
            <x14:dxf>
              <fill>
                <patternFill>
                  <bgColor rgb="FFFF0000"/>
                </patternFill>
              </fill>
            </x14:dxf>
          </x14:cfRule>
          <x14:cfRule type="cellIs" priority="547" operator="equal" id="{D8921673-7964-41A9-9983-B945C91D2850}">
            <xm:f>'file:///C:\Program Files (x86)\Google\Chrome\Application\84.0.4147.135\192.168.6.11\sig\Users\acifuentesc\AppData\Local\Microsoft\Windows\INetCache\Content.Outlook\3XVEFIRY\[PG03-FO401 Mapa de riesgos Produccion de informacion V15.xlsx]LISTAS'!#REF!</xm:f>
            <x14:dxf>
              <fill>
                <patternFill>
                  <bgColor rgb="FFFF9933"/>
                </patternFill>
              </fill>
            </x14:dxf>
          </x14:cfRule>
          <x14:cfRule type="cellIs" priority="548" operator="equal" id="{3A4C4D71-330A-4010-AFAA-53BEE0CAE823}">
            <xm:f>'file:///C:\Program Files (x86)\Google\Chrome\Application\84.0.4147.135\192.168.6.11\sig\Users\acifuentesc\AppData\Local\Microsoft\Windows\INetCache\Content.Outlook\3XVEFIRY\[PG03-FO401 Mapa de riesgos Produccion de informacion V15.xlsx]LISTAS'!#REF!</xm:f>
            <x14:dxf>
              <fill>
                <patternFill>
                  <bgColor rgb="FFFFFF00"/>
                </patternFill>
              </fill>
            </x14:dxf>
          </x14:cfRule>
          <x14:cfRule type="cellIs" priority="549" operator="equal" id="{A34524ED-2C66-4F61-A069-1E2450C7984D}">
            <xm:f>'file:///C:\Program Files (x86)\Google\Chrome\Application\84.0.4147.135\192.168.6.11\sig\Users\acifuentesc\AppData\Local\Microsoft\Windows\INetCache\Content.Outlook\3XVEFIRY\[PG03-FO401 Mapa de riesgos Produccion de informacion V15.xlsx]LISTAS'!#REF!</xm:f>
            <x14:dxf>
              <fill>
                <patternFill>
                  <bgColor rgb="FF33CC33"/>
                </patternFill>
              </fill>
            </x14:dxf>
          </x14:cfRule>
          <xm:sqref>L12:L15</xm:sqref>
        </x14:conditionalFormatting>
        <x14:conditionalFormatting xmlns:xm="http://schemas.microsoft.com/office/excel/2006/main">
          <x14:cfRule type="containsText" priority="550" operator="containsText" text="123" id="{110C335F-2905-4866-9833-6187A7BEC4DC}">
            <xm:f>NOT(ISERROR(SEARCH("123",'file:///C:\Program Files (x86)\Google\Chrome\Application\84.0.4147.135\192.168.6.11\sig\Users\acifuentesc\AppData\Local\Microsoft\Windows\INetCache\Content.Outlook\3XVEFIRY\[PG03-FO401 Mapa de riesgos Produccion de informacion V15.xlsx]INST MR GESTIÓN'!#REF!)))</xm:f>
            <x14:dxf>
              <fill>
                <patternFill>
                  <bgColor rgb="FF00B050"/>
                </patternFill>
              </fill>
            </x14:dxf>
          </x14:cfRule>
          <xm:sqref>AU15:AV15 AO15:AQ15</xm:sqref>
        </x14:conditionalFormatting>
        <x14:conditionalFormatting xmlns:xm="http://schemas.microsoft.com/office/excel/2006/main">
          <x14:cfRule type="containsText" priority="551" operator="containsText" id="{E3E52C0A-350F-4342-9C95-1073B9D1D678}">
            <xm:f>NOT(ISERROR(SEARCH('file:///C:\Program Files (x86)\Google\Chrome\Application\84.0.4147.135\192.168.6.11\sig\Users\acifuentesc\AppData\Local\Microsoft\Windows\INetCache\Content.Outlook\3XVEFIRY\[PG03-FO401 Mapa de riesgos Produccion de informacion V15.xlsx]INST MR GESTIÓN'!#REF!,'file:///C:\Program Files (x86)\Google\Chrome\Application\84.0.4147.135\192.168.6.11\sig\Users\acifuentesc\AppData\Local\Microsoft\Windows\INetCache\Content.Outlook\3XVEFIRY\[PG03-FO401 Mapa de riesgos Produccion de informacion V15.xlsx]INST MR GESTIÓN'!#REF!)))</xm:f>
            <xm:f>'file:///C:\Program Files (x86)\Google\Chrome\Application\84.0.4147.135\192.168.6.11\sig\Users\acifuentesc\AppData\Local\Microsoft\Windows\INetCache\Content.Outlook\3XVEFIRY\[PG03-FO401 Mapa de riesgos Produccion de informacion V15.xlsx]INST MR GESTIÓN'!#REF!</xm:f>
            <x14:dxf>
              <fill>
                <patternFill>
                  <bgColor rgb="FFFF0000"/>
                </patternFill>
              </fill>
            </x14:dxf>
          </x14:cfRule>
          <xm:sqref>AU15:AV15 AO15:AQ15</xm:sqref>
        </x14:conditionalFormatting>
        <x14:conditionalFormatting xmlns:xm="http://schemas.microsoft.com/office/excel/2006/main">
          <x14:cfRule type="cellIs" priority="508" operator="equal" id="{03862EA4-41FE-4CFF-A03E-D05F145A88A9}">
            <xm:f>'file:///C:\Program Files (x86)\Google\Chrome\Application\84.0.4147.135\192.168.6.11\sig\Users\acifuentesc\AppData\Local\Microsoft\Windows\INetCache\Content.Outlook\3XVEFIRY\[PG03-FO401 Mapa de riesgos Produccion de informacion V15.xlsx]LISTAS'!#REF!</xm:f>
            <x14:dxf>
              <fill>
                <patternFill>
                  <bgColor rgb="FFFF0000"/>
                </patternFill>
              </fill>
            </x14:dxf>
          </x14:cfRule>
          <x14:cfRule type="cellIs" priority="509" operator="equal" id="{A525DD38-C65A-4A60-9C6D-4CA093649675}">
            <xm:f>'file:///C:\Program Files (x86)\Google\Chrome\Application\84.0.4147.135\192.168.6.11\sig\Users\acifuentesc\AppData\Local\Microsoft\Windows\INetCache\Content.Outlook\3XVEFIRY\[PG03-FO401 Mapa de riesgos Produccion de informacion V15.xlsx]LISTAS'!#REF!</xm:f>
            <x14:dxf>
              <fill>
                <patternFill>
                  <bgColor rgb="FFFF9933"/>
                </patternFill>
              </fill>
            </x14:dxf>
          </x14:cfRule>
          <x14:cfRule type="cellIs" priority="510" operator="equal" id="{6C88C96A-42D8-4803-B9AC-F1ADA8E9A1D9}">
            <xm:f>'file:///C:\Program Files (x86)\Google\Chrome\Application\84.0.4147.135\192.168.6.11\sig\Users\acifuentesc\AppData\Local\Microsoft\Windows\INetCache\Content.Outlook\3XVEFIRY\[PG03-FO401 Mapa de riesgos Produccion de informacion V15.xlsx]LISTAS'!#REF!</xm:f>
            <x14:dxf>
              <fill>
                <patternFill>
                  <bgColor rgb="FFFFFF00"/>
                </patternFill>
              </fill>
            </x14:dxf>
          </x14:cfRule>
          <x14:cfRule type="cellIs" priority="511" operator="equal" id="{1C027328-8AEA-4DB5-944E-AC86D4C957B5}">
            <xm:f>'file:///C:\Program Files (x86)\Google\Chrome\Application\84.0.4147.135\192.168.6.11\sig\Users\acifuentesc\AppData\Local\Microsoft\Windows\INetCache\Content.Outlook\3XVEFIRY\[PG03-FO401 Mapa de riesgos Produccion de informacion V15.xlsx]LISTAS'!#REF!</xm:f>
            <x14:dxf>
              <fill>
                <patternFill>
                  <bgColor rgb="FF33CC33"/>
                </patternFill>
              </fill>
            </x14:dxf>
          </x14:cfRule>
          <xm:sqref>AM12:AM15</xm:sqref>
        </x14:conditionalFormatting>
        <x14:conditionalFormatting xmlns:xm="http://schemas.microsoft.com/office/excel/2006/main">
          <x14:cfRule type="cellIs" priority="503" operator="equal" id="{BC3C3FE5-10CA-462E-98EC-86BB8BB9626B}">
            <xm:f>'https://sdht-my.sharepoint.com/personal/cristian_delgado_habitatbogota_gov_co/Documents/192.168.6.11/proyectos/Users/acifuentesc/AppData/Local/Microsoft/Windows/INetCache/Content.Outlook/3XVEFIRY/[Mapa_riesgos_2019 a 30_Agt_19.xlsx]LISTAS'!#REF!</xm:f>
            <x14:dxf>
              <fill>
                <patternFill>
                  <bgColor rgb="FFFF0000"/>
                </patternFill>
              </fill>
            </x14:dxf>
          </x14:cfRule>
          <x14:cfRule type="cellIs" priority="504" operator="equal" id="{C5F77204-D97C-496C-89FF-87F772DC930D}">
            <xm:f>'https://sdht-my.sharepoint.com/personal/cristian_delgado_habitatbogota_gov_co/Documents/192.168.6.11/proyectos/Users/acifuentesc/AppData/Local/Microsoft/Windows/INetCache/Content.Outlook/3XVEFIRY/[Mapa_riesgos_2019 a 30_Agt_19.xlsx]LISTAS'!#REF!</xm:f>
            <x14:dxf>
              <fill>
                <patternFill>
                  <bgColor rgb="FFFF3300"/>
                </patternFill>
              </fill>
            </x14:dxf>
          </x14:cfRule>
          <x14:cfRule type="cellIs" priority="505" operator="equal" id="{63664292-4E26-4636-BDD2-DFCC558BAF2B}">
            <xm:f>'https://sdht-my.sharepoint.com/personal/cristian_delgado_habitatbogota_gov_co/Documents/192.168.6.11/proyectos/Users/acifuentesc/AppData/Local/Microsoft/Windows/INetCache/Content.Outlook/3XVEFIRY/[Mapa_riesgos_2019 a 30_Agt_19.xlsx]LISTAS'!#REF!</xm:f>
            <x14:dxf>
              <fill>
                <patternFill>
                  <bgColor rgb="FFFFFF00"/>
                </patternFill>
              </fill>
            </x14:dxf>
          </x14:cfRule>
          <x14:cfRule type="cellIs" priority="506" operator="equal" id="{9E527EA7-A95A-4DE8-9B06-BAAAB794CCAA}">
            <xm:f>'https://sdht-my.sharepoint.com/personal/cristian_delgado_habitatbogota_gov_co/Documents/192.168.6.11/proyectos/Users/acifuentesc/AppData/Local/Microsoft/Windows/INetCache/Content.Outlook/3XVEFIRY/[Mapa_riesgos_2019 a 30_Agt_19.xlsx]LISTAS'!#REF!</xm:f>
            <x14:dxf>
              <fill>
                <patternFill>
                  <bgColor rgb="FFCCFF33"/>
                </patternFill>
              </fill>
            </x14:dxf>
          </x14:cfRule>
          <x14:cfRule type="cellIs" priority="507" operator="equal" id="{01A9209E-C030-4B89-818B-7F8BA777E355}">
            <xm:f>'https://sdht-my.sharepoint.com/personal/cristian_delgado_habitatbogota_gov_co/Documents/192.168.6.11/proyectos/Users/acifuentesc/AppData/Local/Microsoft/Windows/INetCache/Content.Outlook/3XVEFIRY/[Mapa_riesgos_2019 a 30_Agt_19.xlsx]LISTAS'!#REF!</xm:f>
            <x14:dxf>
              <fill>
                <patternFill>
                  <bgColor rgb="FF33CC33"/>
                </patternFill>
              </fill>
            </x14:dxf>
          </x14:cfRule>
          <xm:sqref>J22:J23</xm:sqref>
        </x14:conditionalFormatting>
        <x14:conditionalFormatting xmlns:xm="http://schemas.microsoft.com/office/excel/2006/main">
          <x14:cfRule type="cellIs" priority="498" operator="equal" id="{E53171CC-2298-44A7-B7BB-35D1B9249BAA}">
            <xm:f>'https://sdht-my.sharepoint.com/personal/cristian_delgado_habitatbogota_gov_co/Documents/192.168.6.11/proyectos/Users/acifuentesc/AppData/Local/Microsoft/Windows/INetCache/Content.Outlook/3XVEFIRY/[Mapa_riesgos_2019 a 30_Agt_19.xlsx]LISTAS'!#REF!</xm:f>
            <x14:dxf>
              <fill>
                <patternFill>
                  <bgColor rgb="FFFF0000"/>
                </patternFill>
              </fill>
            </x14:dxf>
          </x14:cfRule>
          <x14:cfRule type="cellIs" priority="499" operator="equal" id="{267437F2-1A86-486A-94E1-9D76D0D10F6E}">
            <xm:f>'https://sdht-my.sharepoint.com/personal/cristian_delgado_habitatbogota_gov_co/Documents/192.168.6.11/proyectos/Users/acifuentesc/AppData/Local/Microsoft/Windows/INetCache/Content.Outlook/3XVEFIRY/[Mapa_riesgos_2019 a 30_Agt_19.xlsx]LISTAS'!#REF!</xm:f>
            <x14:dxf>
              <fill>
                <patternFill>
                  <bgColor rgb="FFFF3300"/>
                </patternFill>
              </fill>
            </x14:dxf>
          </x14:cfRule>
          <x14:cfRule type="cellIs" priority="500" operator="equal" id="{66FB7286-A04F-4AE0-8AD4-EDBA671A41CE}">
            <xm:f>'https://sdht-my.sharepoint.com/personal/cristian_delgado_habitatbogota_gov_co/Documents/192.168.6.11/proyectos/Users/acifuentesc/AppData/Local/Microsoft/Windows/INetCache/Content.Outlook/3XVEFIRY/[Mapa_riesgos_2019 a 30_Agt_19.xlsx]LISTAS'!#REF!</xm:f>
            <x14:dxf>
              <fill>
                <patternFill>
                  <bgColor rgb="FFFFFF00"/>
                </patternFill>
              </fill>
            </x14:dxf>
          </x14:cfRule>
          <x14:cfRule type="cellIs" priority="501" operator="equal" id="{63D640A1-73EA-4F4C-945B-3439446C335C}">
            <xm:f>'https://sdht-my.sharepoint.com/personal/cristian_delgado_habitatbogota_gov_co/Documents/192.168.6.11/proyectos/Users/acifuentesc/AppData/Local/Microsoft/Windows/INetCache/Content.Outlook/3XVEFIRY/[Mapa_riesgos_2019 a 30_Agt_19.xlsx]LISTAS'!#REF!</xm:f>
            <x14:dxf>
              <fill>
                <patternFill>
                  <bgColor rgb="FFCCFF33"/>
                </patternFill>
              </fill>
            </x14:dxf>
          </x14:cfRule>
          <x14:cfRule type="cellIs" priority="502" operator="equal" id="{8C00A506-0DF2-4B25-B268-ED5416D86356}">
            <xm:f>'https://sdht-my.sharepoint.com/personal/cristian_delgado_habitatbogota_gov_co/Documents/192.168.6.11/proyectos/Users/acifuentesc/AppData/Local/Microsoft/Windows/INetCache/Content.Outlook/3XVEFIRY/[Mapa_riesgos_2019 a 30_Agt_19.xlsx]LISTAS'!#REF!</xm:f>
            <x14:dxf>
              <fill>
                <patternFill>
                  <bgColor rgb="FF33CC33"/>
                </patternFill>
              </fill>
            </x14:dxf>
          </x14:cfRule>
          <xm:sqref>K22:K23</xm:sqref>
        </x14:conditionalFormatting>
        <x14:conditionalFormatting xmlns:xm="http://schemas.microsoft.com/office/excel/2006/main">
          <x14:cfRule type="cellIs" priority="494" operator="equal" id="{3D76AAD3-4AF9-4D6B-9B8C-E2C599685404}">
            <xm:f>'https://sdht-my.sharepoint.com/personal/cristian_delgado_habitatbogota_gov_co/Documents/192.168.6.11/proyectos/Users/acifuentesc/AppData/Local/Microsoft/Windows/INetCache/Content.Outlook/3XVEFIRY/[Mapa_riesgos_2019 a 30_Agt_19.xlsx]LISTAS'!#REF!</xm:f>
            <x14:dxf>
              <fill>
                <patternFill>
                  <bgColor rgb="FFFF0000"/>
                </patternFill>
              </fill>
            </x14:dxf>
          </x14:cfRule>
          <x14:cfRule type="cellIs" priority="495" operator="equal" id="{AEBF091E-95A4-4F30-A0E6-AA11309060CE}">
            <xm:f>'https://sdht-my.sharepoint.com/personal/cristian_delgado_habitatbogota_gov_co/Documents/192.168.6.11/proyectos/Users/acifuentesc/AppData/Local/Microsoft/Windows/INetCache/Content.Outlook/3XVEFIRY/[Mapa_riesgos_2019 a 30_Agt_19.xlsx]LISTAS'!#REF!</xm:f>
            <x14:dxf>
              <fill>
                <patternFill>
                  <bgColor rgb="FFFF9933"/>
                </patternFill>
              </fill>
            </x14:dxf>
          </x14:cfRule>
          <x14:cfRule type="cellIs" priority="496" operator="equal" id="{923528FD-C452-4ED7-8F11-B66F1D8808D1}">
            <xm:f>'https://sdht-my.sharepoint.com/personal/cristian_delgado_habitatbogota_gov_co/Documents/192.168.6.11/proyectos/Users/acifuentesc/AppData/Local/Microsoft/Windows/INetCache/Content.Outlook/3XVEFIRY/[Mapa_riesgos_2019 a 30_Agt_19.xlsx]LISTAS'!#REF!</xm:f>
            <x14:dxf>
              <fill>
                <patternFill>
                  <bgColor rgb="FFFFFF00"/>
                </patternFill>
              </fill>
            </x14:dxf>
          </x14:cfRule>
          <x14:cfRule type="cellIs" priority="497" operator="equal" id="{FBDEF48B-0057-4C59-A2E2-6A0C26AEEFFE}">
            <xm:f>'https://sdht-my.sharepoint.com/personal/cristian_delgado_habitatbogota_gov_co/Documents/192.168.6.11/proyectos/Users/acifuentesc/AppData/Local/Microsoft/Windows/INetCache/Content.Outlook/3XVEFIRY/[Mapa_riesgos_2019 a 30_Agt_19.xlsx]LISTAS'!#REF!</xm:f>
            <x14:dxf>
              <fill>
                <patternFill>
                  <bgColor rgb="FF33CC33"/>
                </patternFill>
              </fill>
            </x14:dxf>
          </x14:cfRule>
          <xm:sqref>L22:L23</xm:sqref>
        </x14:conditionalFormatting>
        <x14:conditionalFormatting xmlns:xm="http://schemas.microsoft.com/office/excel/2006/main">
          <x14:cfRule type="cellIs" priority="469" operator="equal" id="{F0EEDF8A-3BFC-4668-A3B8-F2E39F69E74C}">
            <xm:f>'https://sdht-my.sharepoint.com/personal/cristian_delgado_habitatbogota_gov_co/Documents/192.168.6.11/proyectos/Users/acifuentesc/AppData/Local/Microsoft/Windows/INetCache/Content.Outlook/3XVEFIRY/[Mapa_riesgos_2019 a 30_Agt_19.xlsx]LISTAS'!#REF!</xm:f>
            <x14:dxf>
              <fill>
                <patternFill>
                  <bgColor rgb="FFFF0000"/>
                </patternFill>
              </fill>
            </x14:dxf>
          </x14:cfRule>
          <x14:cfRule type="cellIs" priority="470" operator="equal" id="{A3F8D5BA-7BB3-40C8-9966-24F338A5A399}">
            <xm:f>'https://sdht-my.sharepoint.com/personal/cristian_delgado_habitatbogota_gov_co/Documents/192.168.6.11/proyectos/Users/acifuentesc/AppData/Local/Microsoft/Windows/INetCache/Content.Outlook/3XVEFIRY/[Mapa_riesgos_2019 a 30_Agt_19.xlsx]LISTAS'!#REF!</xm:f>
            <x14:dxf>
              <fill>
                <patternFill>
                  <bgColor rgb="FFFF3300"/>
                </patternFill>
              </fill>
            </x14:dxf>
          </x14:cfRule>
          <x14:cfRule type="cellIs" priority="471" operator="equal" id="{28323610-BF6F-47F4-AB64-9870A436CA28}">
            <xm:f>'https://sdht-my.sharepoint.com/personal/cristian_delgado_habitatbogota_gov_co/Documents/192.168.6.11/proyectos/Users/acifuentesc/AppData/Local/Microsoft/Windows/INetCache/Content.Outlook/3XVEFIRY/[Mapa_riesgos_2019 a 30_Agt_19.xlsx]LISTAS'!#REF!</xm:f>
            <x14:dxf>
              <fill>
                <patternFill>
                  <bgColor rgb="FFFFFF00"/>
                </patternFill>
              </fill>
            </x14:dxf>
          </x14:cfRule>
          <x14:cfRule type="cellIs" priority="472" operator="equal" id="{6E8DAA5F-D759-4C30-9421-4629E7859C08}">
            <xm:f>'https://sdht-my.sharepoint.com/personal/cristian_delgado_habitatbogota_gov_co/Documents/192.168.6.11/proyectos/Users/acifuentesc/AppData/Local/Microsoft/Windows/INetCache/Content.Outlook/3XVEFIRY/[Mapa_riesgos_2019 a 30_Agt_19.xlsx]LISTAS'!#REF!</xm:f>
            <x14:dxf>
              <fill>
                <patternFill>
                  <bgColor rgb="FFCCFF33"/>
                </patternFill>
              </fill>
            </x14:dxf>
          </x14:cfRule>
          <x14:cfRule type="cellIs" priority="473" operator="equal" id="{DE4C276D-3EFE-40E0-BD6C-E65AD97020BF}">
            <xm:f>'https://sdht-my.sharepoint.com/personal/cristian_delgado_habitatbogota_gov_co/Documents/192.168.6.11/proyectos/Users/acifuentesc/AppData/Local/Microsoft/Windows/INetCache/Content.Outlook/3XVEFIRY/[Mapa_riesgos_2019 a 30_Agt_19.xlsx]LISTAS'!#REF!</xm:f>
            <x14:dxf>
              <fill>
                <patternFill>
                  <bgColor rgb="FF33CC33"/>
                </patternFill>
              </fill>
            </x14:dxf>
          </x14:cfRule>
          <xm:sqref>AK22:AK23</xm:sqref>
        </x14:conditionalFormatting>
        <x14:conditionalFormatting xmlns:xm="http://schemas.microsoft.com/office/excel/2006/main">
          <x14:cfRule type="cellIs" priority="464" operator="equal" id="{685BA7E9-1ED8-40B6-BB30-8EA9A5799D53}">
            <xm:f>'https://sdht-my.sharepoint.com/personal/cristian_delgado_habitatbogota_gov_co/Documents/192.168.6.11/proyectos/Users/acifuentesc/AppData/Local/Microsoft/Windows/INetCache/Content.Outlook/3XVEFIRY/[Mapa_riesgos_2019 a 30_Agt_19.xlsx]LISTAS'!#REF!</xm:f>
            <x14:dxf>
              <fill>
                <patternFill>
                  <bgColor rgb="FFFF0000"/>
                </patternFill>
              </fill>
            </x14:dxf>
          </x14:cfRule>
          <x14:cfRule type="cellIs" priority="465" operator="equal" id="{FD242532-D11F-4453-B0DE-011019B59D67}">
            <xm:f>'https://sdht-my.sharepoint.com/personal/cristian_delgado_habitatbogota_gov_co/Documents/192.168.6.11/proyectos/Users/acifuentesc/AppData/Local/Microsoft/Windows/INetCache/Content.Outlook/3XVEFIRY/[Mapa_riesgos_2019 a 30_Agt_19.xlsx]LISTAS'!#REF!</xm:f>
            <x14:dxf>
              <fill>
                <patternFill>
                  <bgColor rgb="FFFF3300"/>
                </patternFill>
              </fill>
            </x14:dxf>
          </x14:cfRule>
          <x14:cfRule type="cellIs" priority="466" operator="equal" id="{73855493-8933-4B5D-A979-CDEA6E1BBD44}">
            <xm:f>'https://sdht-my.sharepoint.com/personal/cristian_delgado_habitatbogota_gov_co/Documents/192.168.6.11/proyectos/Users/acifuentesc/AppData/Local/Microsoft/Windows/INetCache/Content.Outlook/3XVEFIRY/[Mapa_riesgos_2019 a 30_Agt_19.xlsx]LISTAS'!#REF!</xm:f>
            <x14:dxf>
              <fill>
                <patternFill>
                  <bgColor rgb="FFFFFF00"/>
                </patternFill>
              </fill>
            </x14:dxf>
          </x14:cfRule>
          <x14:cfRule type="cellIs" priority="467" operator="equal" id="{5B1B08F9-328B-4AED-BB03-251E4FB74AAD}">
            <xm:f>'https://sdht-my.sharepoint.com/personal/cristian_delgado_habitatbogota_gov_co/Documents/192.168.6.11/proyectos/Users/acifuentesc/AppData/Local/Microsoft/Windows/INetCache/Content.Outlook/3XVEFIRY/[Mapa_riesgos_2019 a 30_Agt_19.xlsx]LISTAS'!#REF!</xm:f>
            <x14:dxf>
              <fill>
                <patternFill>
                  <bgColor rgb="FFCCFF33"/>
                </patternFill>
              </fill>
            </x14:dxf>
          </x14:cfRule>
          <x14:cfRule type="cellIs" priority="468" operator="equal" id="{3EF159AD-1DD7-40DF-9964-7663C38979E2}">
            <xm:f>'https://sdht-my.sharepoint.com/personal/cristian_delgado_habitatbogota_gov_co/Documents/192.168.6.11/proyectos/Users/acifuentesc/AppData/Local/Microsoft/Windows/INetCache/Content.Outlook/3XVEFIRY/[Mapa_riesgos_2019 a 30_Agt_19.xlsx]LISTAS'!#REF!</xm:f>
            <x14:dxf>
              <fill>
                <patternFill>
                  <bgColor rgb="FF33CC33"/>
                </patternFill>
              </fill>
            </x14:dxf>
          </x14:cfRule>
          <xm:sqref>AL22:AL23</xm:sqref>
        </x14:conditionalFormatting>
        <x14:conditionalFormatting xmlns:xm="http://schemas.microsoft.com/office/excel/2006/main">
          <x14:cfRule type="cellIs" priority="460" operator="equal" id="{E67ACC8D-8773-4371-9096-FFE36A7596A1}">
            <xm:f>'https://sdht-my.sharepoint.com/personal/cristian_delgado_habitatbogota_gov_co/Documents/192.168.6.11/proyectos/Users/acifuentesc/AppData/Local/Microsoft/Windows/INetCache/Content.Outlook/3XVEFIRY/[Mapa_riesgos_2019 a 30_Agt_19.xlsx]LISTAS'!#REF!</xm:f>
            <x14:dxf>
              <fill>
                <patternFill>
                  <bgColor rgb="FFFF0000"/>
                </patternFill>
              </fill>
            </x14:dxf>
          </x14:cfRule>
          <x14:cfRule type="cellIs" priority="461" operator="equal" id="{F7B866A1-CCF4-4D5D-AED5-71CE97AB2220}">
            <xm:f>'https://sdht-my.sharepoint.com/personal/cristian_delgado_habitatbogota_gov_co/Documents/192.168.6.11/proyectos/Users/acifuentesc/AppData/Local/Microsoft/Windows/INetCache/Content.Outlook/3XVEFIRY/[Mapa_riesgos_2019 a 30_Agt_19.xlsx]LISTAS'!#REF!</xm:f>
            <x14:dxf>
              <fill>
                <patternFill>
                  <bgColor rgb="FFFF9933"/>
                </patternFill>
              </fill>
            </x14:dxf>
          </x14:cfRule>
          <x14:cfRule type="cellIs" priority="462" operator="equal" id="{555FD8A3-FAA3-4730-AA68-884526E1FF8F}">
            <xm:f>'https://sdht-my.sharepoint.com/personal/cristian_delgado_habitatbogota_gov_co/Documents/192.168.6.11/proyectos/Users/acifuentesc/AppData/Local/Microsoft/Windows/INetCache/Content.Outlook/3XVEFIRY/[Mapa_riesgos_2019 a 30_Agt_19.xlsx]LISTAS'!#REF!</xm:f>
            <x14:dxf>
              <fill>
                <patternFill>
                  <bgColor rgb="FFFFFF00"/>
                </patternFill>
              </fill>
            </x14:dxf>
          </x14:cfRule>
          <x14:cfRule type="cellIs" priority="463" operator="equal" id="{B6187877-42F9-464D-908C-D25758CEA1F9}">
            <xm:f>'https://sdht-my.sharepoint.com/personal/cristian_delgado_habitatbogota_gov_co/Documents/192.168.6.11/proyectos/Users/acifuentesc/AppData/Local/Microsoft/Windows/INetCache/Content.Outlook/3XVEFIRY/[Mapa_riesgos_2019 a 30_Agt_19.xlsx]LISTAS'!#REF!</xm:f>
            <x14:dxf>
              <fill>
                <patternFill>
                  <bgColor rgb="FF33CC33"/>
                </patternFill>
              </fill>
            </x14:dxf>
          </x14:cfRule>
          <xm:sqref>AM22:AM23</xm:sqref>
        </x14:conditionalFormatting>
        <x14:conditionalFormatting xmlns:xm="http://schemas.microsoft.com/office/excel/2006/main">
          <x14:cfRule type="cellIs" priority="455" operator="equal" id="{E7199040-1560-4538-80B1-E75958AA1C7E}">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56" operator="equal" id="{11748F07-972C-4A5B-9C9F-09D59BA6C814}">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457" operator="equal" id="{B1CCEA2B-B500-40F0-AF2E-286DA2947889}">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58" operator="equal" id="{64FC67F3-D769-4B44-840E-3CA5F7193B24}">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459" operator="equal" id="{16B7552E-F798-416D-9EFF-41A21371FE44}">
            <xm:f>'https://sdht-my.sharepoint.com/Users/acifuentesc/AppData/Local/Microsoft/Windows/INetCache/Content.Outlook/3XVEFIRY/[OK MdeCorrupción Gestión del Territ revisado Natalia.xlsx]LISTAS'!#REF!</xm:f>
            <x14:dxf>
              <fill>
                <patternFill>
                  <bgColor rgb="FF33CC33"/>
                </patternFill>
              </fill>
            </x14:dxf>
          </x14:cfRule>
          <xm:sqref>J28</xm:sqref>
        </x14:conditionalFormatting>
        <x14:conditionalFormatting xmlns:xm="http://schemas.microsoft.com/office/excel/2006/main">
          <x14:cfRule type="cellIs" priority="450" operator="equal" id="{51CA2DC5-8F65-4FC9-A88E-45EEF95A56DE}">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51" operator="equal" id="{E8F2C97C-E468-404B-9896-7E5FA94B82BF}">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452" operator="equal" id="{01DBA783-7E78-4236-A8C1-36FCA8705C3A}">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53" operator="equal" id="{DB1D4EE0-28BE-4B39-891E-E8EB35351011}">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454" operator="equal" id="{F4EDEFD5-BF34-4918-96FB-D138D0A99271}">
            <xm:f>'https://sdht-my.sharepoint.com/Users/acifuentesc/AppData/Local/Microsoft/Windows/INetCache/Content.Outlook/3XVEFIRY/[OK MdeCorrupción Gestión del Territ revisado Natalia.xlsx]LISTAS'!#REF!</xm:f>
            <x14:dxf>
              <fill>
                <patternFill>
                  <bgColor rgb="FF33CC33"/>
                </patternFill>
              </fill>
            </x14:dxf>
          </x14:cfRule>
          <xm:sqref>J26</xm:sqref>
        </x14:conditionalFormatting>
        <x14:conditionalFormatting xmlns:xm="http://schemas.microsoft.com/office/excel/2006/main">
          <x14:cfRule type="cellIs" priority="445" operator="equal" id="{AC8F9CE8-FAFF-4893-9719-1C67AB0001F7}">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46" operator="equal" id="{517BA457-A7E5-46A6-A8C8-CC8F30749B6C}">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447" operator="equal" id="{F49AD6B8-B130-4928-A666-E8B366220A92}">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48" operator="equal" id="{90299227-4BC0-4AB9-A8F0-9008CF4D91EF}">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449" operator="equal" id="{363AD374-B1E9-434C-BBD0-CCCC2261ACD2}">
            <xm:f>'https://sdht-my.sharepoint.com/Users/acifuentesc/AppData/Local/Microsoft/Windows/INetCache/Content.Outlook/3XVEFIRY/[OK MdeCorrupción Gestión del Territ revisado Natalia.xlsx]LISTAS'!#REF!</xm:f>
            <x14:dxf>
              <fill>
                <patternFill>
                  <bgColor rgb="FF33CC33"/>
                </patternFill>
              </fill>
            </x14:dxf>
          </x14:cfRule>
          <xm:sqref>J24</xm:sqref>
        </x14:conditionalFormatting>
        <x14:conditionalFormatting xmlns:xm="http://schemas.microsoft.com/office/excel/2006/main">
          <x14:cfRule type="cellIs" priority="440" operator="equal" id="{1C57B006-7F0E-44B1-9738-A71ABBD2330D}">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41" operator="equal" id="{362278C2-BC9F-4328-B968-B77BFD2ABFDE}">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442" operator="equal" id="{D9D32D7D-290C-47F0-81F9-A501B4465035}">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43" operator="equal" id="{F53A76E2-725F-4599-BE2A-89D21F4BE93A}">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444" operator="equal" id="{6D832AC3-9157-42D0-B57E-D33F83D208D7}">
            <xm:f>'https://sdht-my.sharepoint.com/Users/acifuentesc/AppData/Local/Microsoft/Windows/INetCache/Content.Outlook/3XVEFIRY/[OK MdeCorrupción Gestión del Territ revisado Natalia.xlsx]LISTAS'!#REF!</xm:f>
            <x14:dxf>
              <fill>
                <patternFill>
                  <bgColor rgb="FF33CC33"/>
                </patternFill>
              </fill>
            </x14:dxf>
          </x14:cfRule>
          <xm:sqref>K24:K25</xm:sqref>
        </x14:conditionalFormatting>
        <x14:conditionalFormatting xmlns:xm="http://schemas.microsoft.com/office/excel/2006/main">
          <x14:cfRule type="cellIs" priority="436" operator="equal" id="{8C81BE87-E738-4864-9542-8C677CCC3F91}">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37" operator="equal" id="{7F314579-5E37-425E-A46B-ABB59837BB51}">
            <xm:f>'https://sdht-my.sharepoint.com/Users/acifuentesc/AppData/Local/Microsoft/Windows/INetCache/Content.Outlook/3XVEFIRY/[OK MdeCorrupción Gestión del Territ revisado Natalia.xlsx]LISTAS'!#REF!</xm:f>
            <x14:dxf>
              <fill>
                <patternFill>
                  <bgColor rgb="FFFF9933"/>
                </patternFill>
              </fill>
            </x14:dxf>
          </x14:cfRule>
          <x14:cfRule type="cellIs" priority="438" operator="equal" id="{A6B3665A-E254-4690-BC70-717A9866326E}">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39" operator="equal" id="{7A5F7E2D-6C2B-4128-8147-704BBDB9F93C}">
            <xm:f>'https://sdht-my.sharepoint.com/Users/acifuentesc/AppData/Local/Microsoft/Windows/INetCache/Content.Outlook/3XVEFIRY/[OK MdeCorrupción Gestión del Territ revisado Natalia.xlsx]LISTAS'!#REF!</xm:f>
            <x14:dxf>
              <fill>
                <patternFill>
                  <bgColor rgb="FF33CC33"/>
                </patternFill>
              </fill>
            </x14:dxf>
          </x14:cfRule>
          <xm:sqref>L24:L25</xm:sqref>
        </x14:conditionalFormatting>
        <x14:conditionalFormatting xmlns:xm="http://schemas.microsoft.com/office/excel/2006/main">
          <x14:cfRule type="cellIs" priority="417" operator="equal" id="{73D4834F-1A31-4CDD-B26F-8E56A95BF6CD}">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18" operator="equal" id="{ACC6EEC7-BD22-4B36-BEDC-A62C5EDB3EA2}">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419" operator="equal" id="{6E122175-2D9C-4668-A5C1-1C8C8623CFA4}">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20" operator="equal" id="{D3BC6554-939C-40F3-9E99-4340A7B92DF3}">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421" operator="equal" id="{062BC72C-8F9D-4EBB-AB0B-632D88988515}">
            <xm:f>'https://sdht-my.sharepoint.com/Users/acifuentesc/AppData/Local/Microsoft/Windows/INetCache/Content.Outlook/3XVEFIRY/[OK MdeCorrupción Gestión del Territ revisado Natalia.xlsx]LISTAS'!#REF!</xm:f>
            <x14:dxf>
              <fill>
                <patternFill>
                  <bgColor rgb="FF33CC33"/>
                </patternFill>
              </fill>
            </x14:dxf>
          </x14:cfRule>
          <xm:sqref>K28</xm:sqref>
        </x14:conditionalFormatting>
        <x14:conditionalFormatting xmlns:xm="http://schemas.microsoft.com/office/excel/2006/main">
          <x14:cfRule type="cellIs" priority="413" operator="equal" id="{16BE3CF8-F36D-401B-B1A4-E7C8470226A1}">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414" operator="equal" id="{AED09026-2430-4B28-930C-CCEF7965E076}">
            <xm:f>'https://sdht-my.sharepoint.com/Users/acifuentesc/AppData/Local/Microsoft/Windows/INetCache/Content.Outlook/3XVEFIRY/[OK MdeCorrupción Gestión del Territ revisado Natalia.xlsx]LISTAS'!#REF!</xm:f>
            <x14:dxf>
              <fill>
                <patternFill>
                  <bgColor rgb="FFFF9933"/>
                </patternFill>
              </fill>
            </x14:dxf>
          </x14:cfRule>
          <x14:cfRule type="cellIs" priority="415" operator="equal" id="{AB3AF364-91E5-4D71-9E11-9BA1D8B3FA6B}">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416" operator="equal" id="{9619628A-8CF8-4FF2-8B5B-4473DFBD6E27}">
            <xm:f>'https://sdht-my.sharepoint.com/Users/acifuentesc/AppData/Local/Microsoft/Windows/INetCache/Content.Outlook/3XVEFIRY/[OK MdeCorrupción Gestión del Territ revisado Natalia.xlsx]LISTAS'!#REF!</xm:f>
            <x14:dxf>
              <fill>
                <patternFill>
                  <bgColor rgb="FF33CC33"/>
                </patternFill>
              </fill>
            </x14:dxf>
          </x14:cfRule>
          <xm:sqref>L28</xm:sqref>
        </x14:conditionalFormatting>
        <x14:conditionalFormatting xmlns:xm="http://schemas.microsoft.com/office/excel/2006/main">
          <x14:cfRule type="cellIs" priority="396" operator="equal" id="{80B7ACB2-A88A-45FB-9DA1-01BC0F1C1FA1}">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97" operator="equal" id="{9BE21FF5-3224-4829-8EDC-B46C4F49202B}">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98" operator="equal" id="{501A34FE-60DB-442D-91E9-733EA14FF06F}">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99" operator="equal" id="{549C4BC2-6EB7-4923-93AF-D517A018608F}">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400" operator="equal" id="{A0F6FBB8-8601-46B8-ABE9-93F874865277}">
            <xm:f>'https://sdht-my.sharepoint.com/Users/acifuentesc/AppData/Local/Microsoft/Windows/INetCache/Content.Outlook/3XVEFIRY/[OK MdeCorrupción Gestión del Territ revisado Natalia.xlsx]LISTAS'!#REF!</xm:f>
            <x14:dxf>
              <fill>
                <patternFill>
                  <bgColor rgb="FF33CC33"/>
                </patternFill>
              </fill>
            </x14:dxf>
          </x14:cfRule>
          <xm:sqref>K26</xm:sqref>
        </x14:conditionalFormatting>
        <x14:conditionalFormatting xmlns:xm="http://schemas.microsoft.com/office/excel/2006/main">
          <x14:cfRule type="cellIs" priority="392" operator="equal" id="{766CE0CA-E371-446F-AA02-B1102CA7EA19}">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93" operator="equal" id="{CD4B43C6-BC0D-45C9-970F-A4535FC3EF5B}">
            <xm:f>'https://sdht-my.sharepoint.com/Users/acifuentesc/AppData/Local/Microsoft/Windows/INetCache/Content.Outlook/3XVEFIRY/[OK MdeCorrupción Gestión del Territ revisado Natalia.xlsx]LISTAS'!#REF!</xm:f>
            <x14:dxf>
              <fill>
                <patternFill>
                  <bgColor rgb="FFFF9933"/>
                </patternFill>
              </fill>
            </x14:dxf>
          </x14:cfRule>
          <x14:cfRule type="cellIs" priority="394" operator="equal" id="{31E45D31-8F73-470B-B874-DFD261E79A51}">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95" operator="equal" id="{6A3D576C-3E97-49C3-9403-4C2A44B7ACD7}">
            <xm:f>'https://sdht-my.sharepoint.com/Users/acifuentesc/AppData/Local/Microsoft/Windows/INetCache/Content.Outlook/3XVEFIRY/[OK MdeCorrupción Gestión del Territ revisado Natalia.xlsx]LISTAS'!#REF!</xm:f>
            <x14:dxf>
              <fill>
                <patternFill>
                  <bgColor rgb="FF33CC33"/>
                </patternFill>
              </fill>
            </x14:dxf>
          </x14:cfRule>
          <xm:sqref>L26</xm:sqref>
        </x14:conditionalFormatting>
        <x14:conditionalFormatting xmlns:xm="http://schemas.microsoft.com/office/excel/2006/main">
          <x14:cfRule type="cellIs" priority="369" operator="equal" id="{A2B8B3BE-6CF2-45D7-9FBD-DA9405A85CE0}">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70" operator="equal" id="{9ACE1741-063E-42C4-A2C7-2BE0EA99E40E}">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71" operator="equal" id="{237E4DD8-85EC-432D-9634-86E4C14CC608}">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72" operator="equal" id="{395EA13B-E631-453E-8619-B470AC2D7BBA}">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373" operator="equal" id="{EC148082-5CED-44E3-AE8D-9754D286FCBE}">
            <xm:f>'https://sdht-my.sharepoint.com/Users/acifuentesc/AppData/Local/Microsoft/Windows/INetCache/Content.Outlook/3XVEFIRY/[OK MdeCorrupción Gestión del Territ revisado Natalia.xlsx]LISTAS'!#REF!</xm:f>
            <x14:dxf>
              <fill>
                <patternFill>
                  <bgColor rgb="FF33CC33"/>
                </patternFill>
              </fill>
            </x14:dxf>
          </x14:cfRule>
          <xm:sqref>AK24:AK25</xm:sqref>
        </x14:conditionalFormatting>
        <x14:conditionalFormatting xmlns:xm="http://schemas.microsoft.com/office/excel/2006/main">
          <x14:cfRule type="cellIs" priority="364" operator="equal" id="{6AFCF5C8-D30B-471B-BBCC-FD61BACBDBAC}">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65" operator="equal" id="{C00B0542-C182-4912-B0FB-703C41D2800E}">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66" operator="equal" id="{19479B42-20A1-4E8A-AF49-D60DDA9AB723}">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67" operator="equal" id="{0F8D43CF-8973-4C32-818A-4925E27D67A3}">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368" operator="equal" id="{BE88AACE-3389-4E87-8993-58DCE5CCD7DD}">
            <xm:f>'https://sdht-my.sharepoint.com/Users/acifuentesc/AppData/Local/Microsoft/Windows/INetCache/Content.Outlook/3XVEFIRY/[OK MdeCorrupción Gestión del Territ revisado Natalia.xlsx]LISTAS'!#REF!</xm:f>
            <x14:dxf>
              <fill>
                <patternFill>
                  <bgColor rgb="FF33CC33"/>
                </patternFill>
              </fill>
            </x14:dxf>
          </x14:cfRule>
          <xm:sqref>AK28</xm:sqref>
        </x14:conditionalFormatting>
        <x14:conditionalFormatting xmlns:xm="http://schemas.microsoft.com/office/excel/2006/main">
          <x14:cfRule type="cellIs" priority="359" operator="equal" id="{B0E33B85-CA8D-4810-B071-B2D78AD378AC}">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60" operator="equal" id="{CF712CD5-B9E2-42EE-AE91-33D05907BC98}">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61" operator="equal" id="{0B9FE26B-7566-4D07-913F-A8EFF0315314}">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62" operator="equal" id="{D1DC1F80-0462-41AB-B844-4C52892565B3}">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363" operator="equal" id="{58AD3EC8-BF37-4041-9C48-F3A76B197D3D}">
            <xm:f>'https://sdht-my.sharepoint.com/Users/acifuentesc/AppData/Local/Microsoft/Windows/INetCache/Content.Outlook/3XVEFIRY/[OK MdeCorrupción Gestión del Territ revisado Natalia.xlsx]LISTAS'!#REF!</xm:f>
            <x14:dxf>
              <fill>
                <patternFill>
                  <bgColor rgb="FF33CC33"/>
                </patternFill>
              </fill>
            </x14:dxf>
          </x14:cfRule>
          <xm:sqref>AK26</xm:sqref>
        </x14:conditionalFormatting>
        <x14:conditionalFormatting xmlns:xm="http://schemas.microsoft.com/office/excel/2006/main">
          <x14:cfRule type="cellIs" priority="354" operator="equal" id="{97568682-9C4D-4723-9D5F-8ED7A4ACBBC5}">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55" operator="equal" id="{901149E1-05A3-4BAC-AEE2-3019C8630DB0}">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56" operator="equal" id="{827B3DC6-FECF-47D6-81F5-04B048612DC3}">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57" operator="equal" id="{01E71ED9-7ED5-4181-B4D5-A463B3B6FC64}">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358" operator="equal" id="{38720587-5EA8-451A-8843-51F7EED0E7EB}">
            <xm:f>'https://sdht-my.sharepoint.com/Users/acifuentesc/AppData/Local/Microsoft/Windows/INetCache/Content.Outlook/3XVEFIRY/[OK MdeCorrupción Gestión del Territ revisado Natalia.xlsx]LISTAS'!#REF!</xm:f>
            <x14:dxf>
              <fill>
                <patternFill>
                  <bgColor rgb="FF33CC33"/>
                </patternFill>
              </fill>
            </x14:dxf>
          </x14:cfRule>
          <xm:sqref>AL24:AL25</xm:sqref>
        </x14:conditionalFormatting>
        <x14:conditionalFormatting xmlns:xm="http://schemas.microsoft.com/office/excel/2006/main">
          <x14:cfRule type="cellIs" priority="349" operator="equal" id="{5656197E-B90C-4D02-A7DE-E098D4B74E0D}">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50" operator="equal" id="{DF5D361E-D168-427D-ABE5-085CA422A3E3}">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51" operator="equal" id="{5D94199F-AC9A-4DD7-8BC2-DDA762C127EC}">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52" operator="equal" id="{A32D420E-35C4-4E2F-A15F-7B2DA3AD44DC}">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353" operator="equal" id="{CE73B631-DAB1-4CDC-9A35-1FC3C444A4E7}">
            <xm:f>'https://sdht-my.sharepoint.com/Users/acifuentesc/AppData/Local/Microsoft/Windows/INetCache/Content.Outlook/3XVEFIRY/[OK MdeCorrupción Gestión del Territ revisado Natalia.xlsx]LISTAS'!#REF!</xm:f>
            <x14:dxf>
              <fill>
                <patternFill>
                  <bgColor rgb="FF33CC33"/>
                </patternFill>
              </fill>
            </x14:dxf>
          </x14:cfRule>
          <xm:sqref>AL28</xm:sqref>
        </x14:conditionalFormatting>
        <x14:conditionalFormatting xmlns:xm="http://schemas.microsoft.com/office/excel/2006/main">
          <x14:cfRule type="cellIs" priority="344" operator="equal" id="{639DBB38-88F0-4003-9B4D-60724B2D2522}">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45" operator="equal" id="{5C7A356E-8B54-4431-92DB-5F218CED8495}">
            <xm:f>'https://sdht-my.sharepoint.com/Users/acifuentesc/AppData/Local/Microsoft/Windows/INetCache/Content.Outlook/3XVEFIRY/[OK MdeCorrupción Gestión del Territ revisado Natalia.xlsx]LISTAS'!#REF!</xm:f>
            <x14:dxf>
              <fill>
                <patternFill>
                  <bgColor rgb="FFFF3300"/>
                </patternFill>
              </fill>
            </x14:dxf>
          </x14:cfRule>
          <x14:cfRule type="cellIs" priority="346" operator="equal" id="{3AE0DB05-3ABE-4B28-A350-49AE2EB7B910}">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47" operator="equal" id="{85C35A0D-9814-4B4B-9140-EA80B1AF4A92}">
            <xm:f>'https://sdht-my.sharepoint.com/Users/acifuentesc/AppData/Local/Microsoft/Windows/INetCache/Content.Outlook/3XVEFIRY/[OK MdeCorrupción Gestión del Territ revisado Natalia.xlsx]LISTAS'!#REF!</xm:f>
            <x14:dxf>
              <fill>
                <patternFill>
                  <bgColor rgb="FFCCFF33"/>
                </patternFill>
              </fill>
            </x14:dxf>
          </x14:cfRule>
          <x14:cfRule type="cellIs" priority="348" operator="equal" id="{9C58DA3D-A7C9-406D-94A5-8B3815BB4E74}">
            <xm:f>'https://sdht-my.sharepoint.com/Users/acifuentesc/AppData/Local/Microsoft/Windows/INetCache/Content.Outlook/3XVEFIRY/[OK MdeCorrupción Gestión del Territ revisado Natalia.xlsx]LISTAS'!#REF!</xm:f>
            <x14:dxf>
              <fill>
                <patternFill>
                  <bgColor rgb="FF33CC33"/>
                </patternFill>
              </fill>
            </x14:dxf>
          </x14:cfRule>
          <xm:sqref>AL26</xm:sqref>
        </x14:conditionalFormatting>
        <x14:conditionalFormatting xmlns:xm="http://schemas.microsoft.com/office/excel/2006/main">
          <x14:cfRule type="cellIs" priority="340" operator="equal" id="{7C23801E-6260-4154-97C6-4274924016CD}">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41" operator="equal" id="{10A89E29-38A3-4DEB-A82B-32E2871F8300}">
            <xm:f>'https://sdht-my.sharepoint.com/Users/acifuentesc/AppData/Local/Microsoft/Windows/INetCache/Content.Outlook/3XVEFIRY/[OK MdeCorrupción Gestión del Territ revisado Natalia.xlsx]LISTAS'!#REF!</xm:f>
            <x14:dxf>
              <fill>
                <patternFill>
                  <bgColor rgb="FFFF9933"/>
                </patternFill>
              </fill>
            </x14:dxf>
          </x14:cfRule>
          <x14:cfRule type="cellIs" priority="342" operator="equal" id="{E58F97AB-421F-40E3-90DF-67108783D830}">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43" operator="equal" id="{43D8A3DE-F701-4A59-ADED-300DF63CFA50}">
            <xm:f>'https://sdht-my.sharepoint.com/Users/acifuentesc/AppData/Local/Microsoft/Windows/INetCache/Content.Outlook/3XVEFIRY/[OK MdeCorrupción Gestión del Territ revisado Natalia.xlsx]LISTAS'!#REF!</xm:f>
            <x14:dxf>
              <fill>
                <patternFill>
                  <bgColor rgb="FF33CC33"/>
                </patternFill>
              </fill>
            </x14:dxf>
          </x14:cfRule>
          <xm:sqref>AM24:AM25</xm:sqref>
        </x14:conditionalFormatting>
        <x14:conditionalFormatting xmlns:xm="http://schemas.microsoft.com/office/excel/2006/main">
          <x14:cfRule type="cellIs" priority="336" operator="equal" id="{63589DBC-AAD4-4706-94A7-B005C8E081A2}">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37" operator="equal" id="{FE7E4520-9918-4C12-B9AF-7B2BE3820050}">
            <xm:f>'https://sdht-my.sharepoint.com/Users/acifuentesc/AppData/Local/Microsoft/Windows/INetCache/Content.Outlook/3XVEFIRY/[OK MdeCorrupción Gestión del Territ revisado Natalia.xlsx]LISTAS'!#REF!</xm:f>
            <x14:dxf>
              <fill>
                <patternFill>
                  <bgColor rgb="FFFF9933"/>
                </patternFill>
              </fill>
            </x14:dxf>
          </x14:cfRule>
          <x14:cfRule type="cellIs" priority="338" operator="equal" id="{9E3F0E87-7454-42E4-8323-7D69A02CE1DE}">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39" operator="equal" id="{65E65694-4CCC-48A4-8690-C904B73A8ADC}">
            <xm:f>'https://sdht-my.sharepoint.com/Users/acifuentesc/AppData/Local/Microsoft/Windows/INetCache/Content.Outlook/3XVEFIRY/[OK MdeCorrupción Gestión del Territ revisado Natalia.xlsx]LISTAS'!#REF!</xm:f>
            <x14:dxf>
              <fill>
                <patternFill>
                  <bgColor rgb="FF33CC33"/>
                </patternFill>
              </fill>
            </x14:dxf>
          </x14:cfRule>
          <xm:sqref>AM28</xm:sqref>
        </x14:conditionalFormatting>
        <x14:conditionalFormatting xmlns:xm="http://schemas.microsoft.com/office/excel/2006/main">
          <x14:cfRule type="cellIs" priority="332" operator="equal" id="{8ECA0490-31A4-46B8-B0A2-8E1AB4AD9377}">
            <xm:f>'https://sdht-my.sharepoint.com/Users/acifuentesc/AppData/Local/Microsoft/Windows/INetCache/Content.Outlook/3XVEFIRY/[OK MdeCorrupción Gestión del Territ revisado Natalia.xlsx]LISTAS'!#REF!</xm:f>
            <x14:dxf>
              <fill>
                <patternFill>
                  <bgColor rgb="FFFF0000"/>
                </patternFill>
              </fill>
            </x14:dxf>
          </x14:cfRule>
          <x14:cfRule type="cellIs" priority="333" operator="equal" id="{6DB1F20C-AD6D-48D5-8E40-D3AF5211B2E9}">
            <xm:f>'https://sdht-my.sharepoint.com/Users/acifuentesc/AppData/Local/Microsoft/Windows/INetCache/Content.Outlook/3XVEFIRY/[OK MdeCorrupción Gestión del Territ revisado Natalia.xlsx]LISTAS'!#REF!</xm:f>
            <x14:dxf>
              <fill>
                <patternFill>
                  <bgColor rgb="FFFF9933"/>
                </patternFill>
              </fill>
            </x14:dxf>
          </x14:cfRule>
          <x14:cfRule type="cellIs" priority="334" operator="equal" id="{1CB71BAD-251D-44D7-BE15-72DEC91998C2}">
            <xm:f>'https://sdht-my.sharepoint.com/Users/acifuentesc/AppData/Local/Microsoft/Windows/INetCache/Content.Outlook/3XVEFIRY/[OK MdeCorrupción Gestión del Territ revisado Natalia.xlsx]LISTAS'!#REF!</xm:f>
            <x14:dxf>
              <fill>
                <patternFill>
                  <bgColor rgb="FFFFFF00"/>
                </patternFill>
              </fill>
            </x14:dxf>
          </x14:cfRule>
          <x14:cfRule type="cellIs" priority="335" operator="equal" id="{CDB491ED-2A66-4EB2-9A90-4BCA50F74B0D}">
            <xm:f>'https://sdht-my.sharepoint.com/Users/acifuentesc/AppData/Local/Microsoft/Windows/INetCache/Content.Outlook/3XVEFIRY/[OK MdeCorrupción Gestión del Territ revisado Natalia.xlsx]LISTAS'!#REF!</xm:f>
            <x14:dxf>
              <fill>
                <patternFill>
                  <bgColor rgb="FF33CC33"/>
                </patternFill>
              </fill>
            </x14:dxf>
          </x14:cfRule>
          <xm:sqref>AM26</xm:sqref>
        </x14:conditionalFormatting>
        <x14:conditionalFormatting xmlns:xm="http://schemas.microsoft.com/office/excel/2006/main">
          <x14:cfRule type="cellIs" priority="327" operator="equal" id="{22FCD26B-E298-486E-BAF2-BBF28317C8FE}">
            <xm:f>'\Program Files (x86)\Google\Chrome\Application\84.0.4147.135\192.168.6.11\sig\MAPA INTERACTIVO\Apoyo\Gestión Documental\Riesgos\[PG03-FO401 Mapa de riesgos Gestion documental V16.xlsx]LISTAS'!#REF!</xm:f>
            <x14:dxf>
              <fill>
                <patternFill>
                  <bgColor rgb="FFFF0000"/>
                </patternFill>
              </fill>
            </x14:dxf>
          </x14:cfRule>
          <x14:cfRule type="cellIs" priority="328" operator="equal" id="{ACC45B47-D6F2-4347-B115-439BCE5EF3D9}">
            <xm:f>'\Program Files (x86)\Google\Chrome\Application\84.0.4147.135\192.168.6.11\sig\MAPA INTERACTIVO\Apoyo\Gestión Documental\Riesgos\[PG03-FO401 Mapa de riesgos Gestion documental V16.xlsx]LISTAS'!#REF!</xm:f>
            <x14:dxf>
              <fill>
                <patternFill>
                  <bgColor rgb="FFFF3300"/>
                </patternFill>
              </fill>
            </x14:dxf>
          </x14:cfRule>
          <x14:cfRule type="cellIs" priority="329" operator="equal" id="{9CC6A6CC-79A5-42BA-A4A6-D189332E3116}">
            <xm:f>'\Program Files (x86)\Google\Chrome\Application\84.0.4147.135\192.168.6.11\sig\MAPA INTERACTIVO\Apoyo\Gestión Documental\Riesgos\[PG03-FO401 Mapa de riesgos Gestion documental V16.xlsx]LISTAS'!#REF!</xm:f>
            <x14:dxf>
              <fill>
                <patternFill>
                  <bgColor rgb="FFFFFF00"/>
                </patternFill>
              </fill>
            </x14:dxf>
          </x14:cfRule>
          <x14:cfRule type="cellIs" priority="330" operator="equal" id="{61DD9545-4F02-480D-AA25-4F07793B17C8}">
            <xm:f>'\Program Files (x86)\Google\Chrome\Application\84.0.4147.135\192.168.6.11\sig\MAPA INTERACTIVO\Apoyo\Gestión Documental\Riesgos\[PG03-FO401 Mapa de riesgos Gestion documental V16.xlsx]LISTAS'!#REF!</xm:f>
            <x14:dxf>
              <fill>
                <patternFill>
                  <bgColor rgb="FFCCFF33"/>
                </patternFill>
              </fill>
            </x14:dxf>
          </x14:cfRule>
          <x14:cfRule type="cellIs" priority="331" operator="equal" id="{1B1912D4-ECC2-4415-8286-69AAC4449A3C}">
            <xm:f>'\Program Files (x86)\Google\Chrome\Application\84.0.4147.135\192.168.6.11\sig\MAPA INTERACTIVO\Apoyo\Gestión Documental\Riesgos\[PG03-FO401 Mapa de riesgos Gestion documental V16.xlsx]LISTAS'!#REF!</xm:f>
            <x14:dxf>
              <fill>
                <patternFill>
                  <bgColor rgb="FF33CC33"/>
                </patternFill>
              </fill>
            </x14:dxf>
          </x14:cfRule>
          <xm:sqref>J30:J32</xm:sqref>
        </x14:conditionalFormatting>
        <x14:conditionalFormatting xmlns:xm="http://schemas.microsoft.com/office/excel/2006/main">
          <x14:cfRule type="cellIs" priority="322" operator="equal" id="{E01381C1-C706-49CA-ACAA-5B02F059BF40}">
            <xm:f>'\Program Files (x86)\Google\Chrome\Application\84.0.4147.135\192.168.6.11\sig\MAPA INTERACTIVO\Apoyo\Gestión Documental\Riesgos\[PG03-FO401 Mapa de riesgos Gestion documental V16.xlsx]LISTAS'!#REF!</xm:f>
            <x14:dxf>
              <fill>
                <patternFill>
                  <bgColor rgb="FFFF0000"/>
                </patternFill>
              </fill>
            </x14:dxf>
          </x14:cfRule>
          <x14:cfRule type="cellIs" priority="323" operator="equal" id="{92BB6652-4ECC-4F7F-9164-8D23C5DE13E0}">
            <xm:f>'\Program Files (x86)\Google\Chrome\Application\84.0.4147.135\192.168.6.11\sig\MAPA INTERACTIVO\Apoyo\Gestión Documental\Riesgos\[PG03-FO401 Mapa de riesgos Gestion documental V16.xlsx]LISTAS'!#REF!</xm:f>
            <x14:dxf>
              <fill>
                <patternFill>
                  <bgColor rgb="FFFF3300"/>
                </patternFill>
              </fill>
            </x14:dxf>
          </x14:cfRule>
          <x14:cfRule type="cellIs" priority="324" operator="equal" id="{C7FBE636-0F0D-486A-9F4D-B718E908B4F9}">
            <xm:f>'\Program Files (x86)\Google\Chrome\Application\84.0.4147.135\192.168.6.11\sig\MAPA INTERACTIVO\Apoyo\Gestión Documental\Riesgos\[PG03-FO401 Mapa de riesgos Gestion documental V16.xlsx]LISTAS'!#REF!</xm:f>
            <x14:dxf>
              <fill>
                <patternFill>
                  <bgColor rgb="FFFFFF00"/>
                </patternFill>
              </fill>
            </x14:dxf>
          </x14:cfRule>
          <x14:cfRule type="cellIs" priority="325" operator="equal" id="{AA4DAE41-89E2-42C6-A7D4-30FE834FB011}">
            <xm:f>'\Program Files (x86)\Google\Chrome\Application\84.0.4147.135\192.168.6.11\sig\MAPA INTERACTIVO\Apoyo\Gestión Documental\Riesgos\[PG03-FO401 Mapa de riesgos Gestion documental V16.xlsx]LISTAS'!#REF!</xm:f>
            <x14:dxf>
              <fill>
                <patternFill>
                  <bgColor rgb="FFCCFF33"/>
                </patternFill>
              </fill>
            </x14:dxf>
          </x14:cfRule>
          <x14:cfRule type="cellIs" priority="326" operator="equal" id="{1F469396-D2E7-40F5-AEFD-6FA97F5A2254}">
            <xm:f>'\Program Files (x86)\Google\Chrome\Application\84.0.4147.135\192.168.6.11\sig\MAPA INTERACTIVO\Apoyo\Gestión Documental\Riesgos\[PG03-FO401 Mapa de riesgos Gestion documental V16.xlsx]LISTAS'!#REF!</xm:f>
            <x14:dxf>
              <fill>
                <patternFill>
                  <bgColor rgb="FF33CC33"/>
                </patternFill>
              </fill>
            </x14:dxf>
          </x14:cfRule>
          <xm:sqref>K30:K32</xm:sqref>
        </x14:conditionalFormatting>
        <x14:conditionalFormatting xmlns:xm="http://schemas.microsoft.com/office/excel/2006/main">
          <x14:cfRule type="cellIs" priority="318" operator="equal" id="{88F1CFD2-251A-494A-A258-AD396A321187}">
            <xm:f>'\Program Files (x86)\Google\Chrome\Application\84.0.4147.135\192.168.6.11\sig\MAPA INTERACTIVO\Apoyo\Gestión Documental\Riesgos\[PG03-FO401 Mapa de riesgos Gestion documental V16.xlsx]LISTAS'!#REF!</xm:f>
            <x14:dxf>
              <fill>
                <patternFill>
                  <bgColor rgb="FFFF0000"/>
                </patternFill>
              </fill>
            </x14:dxf>
          </x14:cfRule>
          <x14:cfRule type="cellIs" priority="319" operator="equal" id="{2FBBE84B-527E-4EC2-9416-E56E2A003DD7}">
            <xm:f>'\Program Files (x86)\Google\Chrome\Application\84.0.4147.135\192.168.6.11\sig\MAPA INTERACTIVO\Apoyo\Gestión Documental\Riesgos\[PG03-FO401 Mapa de riesgos Gestion documental V16.xlsx]LISTAS'!#REF!</xm:f>
            <x14:dxf>
              <fill>
                <patternFill>
                  <bgColor rgb="FFFF9933"/>
                </patternFill>
              </fill>
            </x14:dxf>
          </x14:cfRule>
          <x14:cfRule type="cellIs" priority="320" operator="equal" id="{9C13061F-612C-4AB8-B7A8-326C2456F81F}">
            <xm:f>'\Program Files (x86)\Google\Chrome\Application\84.0.4147.135\192.168.6.11\sig\MAPA INTERACTIVO\Apoyo\Gestión Documental\Riesgos\[PG03-FO401 Mapa de riesgos Gestion documental V16.xlsx]LISTAS'!#REF!</xm:f>
            <x14:dxf>
              <fill>
                <patternFill>
                  <bgColor rgb="FFFFFF00"/>
                </patternFill>
              </fill>
            </x14:dxf>
          </x14:cfRule>
          <x14:cfRule type="cellIs" priority="321" operator="equal" id="{E9B728F9-80D0-4D07-90F4-41697F684927}">
            <xm:f>'\Program Files (x86)\Google\Chrome\Application\84.0.4147.135\192.168.6.11\sig\MAPA INTERACTIVO\Apoyo\Gestión Documental\Riesgos\[PG03-FO401 Mapa de riesgos Gestion documental V16.xlsx]LISTAS'!#REF!</xm:f>
            <x14:dxf>
              <fill>
                <patternFill>
                  <bgColor rgb="FF33CC33"/>
                </patternFill>
              </fill>
            </x14:dxf>
          </x14:cfRule>
          <xm:sqref>L30:L32</xm:sqref>
        </x14:conditionalFormatting>
        <x14:conditionalFormatting xmlns:xm="http://schemas.microsoft.com/office/excel/2006/main">
          <x14:cfRule type="cellIs" priority="299" operator="equal" id="{CCD058DC-5887-41A1-A1AA-2CEAEA1EE793}">
            <xm:f>'\Program Files (x86)\Google\Chrome\Application\84.0.4147.135\192.168.6.11\sig\MAPA INTERACTIVO\Apoyo\Gestión Documental\Riesgos\[PG03-FO401 Mapa de riesgos Gestion documental V16.xlsx]LISTAS'!#REF!</xm:f>
            <x14:dxf>
              <fill>
                <patternFill>
                  <bgColor rgb="FFFF0000"/>
                </patternFill>
              </fill>
            </x14:dxf>
          </x14:cfRule>
          <x14:cfRule type="cellIs" priority="300" operator="equal" id="{28BB7292-CBD6-44D7-BD08-4EECF601C474}">
            <xm:f>'\Program Files (x86)\Google\Chrome\Application\84.0.4147.135\192.168.6.11\sig\MAPA INTERACTIVO\Apoyo\Gestión Documental\Riesgos\[PG03-FO401 Mapa de riesgos Gestion documental V16.xlsx]LISTAS'!#REF!</xm:f>
            <x14:dxf>
              <fill>
                <patternFill>
                  <bgColor rgb="FFFF3300"/>
                </patternFill>
              </fill>
            </x14:dxf>
          </x14:cfRule>
          <x14:cfRule type="cellIs" priority="301" operator="equal" id="{EAC6F2F7-DBBF-4B0F-AC35-00AB2A0B7DD2}">
            <xm:f>'\Program Files (x86)\Google\Chrome\Application\84.0.4147.135\192.168.6.11\sig\MAPA INTERACTIVO\Apoyo\Gestión Documental\Riesgos\[PG03-FO401 Mapa de riesgos Gestion documental V16.xlsx]LISTAS'!#REF!</xm:f>
            <x14:dxf>
              <fill>
                <patternFill>
                  <bgColor rgb="FFFFFF00"/>
                </patternFill>
              </fill>
            </x14:dxf>
          </x14:cfRule>
          <x14:cfRule type="cellIs" priority="302" operator="equal" id="{21181C79-E6FA-45D1-83A0-BC7B527E07D1}">
            <xm:f>'\Program Files (x86)\Google\Chrome\Application\84.0.4147.135\192.168.6.11\sig\MAPA INTERACTIVO\Apoyo\Gestión Documental\Riesgos\[PG03-FO401 Mapa de riesgos Gestion documental V16.xlsx]LISTAS'!#REF!</xm:f>
            <x14:dxf>
              <fill>
                <patternFill>
                  <bgColor rgb="FFCCFF33"/>
                </patternFill>
              </fill>
            </x14:dxf>
          </x14:cfRule>
          <x14:cfRule type="cellIs" priority="303" operator="equal" id="{CD154D8B-3A4C-401C-9D04-AC54C1891AF6}">
            <xm:f>'\Program Files (x86)\Google\Chrome\Application\84.0.4147.135\192.168.6.11\sig\MAPA INTERACTIVO\Apoyo\Gestión Documental\Riesgos\[PG03-FO401 Mapa de riesgos Gestion documental V16.xlsx]LISTAS'!#REF!</xm:f>
            <x14:dxf>
              <fill>
                <patternFill>
                  <bgColor rgb="FF33CC33"/>
                </patternFill>
              </fill>
            </x14:dxf>
          </x14:cfRule>
          <xm:sqref>AK30:AK32</xm:sqref>
        </x14:conditionalFormatting>
        <x14:conditionalFormatting xmlns:xm="http://schemas.microsoft.com/office/excel/2006/main">
          <x14:cfRule type="cellIs" priority="294" operator="equal" id="{77ED0ECE-62FE-4849-98A4-98EB322BE1E2}">
            <xm:f>'\Program Files (x86)\Google\Chrome\Application\84.0.4147.135\192.168.6.11\sig\MAPA INTERACTIVO\Apoyo\Gestión Documental\Riesgos\[PG03-FO401 Mapa de riesgos Gestion documental V16.xlsx]LISTAS'!#REF!</xm:f>
            <x14:dxf>
              <fill>
                <patternFill>
                  <bgColor rgb="FFFF0000"/>
                </patternFill>
              </fill>
            </x14:dxf>
          </x14:cfRule>
          <x14:cfRule type="cellIs" priority="295" operator="equal" id="{1DD6640E-A240-4BB7-A3C3-A6C3D47EE122}">
            <xm:f>'\Program Files (x86)\Google\Chrome\Application\84.0.4147.135\192.168.6.11\sig\MAPA INTERACTIVO\Apoyo\Gestión Documental\Riesgos\[PG03-FO401 Mapa de riesgos Gestion documental V16.xlsx]LISTAS'!#REF!</xm:f>
            <x14:dxf>
              <fill>
                <patternFill>
                  <bgColor rgb="FFFF3300"/>
                </patternFill>
              </fill>
            </x14:dxf>
          </x14:cfRule>
          <x14:cfRule type="cellIs" priority="296" operator="equal" id="{C3F0DEA3-642B-4264-97FF-2158924B0173}">
            <xm:f>'\Program Files (x86)\Google\Chrome\Application\84.0.4147.135\192.168.6.11\sig\MAPA INTERACTIVO\Apoyo\Gestión Documental\Riesgos\[PG03-FO401 Mapa de riesgos Gestion documental V16.xlsx]LISTAS'!#REF!</xm:f>
            <x14:dxf>
              <fill>
                <patternFill>
                  <bgColor rgb="FFFFFF00"/>
                </patternFill>
              </fill>
            </x14:dxf>
          </x14:cfRule>
          <x14:cfRule type="cellIs" priority="297" operator="equal" id="{595D5AFC-27F4-4060-A890-65A1649688AF}">
            <xm:f>'\Program Files (x86)\Google\Chrome\Application\84.0.4147.135\192.168.6.11\sig\MAPA INTERACTIVO\Apoyo\Gestión Documental\Riesgos\[PG03-FO401 Mapa de riesgos Gestion documental V16.xlsx]LISTAS'!#REF!</xm:f>
            <x14:dxf>
              <fill>
                <patternFill>
                  <bgColor rgb="FFCCFF33"/>
                </patternFill>
              </fill>
            </x14:dxf>
          </x14:cfRule>
          <x14:cfRule type="cellIs" priority="298" operator="equal" id="{DE37B673-5539-4487-94B6-DAD58A817BEB}">
            <xm:f>'\Program Files (x86)\Google\Chrome\Application\84.0.4147.135\192.168.6.11\sig\MAPA INTERACTIVO\Apoyo\Gestión Documental\Riesgos\[PG03-FO401 Mapa de riesgos Gestion documental V16.xlsx]LISTAS'!#REF!</xm:f>
            <x14:dxf>
              <fill>
                <patternFill>
                  <bgColor rgb="FF33CC33"/>
                </patternFill>
              </fill>
            </x14:dxf>
          </x14:cfRule>
          <xm:sqref>AL30:AL32</xm:sqref>
        </x14:conditionalFormatting>
        <x14:conditionalFormatting xmlns:xm="http://schemas.microsoft.com/office/excel/2006/main">
          <x14:cfRule type="cellIs" priority="290" operator="equal" id="{A3ED30B7-32C1-4CEF-8195-5799880B89C3}">
            <xm:f>'\Program Files (x86)\Google\Chrome\Application\84.0.4147.135\192.168.6.11\sig\MAPA INTERACTIVO\Apoyo\Gestión Documental\Riesgos\[PG03-FO401 Mapa de riesgos Gestion documental V16.xlsx]LISTAS'!#REF!</xm:f>
            <x14:dxf>
              <fill>
                <patternFill>
                  <bgColor rgb="FFFF0000"/>
                </patternFill>
              </fill>
            </x14:dxf>
          </x14:cfRule>
          <x14:cfRule type="cellIs" priority="291" operator="equal" id="{4910F413-2458-4902-A692-33809F2FF550}">
            <xm:f>'\Program Files (x86)\Google\Chrome\Application\84.0.4147.135\192.168.6.11\sig\MAPA INTERACTIVO\Apoyo\Gestión Documental\Riesgos\[PG03-FO401 Mapa de riesgos Gestion documental V16.xlsx]LISTAS'!#REF!</xm:f>
            <x14:dxf>
              <fill>
                <patternFill>
                  <bgColor rgb="FFFF9933"/>
                </patternFill>
              </fill>
            </x14:dxf>
          </x14:cfRule>
          <x14:cfRule type="cellIs" priority="292" operator="equal" id="{4FDEE7FB-7759-44E8-8B25-592E060B8C12}">
            <xm:f>'\Program Files (x86)\Google\Chrome\Application\84.0.4147.135\192.168.6.11\sig\MAPA INTERACTIVO\Apoyo\Gestión Documental\Riesgos\[PG03-FO401 Mapa de riesgos Gestion documental V16.xlsx]LISTAS'!#REF!</xm:f>
            <x14:dxf>
              <fill>
                <patternFill>
                  <bgColor rgb="FFFFFF00"/>
                </patternFill>
              </fill>
            </x14:dxf>
          </x14:cfRule>
          <x14:cfRule type="cellIs" priority="293" operator="equal" id="{8F1B8C79-1D3A-4456-96BB-FDD7367DB8FC}">
            <xm:f>'\Program Files (x86)\Google\Chrome\Application\84.0.4147.135\192.168.6.11\sig\MAPA INTERACTIVO\Apoyo\Gestión Documental\Riesgos\[PG03-FO401 Mapa de riesgos Gestion documental V16.xlsx]LISTAS'!#REF!</xm:f>
            <x14:dxf>
              <fill>
                <patternFill>
                  <bgColor rgb="FF33CC33"/>
                </patternFill>
              </fill>
            </x14:dxf>
          </x14:cfRule>
          <xm:sqref>AM30:AM32</xm:sqref>
        </x14:conditionalFormatting>
        <x14:conditionalFormatting xmlns:xm="http://schemas.microsoft.com/office/excel/2006/main">
          <x14:cfRule type="cellIs" priority="285" operator="equal" id="{999CE771-64A8-4C3A-AC12-F5E5050064A5}">
            <xm:f>'\Program Files (x86)\Google\Chrome\Application\84.0.4147.135\192.168.6.11\sig\MAPA INTERACTIVO\Apoyo\Gestión Talento Humano\Riesgos\[PG03-FO401 Actualización Mapa de riesgos Talento humano V16.xlsx]LISTAS'!#REF!</xm:f>
            <x14:dxf>
              <fill>
                <patternFill>
                  <bgColor rgb="FFFF0000"/>
                </patternFill>
              </fill>
            </x14:dxf>
          </x14:cfRule>
          <x14:cfRule type="cellIs" priority="286" operator="equal" id="{6225E678-EA5E-42EB-AF20-5033326BF62B}">
            <xm:f>'\Program Files (x86)\Google\Chrome\Application\84.0.4147.135\192.168.6.11\sig\MAPA INTERACTIVO\Apoyo\Gestión Talento Humano\Riesgos\[PG03-FO401 Actualización Mapa de riesgos Talento humano V16.xlsx]LISTAS'!#REF!</xm:f>
            <x14:dxf>
              <fill>
                <patternFill>
                  <bgColor rgb="FFFF3300"/>
                </patternFill>
              </fill>
            </x14:dxf>
          </x14:cfRule>
          <x14:cfRule type="cellIs" priority="287" operator="equal" id="{033538C5-D729-4CFE-A666-D4337F9EFBF0}">
            <xm:f>'\Program Files (x86)\Google\Chrome\Application\84.0.4147.135\192.168.6.11\sig\MAPA INTERACTIVO\Apoyo\Gestión Talento Humano\Riesgos\[PG03-FO401 Actualización Mapa de riesgos Talento humano V16.xlsx]LISTAS'!#REF!</xm:f>
            <x14:dxf>
              <fill>
                <patternFill>
                  <bgColor rgb="FFFFFF00"/>
                </patternFill>
              </fill>
            </x14:dxf>
          </x14:cfRule>
          <x14:cfRule type="cellIs" priority="288" operator="equal" id="{DC7F867C-2FE9-42E7-A849-EA9C9A99A7F5}">
            <xm:f>'\Program Files (x86)\Google\Chrome\Application\84.0.4147.135\192.168.6.11\sig\MAPA INTERACTIVO\Apoyo\Gestión Talento Humano\Riesgos\[PG03-FO401 Actualización Mapa de riesgos Talento humano V16.xlsx]LISTAS'!#REF!</xm:f>
            <x14:dxf>
              <fill>
                <patternFill>
                  <bgColor rgb="FFCCFF33"/>
                </patternFill>
              </fill>
            </x14:dxf>
          </x14:cfRule>
          <x14:cfRule type="cellIs" priority="289" operator="equal" id="{0D9CCC06-9E89-4C15-99AF-1A445E32EE10}">
            <xm:f>'\Program Files (x86)\Google\Chrome\Application\84.0.4147.135\192.168.6.11\sig\MAPA INTERACTIVO\Apoyo\Gestión Talento Humano\Riesgos\[PG03-FO401 Actualización Mapa de riesgos Talento humano V16.xlsx]LISTAS'!#REF!</xm:f>
            <x14:dxf>
              <fill>
                <patternFill>
                  <bgColor rgb="FF33CC33"/>
                </patternFill>
              </fill>
            </x14:dxf>
          </x14:cfRule>
          <xm:sqref>J33:J34</xm:sqref>
        </x14:conditionalFormatting>
        <x14:conditionalFormatting xmlns:xm="http://schemas.microsoft.com/office/excel/2006/main">
          <x14:cfRule type="cellIs" priority="280" operator="equal" id="{49A61340-EB22-493D-A1BB-789228188F91}">
            <xm:f>'\Program Files (x86)\Google\Chrome\Application\84.0.4147.135\192.168.6.11\sig\MAPA INTERACTIVO\Apoyo\Gestión Talento Humano\Riesgos\[PG03-FO401 Actualización Mapa de riesgos Talento humano V16.xlsx]LISTAS'!#REF!</xm:f>
            <x14:dxf>
              <fill>
                <patternFill>
                  <bgColor rgb="FFFF0000"/>
                </patternFill>
              </fill>
            </x14:dxf>
          </x14:cfRule>
          <x14:cfRule type="cellIs" priority="281" operator="equal" id="{297BD205-352B-470E-B01F-3DBF3A051EEE}">
            <xm:f>'\Program Files (x86)\Google\Chrome\Application\84.0.4147.135\192.168.6.11\sig\MAPA INTERACTIVO\Apoyo\Gestión Talento Humano\Riesgos\[PG03-FO401 Actualización Mapa de riesgos Talento humano V16.xlsx]LISTAS'!#REF!</xm:f>
            <x14:dxf>
              <fill>
                <patternFill>
                  <bgColor rgb="FFFF3300"/>
                </patternFill>
              </fill>
            </x14:dxf>
          </x14:cfRule>
          <x14:cfRule type="cellIs" priority="282" operator="equal" id="{43FDF679-E320-414D-B3BE-E6892F04483A}">
            <xm:f>'\Program Files (x86)\Google\Chrome\Application\84.0.4147.135\192.168.6.11\sig\MAPA INTERACTIVO\Apoyo\Gestión Talento Humano\Riesgos\[PG03-FO401 Actualización Mapa de riesgos Talento humano V16.xlsx]LISTAS'!#REF!</xm:f>
            <x14:dxf>
              <fill>
                <patternFill>
                  <bgColor rgb="FFFFFF00"/>
                </patternFill>
              </fill>
            </x14:dxf>
          </x14:cfRule>
          <x14:cfRule type="cellIs" priority="283" operator="equal" id="{B18A2F0A-127E-472D-BE18-6560907CE629}">
            <xm:f>'\Program Files (x86)\Google\Chrome\Application\84.0.4147.135\192.168.6.11\sig\MAPA INTERACTIVO\Apoyo\Gestión Talento Humano\Riesgos\[PG03-FO401 Actualización Mapa de riesgos Talento humano V16.xlsx]LISTAS'!#REF!</xm:f>
            <x14:dxf>
              <fill>
                <patternFill>
                  <bgColor rgb="FFCCFF33"/>
                </patternFill>
              </fill>
            </x14:dxf>
          </x14:cfRule>
          <x14:cfRule type="cellIs" priority="284" operator="equal" id="{6D75AB90-5007-499D-94AD-9593EC749DFF}">
            <xm:f>'\Program Files (x86)\Google\Chrome\Application\84.0.4147.135\192.168.6.11\sig\MAPA INTERACTIVO\Apoyo\Gestión Talento Humano\Riesgos\[PG03-FO401 Actualización Mapa de riesgos Talento humano V16.xlsx]LISTAS'!#REF!</xm:f>
            <x14:dxf>
              <fill>
                <patternFill>
                  <bgColor rgb="FF33CC33"/>
                </patternFill>
              </fill>
            </x14:dxf>
          </x14:cfRule>
          <xm:sqref>K33:K34</xm:sqref>
        </x14:conditionalFormatting>
        <x14:conditionalFormatting xmlns:xm="http://schemas.microsoft.com/office/excel/2006/main">
          <x14:cfRule type="cellIs" priority="276" operator="equal" id="{2C08B7FA-48BD-41B0-B2A6-E233189F14F5}">
            <xm:f>'\Program Files (x86)\Google\Chrome\Application\84.0.4147.135\192.168.6.11\sig\MAPA INTERACTIVO\Apoyo\Gestión Talento Humano\Riesgos\[PG03-FO401 Actualización Mapa de riesgos Talento humano V16.xlsx]LISTAS'!#REF!</xm:f>
            <x14:dxf>
              <fill>
                <patternFill>
                  <bgColor rgb="FFFF0000"/>
                </patternFill>
              </fill>
            </x14:dxf>
          </x14:cfRule>
          <x14:cfRule type="cellIs" priority="277" operator="equal" id="{3A3F6F07-253D-439C-B687-327197441965}">
            <xm:f>'\Program Files (x86)\Google\Chrome\Application\84.0.4147.135\192.168.6.11\sig\MAPA INTERACTIVO\Apoyo\Gestión Talento Humano\Riesgos\[PG03-FO401 Actualización Mapa de riesgos Talento humano V16.xlsx]LISTAS'!#REF!</xm:f>
            <x14:dxf>
              <fill>
                <patternFill>
                  <bgColor rgb="FFFF9933"/>
                </patternFill>
              </fill>
            </x14:dxf>
          </x14:cfRule>
          <x14:cfRule type="cellIs" priority="278" operator="equal" id="{6ED92F46-746F-49D7-B3A5-DABA08CB4FA1}">
            <xm:f>'\Program Files (x86)\Google\Chrome\Application\84.0.4147.135\192.168.6.11\sig\MAPA INTERACTIVO\Apoyo\Gestión Talento Humano\Riesgos\[PG03-FO401 Actualización Mapa de riesgos Talento humano V16.xlsx]LISTAS'!#REF!</xm:f>
            <x14:dxf>
              <fill>
                <patternFill>
                  <bgColor rgb="FFFFFF00"/>
                </patternFill>
              </fill>
            </x14:dxf>
          </x14:cfRule>
          <x14:cfRule type="cellIs" priority="279" operator="equal" id="{1E57EA4E-E725-470F-A9A5-774CE23AD7C4}">
            <xm:f>'\Program Files (x86)\Google\Chrome\Application\84.0.4147.135\192.168.6.11\sig\MAPA INTERACTIVO\Apoyo\Gestión Talento Humano\Riesgos\[PG03-FO401 Actualización Mapa de riesgos Talento humano V16.xlsx]LISTAS'!#REF!</xm:f>
            <x14:dxf>
              <fill>
                <patternFill>
                  <bgColor rgb="FF33CC33"/>
                </patternFill>
              </fill>
            </x14:dxf>
          </x14:cfRule>
          <xm:sqref>L33:L34</xm:sqref>
        </x14:conditionalFormatting>
        <x14:conditionalFormatting xmlns:xm="http://schemas.microsoft.com/office/excel/2006/main">
          <x14:cfRule type="cellIs" priority="257" operator="equal" id="{D47CD50B-7210-459E-B5AF-297D2B7F5327}">
            <xm:f>'\Program Files (x86)\Google\Chrome\Application\84.0.4147.135\192.168.6.11\sig\MAPA INTERACTIVO\Apoyo\Gestión Talento Humano\Riesgos\[PG03-FO401 Actualización Mapa de riesgos Talento humano V16.xlsx]LISTAS'!#REF!</xm:f>
            <x14:dxf>
              <fill>
                <patternFill>
                  <bgColor rgb="FFFF0000"/>
                </patternFill>
              </fill>
            </x14:dxf>
          </x14:cfRule>
          <x14:cfRule type="cellIs" priority="258" operator="equal" id="{E93F7DD4-FEBF-44C0-B1F1-F6B0BB53831D}">
            <xm:f>'\Program Files (x86)\Google\Chrome\Application\84.0.4147.135\192.168.6.11\sig\MAPA INTERACTIVO\Apoyo\Gestión Talento Humano\Riesgos\[PG03-FO401 Actualización Mapa de riesgos Talento humano V16.xlsx]LISTAS'!#REF!</xm:f>
            <x14:dxf>
              <fill>
                <patternFill>
                  <bgColor rgb="FFFF3300"/>
                </patternFill>
              </fill>
            </x14:dxf>
          </x14:cfRule>
          <x14:cfRule type="cellIs" priority="259" operator="equal" id="{9B3EF0E1-6CD6-4584-9F89-D10CEBA86908}">
            <xm:f>'\Program Files (x86)\Google\Chrome\Application\84.0.4147.135\192.168.6.11\sig\MAPA INTERACTIVO\Apoyo\Gestión Talento Humano\Riesgos\[PG03-FO401 Actualización Mapa de riesgos Talento humano V16.xlsx]LISTAS'!#REF!</xm:f>
            <x14:dxf>
              <fill>
                <patternFill>
                  <bgColor rgb="FFFFFF00"/>
                </patternFill>
              </fill>
            </x14:dxf>
          </x14:cfRule>
          <x14:cfRule type="cellIs" priority="260" operator="equal" id="{AB4317C3-F3E1-4DE2-B281-3677AA78FB5E}">
            <xm:f>'\Program Files (x86)\Google\Chrome\Application\84.0.4147.135\192.168.6.11\sig\MAPA INTERACTIVO\Apoyo\Gestión Talento Humano\Riesgos\[PG03-FO401 Actualización Mapa de riesgos Talento humano V16.xlsx]LISTAS'!#REF!</xm:f>
            <x14:dxf>
              <fill>
                <patternFill>
                  <bgColor rgb="FFCCFF33"/>
                </patternFill>
              </fill>
            </x14:dxf>
          </x14:cfRule>
          <x14:cfRule type="cellIs" priority="261" operator="equal" id="{EE78F222-FB57-466A-902D-B4ABFC60BDB4}">
            <xm:f>'\Program Files (x86)\Google\Chrome\Application\84.0.4147.135\192.168.6.11\sig\MAPA INTERACTIVO\Apoyo\Gestión Talento Humano\Riesgos\[PG03-FO401 Actualización Mapa de riesgos Talento humano V16.xlsx]LISTAS'!#REF!</xm:f>
            <x14:dxf>
              <fill>
                <patternFill>
                  <bgColor rgb="FF33CC33"/>
                </patternFill>
              </fill>
            </x14:dxf>
          </x14:cfRule>
          <xm:sqref>AK33:AK34</xm:sqref>
        </x14:conditionalFormatting>
        <x14:conditionalFormatting xmlns:xm="http://schemas.microsoft.com/office/excel/2006/main">
          <x14:cfRule type="cellIs" priority="252" operator="equal" id="{D2FCEDB0-F8A3-453D-B82B-30C0E888902A}">
            <xm:f>'\Program Files (x86)\Google\Chrome\Application\84.0.4147.135\192.168.6.11\sig\MAPA INTERACTIVO\Apoyo\Gestión Talento Humano\Riesgos\[PG03-FO401 Actualización Mapa de riesgos Talento humano V16.xlsx]LISTAS'!#REF!</xm:f>
            <x14:dxf>
              <fill>
                <patternFill>
                  <bgColor rgb="FFFF0000"/>
                </patternFill>
              </fill>
            </x14:dxf>
          </x14:cfRule>
          <x14:cfRule type="cellIs" priority="253" operator="equal" id="{5154E48F-3159-4F43-8738-B40D989C3FDF}">
            <xm:f>'\Program Files (x86)\Google\Chrome\Application\84.0.4147.135\192.168.6.11\sig\MAPA INTERACTIVO\Apoyo\Gestión Talento Humano\Riesgos\[PG03-FO401 Actualización Mapa de riesgos Talento humano V16.xlsx]LISTAS'!#REF!</xm:f>
            <x14:dxf>
              <fill>
                <patternFill>
                  <bgColor rgb="FFFF3300"/>
                </patternFill>
              </fill>
            </x14:dxf>
          </x14:cfRule>
          <x14:cfRule type="cellIs" priority="254" operator="equal" id="{393141CF-6BF7-4B91-A520-67C1AF33A8B8}">
            <xm:f>'\Program Files (x86)\Google\Chrome\Application\84.0.4147.135\192.168.6.11\sig\MAPA INTERACTIVO\Apoyo\Gestión Talento Humano\Riesgos\[PG03-FO401 Actualización Mapa de riesgos Talento humano V16.xlsx]LISTAS'!#REF!</xm:f>
            <x14:dxf>
              <fill>
                <patternFill>
                  <bgColor rgb="FFFFFF00"/>
                </patternFill>
              </fill>
            </x14:dxf>
          </x14:cfRule>
          <x14:cfRule type="cellIs" priority="255" operator="equal" id="{79EE3233-F40F-455A-A508-F934512563EA}">
            <xm:f>'\Program Files (x86)\Google\Chrome\Application\84.0.4147.135\192.168.6.11\sig\MAPA INTERACTIVO\Apoyo\Gestión Talento Humano\Riesgos\[PG03-FO401 Actualización Mapa de riesgos Talento humano V16.xlsx]LISTAS'!#REF!</xm:f>
            <x14:dxf>
              <fill>
                <patternFill>
                  <bgColor rgb="FFCCFF33"/>
                </patternFill>
              </fill>
            </x14:dxf>
          </x14:cfRule>
          <x14:cfRule type="cellIs" priority="256" operator="equal" id="{98B2A2B5-550E-4C3F-826F-491895C39732}">
            <xm:f>'\Program Files (x86)\Google\Chrome\Application\84.0.4147.135\192.168.6.11\sig\MAPA INTERACTIVO\Apoyo\Gestión Talento Humano\Riesgos\[PG03-FO401 Actualización Mapa de riesgos Talento humano V16.xlsx]LISTAS'!#REF!</xm:f>
            <x14:dxf>
              <fill>
                <patternFill>
                  <bgColor rgb="FF33CC33"/>
                </patternFill>
              </fill>
            </x14:dxf>
          </x14:cfRule>
          <xm:sqref>AL33:AL34</xm:sqref>
        </x14:conditionalFormatting>
        <x14:conditionalFormatting xmlns:xm="http://schemas.microsoft.com/office/excel/2006/main">
          <x14:cfRule type="cellIs" priority="248" operator="equal" id="{AAE984CC-2EAF-41BA-9CC5-2F1A0BD996A7}">
            <xm:f>'\Program Files (x86)\Google\Chrome\Application\84.0.4147.135\192.168.6.11\sig\MAPA INTERACTIVO\Apoyo\Gestión Talento Humano\Riesgos\[PG03-FO401 Actualización Mapa de riesgos Talento humano V16.xlsx]LISTAS'!#REF!</xm:f>
            <x14:dxf>
              <fill>
                <patternFill>
                  <bgColor rgb="FFFF0000"/>
                </patternFill>
              </fill>
            </x14:dxf>
          </x14:cfRule>
          <x14:cfRule type="cellIs" priority="249" operator="equal" id="{E545B906-2A23-4C64-962F-7B076648B672}">
            <xm:f>'\Program Files (x86)\Google\Chrome\Application\84.0.4147.135\192.168.6.11\sig\MAPA INTERACTIVO\Apoyo\Gestión Talento Humano\Riesgos\[PG03-FO401 Actualización Mapa de riesgos Talento humano V16.xlsx]LISTAS'!#REF!</xm:f>
            <x14:dxf>
              <fill>
                <patternFill>
                  <bgColor rgb="FFFF9933"/>
                </patternFill>
              </fill>
            </x14:dxf>
          </x14:cfRule>
          <x14:cfRule type="cellIs" priority="250" operator="equal" id="{E61D3335-62B8-4672-B8BB-DBE39920DEE3}">
            <xm:f>'\Program Files (x86)\Google\Chrome\Application\84.0.4147.135\192.168.6.11\sig\MAPA INTERACTIVO\Apoyo\Gestión Talento Humano\Riesgos\[PG03-FO401 Actualización Mapa de riesgos Talento humano V16.xlsx]LISTAS'!#REF!</xm:f>
            <x14:dxf>
              <fill>
                <patternFill>
                  <bgColor rgb="FFFFFF00"/>
                </patternFill>
              </fill>
            </x14:dxf>
          </x14:cfRule>
          <x14:cfRule type="cellIs" priority="251" operator="equal" id="{2D4FF492-872C-441B-91EC-5F7D05C625DC}">
            <xm:f>'\Program Files (x86)\Google\Chrome\Application\84.0.4147.135\192.168.6.11\sig\MAPA INTERACTIVO\Apoyo\Gestión Talento Humano\Riesgos\[PG03-FO401 Actualización Mapa de riesgos Talento humano V16.xlsx]LISTAS'!#REF!</xm:f>
            <x14:dxf>
              <fill>
                <patternFill>
                  <bgColor rgb="FF33CC33"/>
                </patternFill>
              </fill>
            </x14:dxf>
          </x14:cfRule>
          <xm:sqref>AM33:AM34</xm:sqref>
        </x14:conditionalFormatting>
        <x14:conditionalFormatting xmlns:xm="http://schemas.microsoft.com/office/excel/2006/main">
          <x14:cfRule type="cellIs" priority="243" operator="equal" id="{014B3DDA-FB60-4EFD-AC46-2FC73F2C47D0}">
            <xm:f>'https://sdht-my.sharepoint.com/personal/cristian_delgado_habitatbogota_gov_co/Documents/192.168.6.11/sig/MAPA INTERACTIVO/Apoyo/Gestión bienes, servicios e infraestructura/Riesgos/[PG03-FO401 Mapa de riesgos V16 Gestión de bienes.xlsx]LISTAS'!#REF!</xm:f>
            <x14:dxf>
              <fill>
                <patternFill>
                  <bgColor rgb="FFFF0000"/>
                </patternFill>
              </fill>
            </x14:dxf>
          </x14:cfRule>
          <x14:cfRule type="cellIs" priority="244" operator="equal" id="{0EE7B619-57F6-44E3-BC49-11AB1CACF608}">
            <xm:f>'https://sdht-my.sharepoint.com/personal/cristian_delgado_habitatbogota_gov_co/Documents/192.168.6.11/sig/MAPA INTERACTIVO/Apoyo/Gestión bienes, servicios e infraestructura/Riesgos/[PG03-FO401 Mapa de riesgos V16 Gestión de bienes.xlsx]LISTAS'!#REF!</xm:f>
            <x14:dxf>
              <fill>
                <patternFill>
                  <bgColor rgb="FFFF3300"/>
                </patternFill>
              </fill>
            </x14:dxf>
          </x14:cfRule>
          <x14:cfRule type="cellIs" priority="245" operator="equal" id="{ECA9B6BE-F81F-448B-8BB6-689A5724E464}">
            <xm:f>'https://sdht-my.sharepoint.com/personal/cristian_delgado_habitatbogota_gov_co/Documents/192.168.6.11/sig/MAPA INTERACTIVO/Apoyo/Gestión bienes, servicios e infraestructura/Riesgos/[PG03-FO401 Mapa de riesgos V16 Gestión de bienes.xlsx]LISTAS'!#REF!</xm:f>
            <x14:dxf>
              <fill>
                <patternFill>
                  <bgColor rgb="FFFFFF00"/>
                </patternFill>
              </fill>
            </x14:dxf>
          </x14:cfRule>
          <x14:cfRule type="cellIs" priority="246" operator="equal" id="{41386676-381B-43A5-B549-6F94DF8767E2}">
            <xm:f>'https://sdht-my.sharepoint.com/personal/cristian_delgado_habitatbogota_gov_co/Documents/192.168.6.11/sig/MAPA INTERACTIVO/Apoyo/Gestión bienes, servicios e infraestructura/Riesgos/[PG03-FO401 Mapa de riesgos V16 Gestión de bienes.xlsx]LISTAS'!#REF!</xm:f>
            <x14:dxf>
              <fill>
                <patternFill>
                  <bgColor rgb="FFCCFF33"/>
                </patternFill>
              </fill>
            </x14:dxf>
          </x14:cfRule>
          <x14:cfRule type="cellIs" priority="247" operator="equal" id="{C97B4AC8-1E20-4EA9-8D80-3CA8CBCF71A1}">
            <xm:f>'https://sdht-my.sharepoint.com/personal/cristian_delgado_habitatbogota_gov_co/Documents/192.168.6.11/sig/MAPA INTERACTIVO/Apoyo/Gestión bienes, servicios e infraestructura/Riesgos/[PG03-FO401 Mapa de riesgos V16 Gestión de bienes.xlsx]LISTAS'!#REF!</xm:f>
            <x14:dxf>
              <fill>
                <patternFill>
                  <bgColor rgb="FF33CC33"/>
                </patternFill>
              </fill>
            </x14:dxf>
          </x14:cfRule>
          <xm:sqref>J35</xm:sqref>
        </x14:conditionalFormatting>
        <x14:conditionalFormatting xmlns:xm="http://schemas.microsoft.com/office/excel/2006/main">
          <x14:cfRule type="cellIs" priority="238" operator="equal" id="{F7C78B00-5511-4460-9702-BFB79AF85DB6}">
            <xm:f>'https://sdht-my.sharepoint.com/personal/cristian_delgado_habitatbogota_gov_co/Documents/192.168.6.11/sig/MAPA INTERACTIVO/Apoyo/Gestión bienes, servicios e infraestructura/Riesgos/[PG03-FO401 Mapa de riesgos V16 Gestión de bienes.xlsx]LISTAS'!#REF!</xm:f>
            <x14:dxf>
              <fill>
                <patternFill>
                  <bgColor rgb="FFFF0000"/>
                </patternFill>
              </fill>
            </x14:dxf>
          </x14:cfRule>
          <x14:cfRule type="cellIs" priority="239" operator="equal" id="{2554AE4B-D4F6-40D0-90A0-F475195C0DA5}">
            <xm:f>'https://sdht-my.sharepoint.com/personal/cristian_delgado_habitatbogota_gov_co/Documents/192.168.6.11/sig/MAPA INTERACTIVO/Apoyo/Gestión bienes, servicios e infraestructura/Riesgos/[PG03-FO401 Mapa de riesgos V16 Gestión de bienes.xlsx]LISTAS'!#REF!</xm:f>
            <x14:dxf>
              <fill>
                <patternFill>
                  <bgColor rgb="FFFF3300"/>
                </patternFill>
              </fill>
            </x14:dxf>
          </x14:cfRule>
          <x14:cfRule type="cellIs" priority="240" operator="equal" id="{9B597460-B8B4-4EF0-AB5E-4A69AEB66D6E}">
            <xm:f>'https://sdht-my.sharepoint.com/personal/cristian_delgado_habitatbogota_gov_co/Documents/192.168.6.11/sig/MAPA INTERACTIVO/Apoyo/Gestión bienes, servicios e infraestructura/Riesgos/[PG03-FO401 Mapa de riesgos V16 Gestión de bienes.xlsx]LISTAS'!#REF!</xm:f>
            <x14:dxf>
              <fill>
                <patternFill>
                  <bgColor rgb="FFFFFF00"/>
                </patternFill>
              </fill>
            </x14:dxf>
          </x14:cfRule>
          <x14:cfRule type="cellIs" priority="241" operator="equal" id="{4090F6F3-DE56-4989-9C92-9EBA13D20BDB}">
            <xm:f>'https://sdht-my.sharepoint.com/personal/cristian_delgado_habitatbogota_gov_co/Documents/192.168.6.11/sig/MAPA INTERACTIVO/Apoyo/Gestión bienes, servicios e infraestructura/Riesgos/[PG03-FO401 Mapa de riesgos V16 Gestión de bienes.xlsx]LISTAS'!#REF!</xm:f>
            <x14:dxf>
              <fill>
                <patternFill>
                  <bgColor rgb="FFCCFF33"/>
                </patternFill>
              </fill>
            </x14:dxf>
          </x14:cfRule>
          <x14:cfRule type="cellIs" priority="242" operator="equal" id="{08840F06-A434-49EF-83C5-38C78D66D74F}">
            <xm:f>'https://sdht-my.sharepoint.com/personal/cristian_delgado_habitatbogota_gov_co/Documents/192.168.6.11/sig/MAPA INTERACTIVO/Apoyo/Gestión bienes, servicios e infraestructura/Riesgos/[PG03-FO401 Mapa de riesgos V16 Gestión de bienes.xlsx]LISTAS'!#REF!</xm:f>
            <x14:dxf>
              <fill>
                <patternFill>
                  <bgColor rgb="FF33CC33"/>
                </patternFill>
              </fill>
            </x14:dxf>
          </x14:cfRule>
          <xm:sqref>K35</xm:sqref>
        </x14:conditionalFormatting>
        <x14:conditionalFormatting xmlns:xm="http://schemas.microsoft.com/office/excel/2006/main">
          <x14:cfRule type="cellIs" priority="234" operator="equal" id="{CDABCB0D-2706-4B0D-9B7E-7CF6C254989C}">
            <xm:f>'https://sdht-my.sharepoint.com/personal/cristian_delgado_habitatbogota_gov_co/Documents/192.168.6.11/sig/MAPA INTERACTIVO/Apoyo/Gestión bienes, servicios e infraestructura/Riesgos/[PG03-FO401 Mapa de riesgos V16 Gestión de bienes.xlsx]LISTAS'!#REF!</xm:f>
            <x14:dxf>
              <fill>
                <patternFill>
                  <bgColor rgb="FFFF0000"/>
                </patternFill>
              </fill>
            </x14:dxf>
          </x14:cfRule>
          <x14:cfRule type="cellIs" priority="235" operator="equal" id="{805F2E24-A15F-43BC-810D-FBD88AC469F3}">
            <xm:f>'https://sdht-my.sharepoint.com/personal/cristian_delgado_habitatbogota_gov_co/Documents/192.168.6.11/sig/MAPA INTERACTIVO/Apoyo/Gestión bienes, servicios e infraestructura/Riesgos/[PG03-FO401 Mapa de riesgos V16 Gestión de bienes.xlsx]LISTAS'!#REF!</xm:f>
            <x14:dxf>
              <fill>
                <patternFill>
                  <bgColor rgb="FFFF9933"/>
                </patternFill>
              </fill>
            </x14:dxf>
          </x14:cfRule>
          <x14:cfRule type="cellIs" priority="236" operator="equal" id="{7DBC703F-9264-4F52-8433-3139B9DA5D9C}">
            <xm:f>'https://sdht-my.sharepoint.com/personal/cristian_delgado_habitatbogota_gov_co/Documents/192.168.6.11/sig/MAPA INTERACTIVO/Apoyo/Gestión bienes, servicios e infraestructura/Riesgos/[PG03-FO401 Mapa de riesgos V16 Gestión de bienes.xlsx]LISTAS'!#REF!</xm:f>
            <x14:dxf>
              <fill>
                <patternFill>
                  <bgColor rgb="FFFFFF00"/>
                </patternFill>
              </fill>
            </x14:dxf>
          </x14:cfRule>
          <x14:cfRule type="cellIs" priority="237" operator="equal" id="{59D8F343-F731-439E-97CC-4AFBEE54C14B}">
            <xm:f>'https://sdht-my.sharepoint.com/personal/cristian_delgado_habitatbogota_gov_co/Documents/192.168.6.11/sig/MAPA INTERACTIVO/Apoyo/Gestión bienes, servicios e infraestructura/Riesgos/[PG03-FO401 Mapa de riesgos V16 Gestión de bienes.xlsx]LISTAS'!#REF!</xm:f>
            <x14:dxf>
              <fill>
                <patternFill>
                  <bgColor rgb="FF33CC33"/>
                </patternFill>
              </fill>
            </x14:dxf>
          </x14:cfRule>
          <xm:sqref>L35</xm:sqref>
        </x14:conditionalFormatting>
        <x14:conditionalFormatting xmlns:xm="http://schemas.microsoft.com/office/excel/2006/main">
          <x14:cfRule type="cellIs" priority="215" operator="equal" id="{4DBF041F-9EB6-4031-A63D-AF38B3895B26}">
            <xm:f>'https://sdht-my.sharepoint.com/personal/cristian_delgado_habitatbogota_gov_co/Documents/192.168.6.11/sig/MAPA INTERACTIVO/Apoyo/Gestión bienes, servicios e infraestructura/Riesgos/[PG03-FO401 Mapa de riesgos V16 Gestión de bienes.xlsx]LISTAS'!#REF!</xm:f>
            <x14:dxf>
              <fill>
                <patternFill>
                  <bgColor rgb="FFFF0000"/>
                </patternFill>
              </fill>
            </x14:dxf>
          </x14:cfRule>
          <x14:cfRule type="cellIs" priority="216" operator="equal" id="{516819BF-8D49-4E3F-82A3-6458617F8577}">
            <xm:f>'https://sdht-my.sharepoint.com/personal/cristian_delgado_habitatbogota_gov_co/Documents/192.168.6.11/sig/MAPA INTERACTIVO/Apoyo/Gestión bienes, servicios e infraestructura/Riesgos/[PG03-FO401 Mapa de riesgos V16 Gestión de bienes.xlsx]LISTAS'!#REF!</xm:f>
            <x14:dxf>
              <fill>
                <patternFill>
                  <bgColor rgb="FFFF3300"/>
                </patternFill>
              </fill>
            </x14:dxf>
          </x14:cfRule>
          <x14:cfRule type="cellIs" priority="217" operator="equal" id="{822FC686-2E12-433E-ABC4-2CC7A2A928CE}">
            <xm:f>'https://sdht-my.sharepoint.com/personal/cristian_delgado_habitatbogota_gov_co/Documents/192.168.6.11/sig/MAPA INTERACTIVO/Apoyo/Gestión bienes, servicios e infraestructura/Riesgos/[PG03-FO401 Mapa de riesgos V16 Gestión de bienes.xlsx]LISTAS'!#REF!</xm:f>
            <x14:dxf>
              <fill>
                <patternFill>
                  <bgColor rgb="FFFFFF00"/>
                </patternFill>
              </fill>
            </x14:dxf>
          </x14:cfRule>
          <x14:cfRule type="cellIs" priority="218" operator="equal" id="{9F31F9FF-17B1-4CF4-BF21-39C25789E933}">
            <xm:f>'https://sdht-my.sharepoint.com/personal/cristian_delgado_habitatbogota_gov_co/Documents/192.168.6.11/sig/MAPA INTERACTIVO/Apoyo/Gestión bienes, servicios e infraestructura/Riesgos/[PG03-FO401 Mapa de riesgos V16 Gestión de bienes.xlsx]LISTAS'!#REF!</xm:f>
            <x14:dxf>
              <fill>
                <patternFill>
                  <bgColor rgb="FFCCFF33"/>
                </patternFill>
              </fill>
            </x14:dxf>
          </x14:cfRule>
          <x14:cfRule type="cellIs" priority="219" operator="equal" id="{BA169EDF-7F62-4252-B58E-EA9D015C246E}">
            <xm:f>'https://sdht-my.sharepoint.com/personal/cristian_delgado_habitatbogota_gov_co/Documents/192.168.6.11/sig/MAPA INTERACTIVO/Apoyo/Gestión bienes, servicios e infraestructura/Riesgos/[PG03-FO401 Mapa de riesgos V16 Gestión de bienes.xlsx]LISTAS'!#REF!</xm:f>
            <x14:dxf>
              <fill>
                <patternFill>
                  <bgColor rgb="FF33CC33"/>
                </patternFill>
              </fill>
            </x14:dxf>
          </x14:cfRule>
          <xm:sqref>AK35</xm:sqref>
        </x14:conditionalFormatting>
        <x14:conditionalFormatting xmlns:xm="http://schemas.microsoft.com/office/excel/2006/main">
          <x14:cfRule type="cellIs" priority="210" operator="equal" id="{9B8092B0-4F13-4A7F-8957-4145ECBAB105}">
            <xm:f>'https://sdht-my.sharepoint.com/personal/cristian_delgado_habitatbogota_gov_co/Documents/192.168.6.11/sig/MAPA INTERACTIVO/Apoyo/Gestión bienes, servicios e infraestructura/Riesgos/[PG03-FO401 Mapa de riesgos V16 Gestión de bienes.xlsx]LISTAS'!#REF!</xm:f>
            <x14:dxf>
              <fill>
                <patternFill>
                  <bgColor rgb="FFFF0000"/>
                </patternFill>
              </fill>
            </x14:dxf>
          </x14:cfRule>
          <x14:cfRule type="cellIs" priority="211" operator="equal" id="{CE3BE42A-7A54-4913-890F-1F0A312EE979}">
            <xm:f>'https://sdht-my.sharepoint.com/personal/cristian_delgado_habitatbogota_gov_co/Documents/192.168.6.11/sig/MAPA INTERACTIVO/Apoyo/Gestión bienes, servicios e infraestructura/Riesgos/[PG03-FO401 Mapa de riesgos V16 Gestión de bienes.xlsx]LISTAS'!#REF!</xm:f>
            <x14:dxf>
              <fill>
                <patternFill>
                  <bgColor rgb="FFFF3300"/>
                </patternFill>
              </fill>
            </x14:dxf>
          </x14:cfRule>
          <x14:cfRule type="cellIs" priority="212" operator="equal" id="{46870F43-DDA0-4F23-9665-7A93D559EAEB}">
            <xm:f>'https://sdht-my.sharepoint.com/personal/cristian_delgado_habitatbogota_gov_co/Documents/192.168.6.11/sig/MAPA INTERACTIVO/Apoyo/Gestión bienes, servicios e infraestructura/Riesgos/[PG03-FO401 Mapa de riesgos V16 Gestión de bienes.xlsx]LISTAS'!#REF!</xm:f>
            <x14:dxf>
              <fill>
                <patternFill>
                  <bgColor rgb="FFFFFF00"/>
                </patternFill>
              </fill>
            </x14:dxf>
          </x14:cfRule>
          <x14:cfRule type="cellIs" priority="213" operator="equal" id="{8A7978C5-BC62-4F5E-BC0E-619E9B7FC721}">
            <xm:f>'https://sdht-my.sharepoint.com/personal/cristian_delgado_habitatbogota_gov_co/Documents/192.168.6.11/sig/MAPA INTERACTIVO/Apoyo/Gestión bienes, servicios e infraestructura/Riesgos/[PG03-FO401 Mapa de riesgos V16 Gestión de bienes.xlsx]LISTAS'!#REF!</xm:f>
            <x14:dxf>
              <fill>
                <patternFill>
                  <bgColor rgb="FFCCFF33"/>
                </patternFill>
              </fill>
            </x14:dxf>
          </x14:cfRule>
          <x14:cfRule type="cellIs" priority="214" operator="equal" id="{3AE9F4E5-D4D8-44A2-BDC1-74CA112740BD}">
            <xm:f>'https://sdht-my.sharepoint.com/personal/cristian_delgado_habitatbogota_gov_co/Documents/192.168.6.11/sig/MAPA INTERACTIVO/Apoyo/Gestión bienes, servicios e infraestructura/Riesgos/[PG03-FO401 Mapa de riesgos V16 Gestión de bienes.xlsx]LISTAS'!#REF!</xm:f>
            <x14:dxf>
              <fill>
                <patternFill>
                  <bgColor rgb="FF33CC33"/>
                </patternFill>
              </fill>
            </x14:dxf>
          </x14:cfRule>
          <xm:sqref>AL35</xm:sqref>
        </x14:conditionalFormatting>
        <x14:conditionalFormatting xmlns:xm="http://schemas.microsoft.com/office/excel/2006/main">
          <x14:cfRule type="cellIs" priority="206" operator="equal" id="{6D74BD95-EF34-4947-A5D8-31D1EED352B5}">
            <xm:f>'https://sdht-my.sharepoint.com/personal/cristian_delgado_habitatbogota_gov_co/Documents/192.168.6.11/sig/MAPA INTERACTIVO/Apoyo/Gestión bienes, servicios e infraestructura/Riesgos/[PG03-FO401 Mapa de riesgos V16 Gestión de bienes.xlsx]LISTAS'!#REF!</xm:f>
            <x14:dxf>
              <fill>
                <patternFill>
                  <bgColor rgb="FFFF0000"/>
                </patternFill>
              </fill>
            </x14:dxf>
          </x14:cfRule>
          <x14:cfRule type="cellIs" priority="207" operator="equal" id="{3003FB7F-5F10-4322-8712-36737469C381}">
            <xm:f>'https://sdht-my.sharepoint.com/personal/cristian_delgado_habitatbogota_gov_co/Documents/192.168.6.11/sig/MAPA INTERACTIVO/Apoyo/Gestión bienes, servicios e infraestructura/Riesgos/[PG03-FO401 Mapa de riesgos V16 Gestión de bienes.xlsx]LISTAS'!#REF!</xm:f>
            <x14:dxf>
              <fill>
                <patternFill>
                  <bgColor rgb="FFFF9933"/>
                </patternFill>
              </fill>
            </x14:dxf>
          </x14:cfRule>
          <x14:cfRule type="cellIs" priority="208" operator="equal" id="{7E0C59B1-3040-4568-8F57-831B8D99E8A3}">
            <xm:f>'https://sdht-my.sharepoint.com/personal/cristian_delgado_habitatbogota_gov_co/Documents/192.168.6.11/sig/MAPA INTERACTIVO/Apoyo/Gestión bienes, servicios e infraestructura/Riesgos/[PG03-FO401 Mapa de riesgos V16 Gestión de bienes.xlsx]LISTAS'!#REF!</xm:f>
            <x14:dxf>
              <fill>
                <patternFill>
                  <bgColor rgb="FFFFFF00"/>
                </patternFill>
              </fill>
            </x14:dxf>
          </x14:cfRule>
          <x14:cfRule type="cellIs" priority="209" operator="equal" id="{650EC802-77BB-4A3E-878D-FDE30537B6E2}">
            <xm:f>'https://sdht-my.sharepoint.com/personal/cristian_delgado_habitatbogota_gov_co/Documents/192.168.6.11/sig/MAPA INTERACTIVO/Apoyo/Gestión bienes, servicios e infraestructura/Riesgos/[PG03-FO401 Mapa de riesgos V16 Gestión de bienes.xlsx]LISTAS'!#REF!</xm:f>
            <x14:dxf>
              <fill>
                <patternFill>
                  <bgColor rgb="FF33CC33"/>
                </patternFill>
              </fill>
            </x14:dxf>
          </x14:cfRule>
          <xm:sqref>AM35</xm:sqref>
        </x14:conditionalFormatting>
        <x14:conditionalFormatting xmlns:xm="http://schemas.microsoft.com/office/excel/2006/main">
          <x14:cfRule type="cellIs" priority="196" operator="equal" id="{31C9DEFE-3EAA-4F3C-995F-24D0FC13C428}">
            <xm:f>'\Program Files (x86)\Google\Chrome\Application\84.0.4147.135\192.168.6.11\sig\MAPA INTERACTIVO\Apoyo\Gestión contractual\Riesgos\[PG03-FO401 Mapa de riesgos contractual V8.xlsx]LISTAS'!#REF!</xm:f>
            <x14:dxf>
              <fill>
                <patternFill>
                  <bgColor rgb="FFFF0000"/>
                </patternFill>
              </fill>
            </x14:dxf>
          </x14:cfRule>
          <x14:cfRule type="cellIs" priority="197" operator="equal" id="{3253E0F6-E4EF-482D-A921-08EDA76A987C}">
            <xm:f>'\Program Files (x86)\Google\Chrome\Application\84.0.4147.135\192.168.6.11\sig\MAPA INTERACTIVO\Apoyo\Gestión contractual\Riesgos\[PG03-FO401 Mapa de riesgos contractual V8.xlsx]LISTAS'!#REF!</xm:f>
            <x14:dxf>
              <fill>
                <patternFill>
                  <bgColor rgb="FFFF3300"/>
                </patternFill>
              </fill>
            </x14:dxf>
          </x14:cfRule>
          <x14:cfRule type="cellIs" priority="198" operator="equal" id="{1B0C701E-C6D5-4E09-B71A-A86C66EE4A76}">
            <xm:f>'\Program Files (x86)\Google\Chrome\Application\84.0.4147.135\192.168.6.11\sig\MAPA INTERACTIVO\Apoyo\Gestión contractual\Riesgos\[PG03-FO401 Mapa de riesgos contractual V8.xlsx]LISTAS'!#REF!</xm:f>
            <x14:dxf>
              <fill>
                <patternFill>
                  <bgColor rgb="FFFFFF00"/>
                </patternFill>
              </fill>
            </x14:dxf>
          </x14:cfRule>
          <x14:cfRule type="cellIs" priority="199" operator="equal" id="{7535180D-3712-4E2B-BDEB-DA2BB75C97D8}">
            <xm:f>'\Program Files (x86)\Google\Chrome\Application\84.0.4147.135\192.168.6.11\sig\MAPA INTERACTIVO\Apoyo\Gestión contractual\Riesgos\[PG03-FO401 Mapa de riesgos contractual V8.xlsx]LISTAS'!#REF!</xm:f>
            <x14:dxf>
              <fill>
                <patternFill>
                  <bgColor rgb="FFCCFF33"/>
                </patternFill>
              </fill>
            </x14:dxf>
          </x14:cfRule>
          <x14:cfRule type="cellIs" priority="200" operator="equal" id="{E60E41EB-2C89-4494-ACCF-8C7F0A321053}">
            <xm:f>'\Program Files (x86)\Google\Chrome\Application\84.0.4147.135\192.168.6.11\sig\MAPA INTERACTIVO\Apoyo\Gestión contractual\Riesgos\[PG03-FO401 Mapa de riesgos contractual V8.xlsx]LISTAS'!#REF!</xm:f>
            <x14:dxf>
              <fill>
                <patternFill>
                  <bgColor rgb="FF33CC33"/>
                </patternFill>
              </fill>
            </x14:dxf>
          </x14:cfRule>
          <xm:sqref>J36:J39</xm:sqref>
        </x14:conditionalFormatting>
        <x14:conditionalFormatting xmlns:xm="http://schemas.microsoft.com/office/excel/2006/main">
          <x14:cfRule type="cellIs" priority="191" operator="equal" id="{30E7DF0A-C899-4964-A324-81090A5C7FCA}">
            <xm:f>'\Program Files (x86)\Google\Chrome\Application\84.0.4147.135\192.168.6.11\sig\MAPA INTERACTIVO\Apoyo\Gestión contractual\Riesgos\[PG03-FO401 Mapa de riesgos contractual V8.xlsx]LISTAS'!#REF!</xm:f>
            <x14:dxf>
              <fill>
                <patternFill>
                  <bgColor rgb="FFFF0000"/>
                </patternFill>
              </fill>
            </x14:dxf>
          </x14:cfRule>
          <x14:cfRule type="cellIs" priority="192" operator="equal" id="{B82C2664-1DB0-4BE5-9ED5-3AEFEC77CC77}">
            <xm:f>'\Program Files (x86)\Google\Chrome\Application\84.0.4147.135\192.168.6.11\sig\MAPA INTERACTIVO\Apoyo\Gestión contractual\Riesgos\[PG03-FO401 Mapa de riesgos contractual V8.xlsx]LISTAS'!#REF!</xm:f>
            <x14:dxf>
              <fill>
                <patternFill>
                  <bgColor rgb="FFFF3300"/>
                </patternFill>
              </fill>
            </x14:dxf>
          </x14:cfRule>
          <x14:cfRule type="cellIs" priority="193" operator="equal" id="{06B7856D-8DC2-4BA1-B0C3-CF8C4C8C4617}">
            <xm:f>'\Program Files (x86)\Google\Chrome\Application\84.0.4147.135\192.168.6.11\sig\MAPA INTERACTIVO\Apoyo\Gestión contractual\Riesgos\[PG03-FO401 Mapa de riesgos contractual V8.xlsx]LISTAS'!#REF!</xm:f>
            <x14:dxf>
              <fill>
                <patternFill>
                  <bgColor rgb="FFFFFF00"/>
                </patternFill>
              </fill>
            </x14:dxf>
          </x14:cfRule>
          <x14:cfRule type="cellIs" priority="194" operator="equal" id="{AD0914C0-6AE9-4FB9-A95D-6B9755BA88D9}">
            <xm:f>'\Program Files (x86)\Google\Chrome\Application\84.0.4147.135\192.168.6.11\sig\MAPA INTERACTIVO\Apoyo\Gestión contractual\Riesgos\[PG03-FO401 Mapa de riesgos contractual V8.xlsx]LISTAS'!#REF!</xm:f>
            <x14:dxf>
              <fill>
                <patternFill>
                  <bgColor rgb="FFCCFF33"/>
                </patternFill>
              </fill>
            </x14:dxf>
          </x14:cfRule>
          <x14:cfRule type="cellIs" priority="195" operator="equal" id="{0D73DD66-DEF6-4609-8153-903C1962A8B9}">
            <xm:f>'\Program Files (x86)\Google\Chrome\Application\84.0.4147.135\192.168.6.11\sig\MAPA INTERACTIVO\Apoyo\Gestión contractual\Riesgos\[PG03-FO401 Mapa de riesgos contractual V8.xlsx]LISTAS'!#REF!</xm:f>
            <x14:dxf>
              <fill>
                <patternFill>
                  <bgColor rgb="FF33CC33"/>
                </patternFill>
              </fill>
            </x14:dxf>
          </x14:cfRule>
          <xm:sqref>J40</xm:sqref>
        </x14:conditionalFormatting>
        <x14:conditionalFormatting xmlns:xm="http://schemas.microsoft.com/office/excel/2006/main">
          <x14:cfRule type="cellIs" priority="186" operator="equal" id="{147DEE44-655E-4CD6-864D-2D5C0DA668EA}">
            <xm:f>'\Program Files (x86)\Google\Chrome\Application\84.0.4147.135\192.168.6.11\sig\MAPA INTERACTIVO\Apoyo\Gestión contractual\Riesgos\[PG03-FO401 Mapa de riesgos contractual V8.xlsx]LISTAS'!#REF!</xm:f>
            <x14:dxf>
              <fill>
                <patternFill>
                  <bgColor rgb="FFFF0000"/>
                </patternFill>
              </fill>
            </x14:dxf>
          </x14:cfRule>
          <x14:cfRule type="cellIs" priority="187" operator="equal" id="{06F15E3F-2BBF-4691-9D2E-BD2EB51206AC}">
            <xm:f>'\Program Files (x86)\Google\Chrome\Application\84.0.4147.135\192.168.6.11\sig\MAPA INTERACTIVO\Apoyo\Gestión contractual\Riesgos\[PG03-FO401 Mapa de riesgos contractual V8.xlsx]LISTAS'!#REF!</xm:f>
            <x14:dxf>
              <fill>
                <patternFill>
                  <bgColor rgb="FFFF3300"/>
                </patternFill>
              </fill>
            </x14:dxf>
          </x14:cfRule>
          <x14:cfRule type="cellIs" priority="188" operator="equal" id="{D590CEE3-F2E6-495D-AFD7-2034F71C1570}">
            <xm:f>'\Program Files (x86)\Google\Chrome\Application\84.0.4147.135\192.168.6.11\sig\MAPA INTERACTIVO\Apoyo\Gestión contractual\Riesgos\[PG03-FO401 Mapa de riesgos contractual V8.xlsx]LISTAS'!#REF!</xm:f>
            <x14:dxf>
              <fill>
                <patternFill>
                  <bgColor rgb="FFFFFF00"/>
                </patternFill>
              </fill>
            </x14:dxf>
          </x14:cfRule>
          <x14:cfRule type="cellIs" priority="189" operator="equal" id="{9CC8581C-C417-4D73-ACCE-5AF0A0950277}">
            <xm:f>'\Program Files (x86)\Google\Chrome\Application\84.0.4147.135\192.168.6.11\sig\MAPA INTERACTIVO\Apoyo\Gestión contractual\Riesgos\[PG03-FO401 Mapa de riesgos contractual V8.xlsx]LISTAS'!#REF!</xm:f>
            <x14:dxf>
              <fill>
                <patternFill>
                  <bgColor rgb="FFCCFF33"/>
                </patternFill>
              </fill>
            </x14:dxf>
          </x14:cfRule>
          <x14:cfRule type="cellIs" priority="190" operator="equal" id="{A13BA148-7158-49EE-8710-CEE83B03F847}">
            <xm:f>'\Program Files (x86)\Google\Chrome\Application\84.0.4147.135\192.168.6.11\sig\MAPA INTERACTIVO\Apoyo\Gestión contractual\Riesgos\[PG03-FO401 Mapa de riesgos contractual V8.xlsx]LISTAS'!#REF!</xm:f>
            <x14:dxf>
              <fill>
                <patternFill>
                  <bgColor rgb="FF33CC33"/>
                </patternFill>
              </fill>
            </x14:dxf>
          </x14:cfRule>
          <xm:sqref>K36:K39</xm:sqref>
        </x14:conditionalFormatting>
        <x14:conditionalFormatting xmlns:xm="http://schemas.microsoft.com/office/excel/2006/main">
          <x14:cfRule type="cellIs" priority="182" operator="equal" id="{BC724B2D-EFCE-4F5B-A111-8251A85B1308}">
            <xm:f>'\Program Files (x86)\Google\Chrome\Application\84.0.4147.135\192.168.6.11\sig\MAPA INTERACTIVO\Apoyo\Gestión contractual\Riesgos\[PG03-FO401 Mapa de riesgos contractual V8.xlsx]LISTAS'!#REF!</xm:f>
            <x14:dxf>
              <fill>
                <patternFill>
                  <bgColor rgb="FFFF0000"/>
                </patternFill>
              </fill>
            </x14:dxf>
          </x14:cfRule>
          <x14:cfRule type="cellIs" priority="183" operator="equal" id="{5B803CD3-9C70-41C5-ABC9-494BE37AA8B3}">
            <xm:f>'\Program Files (x86)\Google\Chrome\Application\84.0.4147.135\192.168.6.11\sig\MAPA INTERACTIVO\Apoyo\Gestión contractual\Riesgos\[PG03-FO401 Mapa de riesgos contractual V8.xlsx]LISTAS'!#REF!</xm:f>
            <x14:dxf>
              <fill>
                <patternFill>
                  <bgColor rgb="FFFF9933"/>
                </patternFill>
              </fill>
            </x14:dxf>
          </x14:cfRule>
          <x14:cfRule type="cellIs" priority="184" operator="equal" id="{8099D812-A152-4D61-A967-60FB75E67986}">
            <xm:f>'\Program Files (x86)\Google\Chrome\Application\84.0.4147.135\192.168.6.11\sig\MAPA INTERACTIVO\Apoyo\Gestión contractual\Riesgos\[PG03-FO401 Mapa de riesgos contractual V8.xlsx]LISTAS'!#REF!</xm:f>
            <x14:dxf>
              <fill>
                <patternFill>
                  <bgColor rgb="FFFFFF00"/>
                </patternFill>
              </fill>
            </x14:dxf>
          </x14:cfRule>
          <x14:cfRule type="cellIs" priority="185" operator="equal" id="{06523EAD-EBE3-488A-A40A-577C2A61186C}">
            <xm:f>'\Program Files (x86)\Google\Chrome\Application\84.0.4147.135\192.168.6.11\sig\MAPA INTERACTIVO\Apoyo\Gestión contractual\Riesgos\[PG03-FO401 Mapa de riesgos contractual V8.xlsx]LISTAS'!#REF!</xm:f>
            <x14:dxf>
              <fill>
                <patternFill>
                  <bgColor rgb="FF33CC33"/>
                </patternFill>
              </fill>
            </x14:dxf>
          </x14:cfRule>
          <xm:sqref>L36:L39</xm:sqref>
        </x14:conditionalFormatting>
        <x14:conditionalFormatting xmlns:xm="http://schemas.microsoft.com/office/excel/2006/main">
          <x14:cfRule type="cellIs" priority="177" operator="equal" id="{D81B0757-0B3C-433E-80B6-2C5C9871ED2F}">
            <xm:f>'\Program Files (x86)\Google\Chrome\Application\84.0.4147.135\192.168.6.11\sig\MAPA INTERACTIVO\Apoyo\Gestión contractual\Riesgos\[PG03-FO401 Mapa de riesgos contractual V8.xlsx]LISTAS'!#REF!</xm:f>
            <x14:dxf>
              <fill>
                <patternFill>
                  <bgColor rgb="FFFF0000"/>
                </patternFill>
              </fill>
            </x14:dxf>
          </x14:cfRule>
          <x14:cfRule type="cellIs" priority="178" operator="equal" id="{BD1FEB58-7CBE-4D60-9110-0D1A208D654B}">
            <xm:f>'\Program Files (x86)\Google\Chrome\Application\84.0.4147.135\192.168.6.11\sig\MAPA INTERACTIVO\Apoyo\Gestión contractual\Riesgos\[PG03-FO401 Mapa de riesgos contractual V8.xlsx]LISTAS'!#REF!</xm:f>
            <x14:dxf>
              <fill>
                <patternFill>
                  <bgColor rgb="FFFF3300"/>
                </patternFill>
              </fill>
            </x14:dxf>
          </x14:cfRule>
          <x14:cfRule type="cellIs" priority="179" operator="equal" id="{3714389F-EE11-46B0-9E26-5B4D077286FD}">
            <xm:f>'\Program Files (x86)\Google\Chrome\Application\84.0.4147.135\192.168.6.11\sig\MAPA INTERACTIVO\Apoyo\Gestión contractual\Riesgos\[PG03-FO401 Mapa de riesgos contractual V8.xlsx]LISTAS'!#REF!</xm:f>
            <x14:dxf>
              <fill>
                <patternFill>
                  <bgColor rgb="FFFFFF00"/>
                </patternFill>
              </fill>
            </x14:dxf>
          </x14:cfRule>
          <x14:cfRule type="cellIs" priority="180" operator="equal" id="{AA78A105-A57C-4A45-9FE4-C0C767EF6BBE}">
            <xm:f>'\Program Files (x86)\Google\Chrome\Application\84.0.4147.135\192.168.6.11\sig\MAPA INTERACTIVO\Apoyo\Gestión contractual\Riesgos\[PG03-FO401 Mapa de riesgos contractual V8.xlsx]LISTAS'!#REF!</xm:f>
            <x14:dxf>
              <fill>
                <patternFill>
                  <bgColor rgb="FFCCFF33"/>
                </patternFill>
              </fill>
            </x14:dxf>
          </x14:cfRule>
          <x14:cfRule type="cellIs" priority="181" operator="equal" id="{158B0403-F2C6-4D99-B665-6FDB03A9E0EB}">
            <xm:f>'\Program Files (x86)\Google\Chrome\Application\84.0.4147.135\192.168.6.11\sig\MAPA INTERACTIVO\Apoyo\Gestión contractual\Riesgos\[PG03-FO401 Mapa de riesgos contractual V8.xlsx]LISTAS'!#REF!</xm:f>
            <x14:dxf>
              <fill>
                <patternFill>
                  <bgColor rgb="FF33CC33"/>
                </patternFill>
              </fill>
            </x14:dxf>
          </x14:cfRule>
          <xm:sqref>K40</xm:sqref>
        </x14:conditionalFormatting>
        <x14:conditionalFormatting xmlns:xm="http://schemas.microsoft.com/office/excel/2006/main">
          <x14:cfRule type="cellIs" priority="173" operator="equal" id="{0F8B2235-361E-413D-8652-E2B493B05239}">
            <xm:f>'\Program Files (x86)\Google\Chrome\Application\84.0.4147.135\192.168.6.11\sig\MAPA INTERACTIVO\Apoyo\Gestión contractual\Riesgos\[PG03-FO401 Mapa de riesgos contractual V8.xlsx]LISTAS'!#REF!</xm:f>
            <x14:dxf>
              <fill>
                <patternFill>
                  <bgColor rgb="FFFF0000"/>
                </patternFill>
              </fill>
            </x14:dxf>
          </x14:cfRule>
          <x14:cfRule type="cellIs" priority="174" operator="equal" id="{24CEBABA-D33B-412E-8AD8-AF6F2F03CE3C}">
            <xm:f>'\Program Files (x86)\Google\Chrome\Application\84.0.4147.135\192.168.6.11\sig\MAPA INTERACTIVO\Apoyo\Gestión contractual\Riesgos\[PG03-FO401 Mapa de riesgos contractual V8.xlsx]LISTAS'!#REF!</xm:f>
            <x14:dxf>
              <fill>
                <patternFill>
                  <bgColor rgb="FFFF9933"/>
                </patternFill>
              </fill>
            </x14:dxf>
          </x14:cfRule>
          <x14:cfRule type="cellIs" priority="175" operator="equal" id="{F8B288B6-3A6F-4559-A70E-09B3FB42F388}">
            <xm:f>'\Program Files (x86)\Google\Chrome\Application\84.0.4147.135\192.168.6.11\sig\MAPA INTERACTIVO\Apoyo\Gestión contractual\Riesgos\[PG03-FO401 Mapa de riesgos contractual V8.xlsx]LISTAS'!#REF!</xm:f>
            <x14:dxf>
              <fill>
                <patternFill>
                  <bgColor rgb="FFFFFF00"/>
                </patternFill>
              </fill>
            </x14:dxf>
          </x14:cfRule>
          <x14:cfRule type="cellIs" priority="176" operator="equal" id="{5EE5F058-8A39-4570-993F-955CC97EEE8C}">
            <xm:f>'\Program Files (x86)\Google\Chrome\Application\84.0.4147.135\192.168.6.11\sig\MAPA INTERACTIVO\Apoyo\Gestión contractual\Riesgos\[PG03-FO401 Mapa de riesgos contractual V8.xlsx]LISTAS'!#REF!</xm:f>
            <x14:dxf>
              <fill>
                <patternFill>
                  <bgColor rgb="FF33CC33"/>
                </patternFill>
              </fill>
            </x14:dxf>
          </x14:cfRule>
          <xm:sqref>L40</xm:sqref>
        </x14:conditionalFormatting>
        <x14:conditionalFormatting xmlns:xm="http://schemas.microsoft.com/office/excel/2006/main">
          <x14:cfRule type="cellIs" priority="148" operator="equal" id="{DEB3F844-607F-43E0-9B40-7E84149617C5}">
            <xm:f>'\Program Files (x86)\Google\Chrome\Application\84.0.4147.135\192.168.6.11\sig\MAPA INTERACTIVO\Apoyo\Gestión contractual\Riesgos\[PG03-FO401 Mapa de riesgos contractual V8.xlsx]LISTAS'!#REF!</xm:f>
            <x14:dxf>
              <fill>
                <patternFill>
                  <bgColor rgb="FFFF0000"/>
                </patternFill>
              </fill>
            </x14:dxf>
          </x14:cfRule>
          <x14:cfRule type="cellIs" priority="149" operator="equal" id="{846306A3-698A-4471-9F83-7EDEB69FD143}">
            <xm:f>'\Program Files (x86)\Google\Chrome\Application\84.0.4147.135\192.168.6.11\sig\MAPA INTERACTIVO\Apoyo\Gestión contractual\Riesgos\[PG03-FO401 Mapa de riesgos contractual V8.xlsx]LISTAS'!#REF!</xm:f>
            <x14:dxf>
              <fill>
                <patternFill>
                  <bgColor rgb="FFFF3300"/>
                </patternFill>
              </fill>
            </x14:dxf>
          </x14:cfRule>
          <x14:cfRule type="cellIs" priority="150" operator="equal" id="{3B916E90-AE08-4180-938D-D7FA52DAC044}">
            <xm:f>'\Program Files (x86)\Google\Chrome\Application\84.0.4147.135\192.168.6.11\sig\MAPA INTERACTIVO\Apoyo\Gestión contractual\Riesgos\[PG03-FO401 Mapa de riesgos contractual V8.xlsx]LISTAS'!#REF!</xm:f>
            <x14:dxf>
              <fill>
                <patternFill>
                  <bgColor rgb="FFFFFF00"/>
                </patternFill>
              </fill>
            </x14:dxf>
          </x14:cfRule>
          <x14:cfRule type="cellIs" priority="151" operator="equal" id="{3A7E0CD3-6B9E-4A7C-9599-80C9BD8CBF60}">
            <xm:f>'\Program Files (x86)\Google\Chrome\Application\84.0.4147.135\192.168.6.11\sig\MAPA INTERACTIVO\Apoyo\Gestión contractual\Riesgos\[PG03-FO401 Mapa de riesgos contractual V8.xlsx]LISTAS'!#REF!</xm:f>
            <x14:dxf>
              <fill>
                <patternFill>
                  <bgColor rgb="FFCCFF33"/>
                </patternFill>
              </fill>
            </x14:dxf>
          </x14:cfRule>
          <x14:cfRule type="cellIs" priority="152" operator="equal" id="{ADB27625-7BA5-4CAA-B1EA-097267791293}">
            <xm:f>'\Program Files (x86)\Google\Chrome\Application\84.0.4147.135\192.168.6.11\sig\MAPA INTERACTIVO\Apoyo\Gestión contractual\Riesgos\[PG03-FO401 Mapa de riesgos contractual V8.xlsx]LISTAS'!#REF!</xm:f>
            <x14:dxf>
              <fill>
                <patternFill>
                  <bgColor rgb="FF33CC33"/>
                </patternFill>
              </fill>
            </x14:dxf>
          </x14:cfRule>
          <xm:sqref>AK36:AK39</xm:sqref>
        </x14:conditionalFormatting>
        <x14:conditionalFormatting xmlns:xm="http://schemas.microsoft.com/office/excel/2006/main">
          <x14:cfRule type="cellIs" priority="143" operator="equal" id="{783899F7-70D8-426A-A935-0C9DBB05123E}">
            <xm:f>'\Program Files (x86)\Google\Chrome\Application\84.0.4147.135\192.168.6.11\sig\MAPA INTERACTIVO\Apoyo\Gestión contractual\Riesgos\[PG03-FO401 Mapa de riesgos contractual V8.xlsx]LISTAS'!#REF!</xm:f>
            <x14:dxf>
              <fill>
                <patternFill>
                  <bgColor rgb="FFFF0000"/>
                </patternFill>
              </fill>
            </x14:dxf>
          </x14:cfRule>
          <x14:cfRule type="cellIs" priority="144" operator="equal" id="{405CD769-ED78-4B56-B36E-5B93F4866DDC}">
            <xm:f>'\Program Files (x86)\Google\Chrome\Application\84.0.4147.135\192.168.6.11\sig\MAPA INTERACTIVO\Apoyo\Gestión contractual\Riesgos\[PG03-FO401 Mapa de riesgos contractual V8.xlsx]LISTAS'!#REF!</xm:f>
            <x14:dxf>
              <fill>
                <patternFill>
                  <bgColor rgb="FFFF3300"/>
                </patternFill>
              </fill>
            </x14:dxf>
          </x14:cfRule>
          <x14:cfRule type="cellIs" priority="145" operator="equal" id="{8F9FDE88-96EE-49C1-8FF5-7B7AAA4159D9}">
            <xm:f>'\Program Files (x86)\Google\Chrome\Application\84.0.4147.135\192.168.6.11\sig\MAPA INTERACTIVO\Apoyo\Gestión contractual\Riesgos\[PG03-FO401 Mapa de riesgos contractual V8.xlsx]LISTAS'!#REF!</xm:f>
            <x14:dxf>
              <fill>
                <patternFill>
                  <bgColor rgb="FFFFFF00"/>
                </patternFill>
              </fill>
            </x14:dxf>
          </x14:cfRule>
          <x14:cfRule type="cellIs" priority="146" operator="equal" id="{B145DDE2-5A65-4992-8C86-FAF92E515A81}">
            <xm:f>'\Program Files (x86)\Google\Chrome\Application\84.0.4147.135\192.168.6.11\sig\MAPA INTERACTIVO\Apoyo\Gestión contractual\Riesgos\[PG03-FO401 Mapa de riesgos contractual V8.xlsx]LISTAS'!#REF!</xm:f>
            <x14:dxf>
              <fill>
                <patternFill>
                  <bgColor rgb="FFCCFF33"/>
                </patternFill>
              </fill>
            </x14:dxf>
          </x14:cfRule>
          <x14:cfRule type="cellIs" priority="147" operator="equal" id="{9D9FEB93-1D1F-4167-86C7-6EEF20AFF85A}">
            <xm:f>'\Program Files (x86)\Google\Chrome\Application\84.0.4147.135\192.168.6.11\sig\MAPA INTERACTIVO\Apoyo\Gestión contractual\Riesgos\[PG03-FO401 Mapa de riesgos contractual V8.xlsx]LISTAS'!#REF!</xm:f>
            <x14:dxf>
              <fill>
                <patternFill>
                  <bgColor rgb="FF33CC33"/>
                </patternFill>
              </fill>
            </x14:dxf>
          </x14:cfRule>
          <xm:sqref>AK40</xm:sqref>
        </x14:conditionalFormatting>
        <x14:conditionalFormatting xmlns:xm="http://schemas.microsoft.com/office/excel/2006/main">
          <x14:cfRule type="cellIs" priority="138" operator="equal" id="{EEC6BB07-5DFD-4C8E-AC2D-2C9357C37A80}">
            <xm:f>'\Program Files (x86)\Google\Chrome\Application\84.0.4147.135\192.168.6.11\sig\MAPA INTERACTIVO\Apoyo\Gestión contractual\Riesgos\[PG03-FO401 Mapa de riesgos contractual V8.xlsx]LISTAS'!#REF!</xm:f>
            <x14:dxf>
              <fill>
                <patternFill>
                  <bgColor rgb="FFFF0000"/>
                </patternFill>
              </fill>
            </x14:dxf>
          </x14:cfRule>
          <x14:cfRule type="cellIs" priority="139" operator="equal" id="{55E62BA6-2CCA-4D05-9CED-7C8F09857934}">
            <xm:f>'\Program Files (x86)\Google\Chrome\Application\84.0.4147.135\192.168.6.11\sig\MAPA INTERACTIVO\Apoyo\Gestión contractual\Riesgos\[PG03-FO401 Mapa de riesgos contractual V8.xlsx]LISTAS'!#REF!</xm:f>
            <x14:dxf>
              <fill>
                <patternFill>
                  <bgColor rgb="FFFF3300"/>
                </patternFill>
              </fill>
            </x14:dxf>
          </x14:cfRule>
          <x14:cfRule type="cellIs" priority="140" operator="equal" id="{4F96EB1A-466D-47FB-B57F-104C93B7915E}">
            <xm:f>'\Program Files (x86)\Google\Chrome\Application\84.0.4147.135\192.168.6.11\sig\MAPA INTERACTIVO\Apoyo\Gestión contractual\Riesgos\[PG03-FO401 Mapa de riesgos contractual V8.xlsx]LISTAS'!#REF!</xm:f>
            <x14:dxf>
              <fill>
                <patternFill>
                  <bgColor rgb="FFFFFF00"/>
                </patternFill>
              </fill>
            </x14:dxf>
          </x14:cfRule>
          <x14:cfRule type="cellIs" priority="141" operator="equal" id="{5121308B-6BE6-4379-83FC-A66C83DA8B9F}">
            <xm:f>'\Program Files (x86)\Google\Chrome\Application\84.0.4147.135\192.168.6.11\sig\MAPA INTERACTIVO\Apoyo\Gestión contractual\Riesgos\[PG03-FO401 Mapa de riesgos contractual V8.xlsx]LISTAS'!#REF!</xm:f>
            <x14:dxf>
              <fill>
                <patternFill>
                  <bgColor rgb="FFCCFF33"/>
                </patternFill>
              </fill>
            </x14:dxf>
          </x14:cfRule>
          <x14:cfRule type="cellIs" priority="142" operator="equal" id="{C3B8C695-4EE7-4D8F-9568-8DB29C869550}">
            <xm:f>'\Program Files (x86)\Google\Chrome\Application\84.0.4147.135\192.168.6.11\sig\MAPA INTERACTIVO\Apoyo\Gestión contractual\Riesgos\[PG03-FO401 Mapa de riesgos contractual V8.xlsx]LISTAS'!#REF!</xm:f>
            <x14:dxf>
              <fill>
                <patternFill>
                  <bgColor rgb="FF33CC33"/>
                </patternFill>
              </fill>
            </x14:dxf>
          </x14:cfRule>
          <xm:sqref>AL36:AL39</xm:sqref>
        </x14:conditionalFormatting>
        <x14:conditionalFormatting xmlns:xm="http://schemas.microsoft.com/office/excel/2006/main">
          <x14:cfRule type="cellIs" priority="133" operator="equal" id="{A2B2A832-5825-4B12-9707-AC7BF0B57080}">
            <xm:f>'\Program Files (x86)\Google\Chrome\Application\84.0.4147.135\192.168.6.11\sig\MAPA INTERACTIVO\Apoyo\Gestión contractual\Riesgos\[PG03-FO401 Mapa de riesgos contractual V8.xlsx]LISTAS'!#REF!</xm:f>
            <x14:dxf>
              <fill>
                <patternFill>
                  <bgColor rgb="FFFF0000"/>
                </patternFill>
              </fill>
            </x14:dxf>
          </x14:cfRule>
          <x14:cfRule type="cellIs" priority="134" operator="equal" id="{77608E2C-BE98-47EA-B6FF-0530ADAB1FA7}">
            <xm:f>'\Program Files (x86)\Google\Chrome\Application\84.0.4147.135\192.168.6.11\sig\MAPA INTERACTIVO\Apoyo\Gestión contractual\Riesgos\[PG03-FO401 Mapa de riesgos contractual V8.xlsx]LISTAS'!#REF!</xm:f>
            <x14:dxf>
              <fill>
                <patternFill>
                  <bgColor rgb="FFFF3300"/>
                </patternFill>
              </fill>
            </x14:dxf>
          </x14:cfRule>
          <x14:cfRule type="cellIs" priority="135" operator="equal" id="{3D20987D-752C-405B-A669-FC6EDCBEF45D}">
            <xm:f>'\Program Files (x86)\Google\Chrome\Application\84.0.4147.135\192.168.6.11\sig\MAPA INTERACTIVO\Apoyo\Gestión contractual\Riesgos\[PG03-FO401 Mapa de riesgos contractual V8.xlsx]LISTAS'!#REF!</xm:f>
            <x14:dxf>
              <fill>
                <patternFill>
                  <bgColor rgb="FFFFFF00"/>
                </patternFill>
              </fill>
            </x14:dxf>
          </x14:cfRule>
          <x14:cfRule type="cellIs" priority="136" operator="equal" id="{C0842CF3-D104-49FC-9FDE-DD3C0D12CC7E}">
            <xm:f>'\Program Files (x86)\Google\Chrome\Application\84.0.4147.135\192.168.6.11\sig\MAPA INTERACTIVO\Apoyo\Gestión contractual\Riesgos\[PG03-FO401 Mapa de riesgos contractual V8.xlsx]LISTAS'!#REF!</xm:f>
            <x14:dxf>
              <fill>
                <patternFill>
                  <bgColor rgb="FFCCFF33"/>
                </patternFill>
              </fill>
            </x14:dxf>
          </x14:cfRule>
          <x14:cfRule type="cellIs" priority="137" operator="equal" id="{0219642D-3009-4CEA-8BFC-74CD459F21FE}">
            <xm:f>'\Program Files (x86)\Google\Chrome\Application\84.0.4147.135\192.168.6.11\sig\MAPA INTERACTIVO\Apoyo\Gestión contractual\Riesgos\[PG03-FO401 Mapa de riesgos contractual V8.xlsx]LISTAS'!#REF!</xm:f>
            <x14:dxf>
              <fill>
                <patternFill>
                  <bgColor rgb="FF33CC33"/>
                </patternFill>
              </fill>
            </x14:dxf>
          </x14:cfRule>
          <xm:sqref>AL40</xm:sqref>
        </x14:conditionalFormatting>
        <x14:conditionalFormatting xmlns:xm="http://schemas.microsoft.com/office/excel/2006/main">
          <x14:cfRule type="cellIs" priority="129" operator="equal" id="{CE41AB70-2658-4A2F-9350-41FE143FCEFE}">
            <xm:f>'\Program Files (x86)\Google\Chrome\Application\84.0.4147.135\192.168.6.11\sig\MAPA INTERACTIVO\Apoyo\Gestión contractual\Riesgos\[PG03-FO401 Mapa de riesgos contractual V8.xlsx]LISTAS'!#REF!</xm:f>
            <x14:dxf>
              <fill>
                <patternFill>
                  <bgColor rgb="FFFF0000"/>
                </patternFill>
              </fill>
            </x14:dxf>
          </x14:cfRule>
          <x14:cfRule type="cellIs" priority="130" operator="equal" id="{BF4441CB-5BC4-4003-82F1-CC9C087EE068}">
            <xm:f>'\Program Files (x86)\Google\Chrome\Application\84.0.4147.135\192.168.6.11\sig\MAPA INTERACTIVO\Apoyo\Gestión contractual\Riesgos\[PG03-FO401 Mapa de riesgos contractual V8.xlsx]LISTAS'!#REF!</xm:f>
            <x14:dxf>
              <fill>
                <patternFill>
                  <bgColor rgb="FFFF9933"/>
                </patternFill>
              </fill>
            </x14:dxf>
          </x14:cfRule>
          <x14:cfRule type="cellIs" priority="131" operator="equal" id="{FEE93E0B-05ED-48DD-8720-033FA12E2473}">
            <xm:f>'\Program Files (x86)\Google\Chrome\Application\84.0.4147.135\192.168.6.11\sig\MAPA INTERACTIVO\Apoyo\Gestión contractual\Riesgos\[PG03-FO401 Mapa de riesgos contractual V8.xlsx]LISTAS'!#REF!</xm:f>
            <x14:dxf>
              <fill>
                <patternFill>
                  <bgColor rgb="FFFFFF00"/>
                </patternFill>
              </fill>
            </x14:dxf>
          </x14:cfRule>
          <x14:cfRule type="cellIs" priority="132" operator="equal" id="{2C261039-3ABF-4267-AD1E-E2A1035DEF40}">
            <xm:f>'\Program Files (x86)\Google\Chrome\Application\84.0.4147.135\192.168.6.11\sig\MAPA INTERACTIVO\Apoyo\Gestión contractual\Riesgos\[PG03-FO401 Mapa de riesgos contractual V8.xlsx]LISTAS'!#REF!</xm:f>
            <x14:dxf>
              <fill>
                <patternFill>
                  <bgColor rgb="FF33CC33"/>
                </patternFill>
              </fill>
            </x14:dxf>
          </x14:cfRule>
          <xm:sqref>AM36:AM39</xm:sqref>
        </x14:conditionalFormatting>
        <x14:conditionalFormatting xmlns:xm="http://schemas.microsoft.com/office/excel/2006/main">
          <x14:cfRule type="cellIs" priority="125" operator="equal" id="{0D0E0744-A6F5-470F-B4E9-99FE40F4886B}">
            <xm:f>'\Program Files (x86)\Google\Chrome\Application\84.0.4147.135\192.168.6.11\sig\MAPA INTERACTIVO\Apoyo\Gestión contractual\Riesgos\[PG03-FO401 Mapa de riesgos contractual V8.xlsx]LISTAS'!#REF!</xm:f>
            <x14:dxf>
              <fill>
                <patternFill>
                  <bgColor rgb="FFFF0000"/>
                </patternFill>
              </fill>
            </x14:dxf>
          </x14:cfRule>
          <x14:cfRule type="cellIs" priority="126" operator="equal" id="{E6A8C358-CA6E-46CC-98DB-A1E972BC7AAE}">
            <xm:f>'\Program Files (x86)\Google\Chrome\Application\84.0.4147.135\192.168.6.11\sig\MAPA INTERACTIVO\Apoyo\Gestión contractual\Riesgos\[PG03-FO401 Mapa de riesgos contractual V8.xlsx]LISTAS'!#REF!</xm:f>
            <x14:dxf>
              <fill>
                <patternFill>
                  <bgColor rgb="FFFF9933"/>
                </patternFill>
              </fill>
            </x14:dxf>
          </x14:cfRule>
          <x14:cfRule type="cellIs" priority="127" operator="equal" id="{5D5D38B2-F2E2-490B-9694-5CE5034C3CBF}">
            <xm:f>'\Program Files (x86)\Google\Chrome\Application\84.0.4147.135\192.168.6.11\sig\MAPA INTERACTIVO\Apoyo\Gestión contractual\Riesgos\[PG03-FO401 Mapa de riesgos contractual V8.xlsx]LISTAS'!#REF!</xm:f>
            <x14:dxf>
              <fill>
                <patternFill>
                  <bgColor rgb="FFFFFF00"/>
                </patternFill>
              </fill>
            </x14:dxf>
          </x14:cfRule>
          <x14:cfRule type="cellIs" priority="128" operator="equal" id="{ACE0AA6D-6C2E-47C8-A569-5E9CEDB4AA5C}">
            <xm:f>'\Program Files (x86)\Google\Chrome\Application\84.0.4147.135\192.168.6.11\sig\MAPA INTERACTIVO\Apoyo\Gestión contractual\Riesgos\[PG03-FO401 Mapa de riesgos contractual V8.xlsx]LISTAS'!#REF!</xm:f>
            <x14:dxf>
              <fill>
                <patternFill>
                  <bgColor rgb="FF33CC33"/>
                </patternFill>
              </fill>
            </x14:dxf>
          </x14:cfRule>
          <xm:sqref>AM40</xm:sqref>
        </x14:conditionalFormatting>
        <x14:conditionalFormatting xmlns:xm="http://schemas.microsoft.com/office/excel/2006/main">
          <x14:cfRule type="containsText" priority="123" operator="containsText" text="123" id="{EFBED11F-EC00-4E4D-8161-67B052FB9F00}">
            <xm:f>NOT(ISERROR(SEARCH("123",'\Program Files (x86)\Google\Chrome\Application\84.0.4147.135\192.168.6.11\sig\MAPA INTERACTIVO\Apoyo\Gestión contractual\Riesgos\[PG03-FO401 Mapa de riesgos contractual V8.xlsx]INST MR GESTIÓN'!#REF!)))</xm:f>
            <x14:dxf>
              <fill>
                <patternFill>
                  <bgColor rgb="FF00B050"/>
                </patternFill>
              </fill>
            </x14:dxf>
          </x14:cfRule>
          <xm:sqref>AU38:AV38 AO38</xm:sqref>
        </x14:conditionalFormatting>
        <x14:conditionalFormatting xmlns:xm="http://schemas.microsoft.com/office/excel/2006/main">
          <x14:cfRule type="containsText" priority="124" operator="containsText" id="{AFD82009-6C84-4378-9B6D-5CB0DBCB976B}">
            <xm:f>NOT(ISERROR(SEARCH('\Program Files (x86)\Google\Chrome\Application\84.0.4147.135\192.168.6.11\sig\MAPA INTERACTIVO\Apoyo\Gestión contractual\Riesgos\[PG03-FO401 Mapa de riesgos contractual V8.xlsx]INST MR GESTIÓN'!#REF!,'\Program Files (x86)\Google\Chrome\Application\84.0.4147.135\192.168.6.11\sig\MAPA INTERACTIVO\Apoyo\Gestión contractual\Riesgos\[PG03-FO401 Mapa de riesgos contractual V8.xlsx]INST MR GESTIÓN'!#REF!)))</xm:f>
            <xm:f>'\Program Files (x86)\Google\Chrome\Application\84.0.4147.135\192.168.6.11\sig\MAPA INTERACTIVO\Apoyo\Gestión contractual\Riesgos\[PG03-FO401 Mapa de riesgos contractual V8.xlsx]INST MR GESTIÓN'!#REF!</xm:f>
            <x14:dxf>
              <fill>
                <patternFill>
                  <bgColor rgb="FFFF0000"/>
                </patternFill>
              </fill>
            </x14:dxf>
          </x14:cfRule>
          <xm:sqref>AU38:AV38 AO38</xm:sqref>
        </x14:conditionalFormatting>
        <x14:conditionalFormatting xmlns:xm="http://schemas.microsoft.com/office/excel/2006/main">
          <x14:cfRule type="containsText" priority="121" operator="containsText" text="123" id="{69C02C38-BB0A-432C-8A0F-6564DCBF96D8}">
            <xm:f>NOT(ISERROR(SEARCH("123",'\Program Files (x86)\Google\Chrome\Application\84.0.4147.135\192.168.6.11\sig\MAPA INTERACTIVO\Apoyo\Gestión contractual\Riesgos\[PG03-FO401 Mapa de riesgos contractual V8.xlsx]INST MR GESTIÓN'!#REF!)))</xm:f>
            <x14:dxf>
              <fill>
                <patternFill>
                  <bgColor rgb="FF00B050"/>
                </patternFill>
              </fill>
            </x14:dxf>
          </x14:cfRule>
          <xm:sqref>AP38</xm:sqref>
        </x14:conditionalFormatting>
        <x14:conditionalFormatting xmlns:xm="http://schemas.microsoft.com/office/excel/2006/main">
          <x14:cfRule type="containsText" priority="122" operator="containsText" id="{BC5C9D37-BE2A-46B6-A955-1D02666CB480}">
            <xm:f>NOT(ISERROR(SEARCH('\Program Files (x86)\Google\Chrome\Application\84.0.4147.135\192.168.6.11\sig\MAPA INTERACTIVO\Apoyo\Gestión contractual\Riesgos\[PG03-FO401 Mapa de riesgos contractual V8.xlsx]INST MR GESTIÓN'!#REF!,'\Program Files (x86)\Google\Chrome\Application\84.0.4147.135\192.168.6.11\sig\MAPA INTERACTIVO\Apoyo\Gestión contractual\Riesgos\[PG03-FO401 Mapa de riesgos contractual V8.xlsx]INST MR GESTIÓN'!#REF!)))</xm:f>
            <xm:f>'\Program Files (x86)\Google\Chrome\Application\84.0.4147.135\192.168.6.11\sig\MAPA INTERACTIVO\Apoyo\Gestión contractual\Riesgos\[PG03-FO401 Mapa de riesgos contractual V8.xlsx]INST MR GESTIÓN'!#REF!</xm:f>
            <x14:dxf>
              <fill>
                <patternFill>
                  <bgColor rgb="FFFF0000"/>
                </patternFill>
              </fill>
            </x14:dxf>
          </x14:cfRule>
          <xm:sqref>AP38</xm:sqref>
        </x14:conditionalFormatting>
        <x14:conditionalFormatting xmlns:xm="http://schemas.microsoft.com/office/excel/2006/main">
          <x14:cfRule type="cellIs" priority="116" operator="equal" id="{BADB6EE0-8FBD-4C09-978D-27EAB83FBC90}">
            <xm:f>'\Program Files (x86)\Google\Chrome\Application\84.0.4147.135\192.168.6.11\sig\MAPA INTERACTIVO\Apoyo\Gestión Tecnológica\Riesgos\[Mapa de Riesgos  Tecnología V16.xlsx]LISTAS'!#REF!</xm:f>
            <x14:dxf>
              <fill>
                <patternFill>
                  <bgColor rgb="FFFF0000"/>
                </patternFill>
              </fill>
            </x14:dxf>
          </x14:cfRule>
          <x14:cfRule type="cellIs" priority="117" operator="equal" id="{D08B4B01-41F1-4300-BE91-BFE8B0454FD9}">
            <xm:f>'\Program Files (x86)\Google\Chrome\Application\84.0.4147.135\192.168.6.11\sig\MAPA INTERACTIVO\Apoyo\Gestión Tecnológica\Riesgos\[Mapa de Riesgos  Tecnología V16.xlsx]LISTAS'!#REF!</xm:f>
            <x14:dxf>
              <fill>
                <patternFill>
                  <bgColor rgb="FFFF3300"/>
                </patternFill>
              </fill>
            </x14:dxf>
          </x14:cfRule>
          <x14:cfRule type="cellIs" priority="118" operator="equal" id="{A3AAA795-A00D-4CE0-ACB0-13CE289B7340}">
            <xm:f>'\Program Files (x86)\Google\Chrome\Application\84.0.4147.135\192.168.6.11\sig\MAPA INTERACTIVO\Apoyo\Gestión Tecnológica\Riesgos\[Mapa de Riesgos  Tecnología V16.xlsx]LISTAS'!#REF!</xm:f>
            <x14:dxf>
              <fill>
                <patternFill>
                  <bgColor rgb="FFFFFF00"/>
                </patternFill>
              </fill>
            </x14:dxf>
          </x14:cfRule>
          <x14:cfRule type="cellIs" priority="119" operator="equal" id="{309D5E1A-B390-41C9-B60E-6D20FF5E55F2}">
            <xm:f>'\Program Files (x86)\Google\Chrome\Application\84.0.4147.135\192.168.6.11\sig\MAPA INTERACTIVO\Apoyo\Gestión Tecnológica\Riesgos\[Mapa de Riesgos  Tecnología V16.xlsx]LISTAS'!#REF!</xm:f>
            <x14:dxf>
              <fill>
                <patternFill>
                  <bgColor rgb="FFCCFF33"/>
                </patternFill>
              </fill>
            </x14:dxf>
          </x14:cfRule>
          <x14:cfRule type="cellIs" priority="120" operator="equal" id="{A981C15A-246A-4ACF-87A3-5C7A5305CD98}">
            <xm:f>'\Program Files (x86)\Google\Chrome\Application\84.0.4147.135\192.168.6.11\sig\MAPA INTERACTIVO\Apoyo\Gestión Tecnológica\Riesgos\[Mapa de Riesgos  Tecnología V16.xlsx]LISTAS'!#REF!</xm:f>
            <x14:dxf>
              <fill>
                <patternFill>
                  <bgColor rgb="FF33CC33"/>
                </patternFill>
              </fill>
            </x14:dxf>
          </x14:cfRule>
          <xm:sqref>J41</xm:sqref>
        </x14:conditionalFormatting>
        <x14:conditionalFormatting xmlns:xm="http://schemas.microsoft.com/office/excel/2006/main">
          <x14:cfRule type="cellIs" priority="111" operator="equal" id="{962373B0-76DF-4467-926E-DD0046E95F99}">
            <xm:f>'\Program Files (x86)\Google\Chrome\Application\84.0.4147.135\192.168.6.11\sig\MAPA INTERACTIVO\Apoyo\Gestión Tecnológica\Riesgos\[Mapa de Riesgos  Tecnología V16.xlsx]LISTAS'!#REF!</xm:f>
            <x14:dxf>
              <fill>
                <patternFill>
                  <bgColor rgb="FFFF0000"/>
                </patternFill>
              </fill>
            </x14:dxf>
          </x14:cfRule>
          <x14:cfRule type="cellIs" priority="112" operator="equal" id="{4E60F262-A2C8-4652-B3B6-E57C1205DB05}">
            <xm:f>'\Program Files (x86)\Google\Chrome\Application\84.0.4147.135\192.168.6.11\sig\MAPA INTERACTIVO\Apoyo\Gestión Tecnológica\Riesgos\[Mapa de Riesgos  Tecnología V16.xlsx]LISTAS'!#REF!</xm:f>
            <x14:dxf>
              <fill>
                <patternFill>
                  <bgColor rgb="FFFF3300"/>
                </patternFill>
              </fill>
            </x14:dxf>
          </x14:cfRule>
          <x14:cfRule type="cellIs" priority="113" operator="equal" id="{D54DA028-4B79-492A-82D8-F51CBCFE186C}">
            <xm:f>'\Program Files (x86)\Google\Chrome\Application\84.0.4147.135\192.168.6.11\sig\MAPA INTERACTIVO\Apoyo\Gestión Tecnológica\Riesgos\[Mapa de Riesgos  Tecnología V16.xlsx]LISTAS'!#REF!</xm:f>
            <x14:dxf>
              <fill>
                <patternFill>
                  <bgColor rgb="FFFFFF00"/>
                </patternFill>
              </fill>
            </x14:dxf>
          </x14:cfRule>
          <x14:cfRule type="cellIs" priority="114" operator="equal" id="{5D266999-AA32-422C-B39D-5EAFB0DC7414}">
            <xm:f>'\Program Files (x86)\Google\Chrome\Application\84.0.4147.135\192.168.6.11\sig\MAPA INTERACTIVO\Apoyo\Gestión Tecnológica\Riesgos\[Mapa de Riesgos  Tecnología V16.xlsx]LISTAS'!#REF!</xm:f>
            <x14:dxf>
              <fill>
                <patternFill>
                  <bgColor rgb="FFCCFF33"/>
                </patternFill>
              </fill>
            </x14:dxf>
          </x14:cfRule>
          <x14:cfRule type="cellIs" priority="115" operator="equal" id="{89F7D1E1-C76B-4C22-9B29-AD8BECB10EF7}">
            <xm:f>'\Program Files (x86)\Google\Chrome\Application\84.0.4147.135\192.168.6.11\sig\MAPA INTERACTIVO\Apoyo\Gestión Tecnológica\Riesgos\[Mapa de Riesgos  Tecnología V16.xlsx]LISTAS'!#REF!</xm:f>
            <x14:dxf>
              <fill>
                <patternFill>
                  <bgColor rgb="FF33CC33"/>
                </patternFill>
              </fill>
            </x14:dxf>
          </x14:cfRule>
          <xm:sqref>K41</xm:sqref>
        </x14:conditionalFormatting>
        <x14:conditionalFormatting xmlns:xm="http://schemas.microsoft.com/office/excel/2006/main">
          <x14:cfRule type="cellIs" priority="107" operator="equal" id="{227436DB-AAC2-432D-AB49-CBA199D90C8D}">
            <xm:f>'\Program Files (x86)\Google\Chrome\Application\84.0.4147.135\192.168.6.11\sig\MAPA INTERACTIVO\Apoyo\Gestión Tecnológica\Riesgos\[Mapa de Riesgos  Tecnología V16.xlsx]LISTAS'!#REF!</xm:f>
            <x14:dxf>
              <fill>
                <patternFill>
                  <bgColor rgb="FFFF0000"/>
                </patternFill>
              </fill>
            </x14:dxf>
          </x14:cfRule>
          <x14:cfRule type="cellIs" priority="108" operator="equal" id="{8E71556A-ADDD-4306-88E6-2F8343DD7797}">
            <xm:f>'\Program Files (x86)\Google\Chrome\Application\84.0.4147.135\192.168.6.11\sig\MAPA INTERACTIVO\Apoyo\Gestión Tecnológica\Riesgos\[Mapa de Riesgos  Tecnología V16.xlsx]LISTAS'!#REF!</xm:f>
            <x14:dxf>
              <fill>
                <patternFill>
                  <bgColor rgb="FFFF9933"/>
                </patternFill>
              </fill>
            </x14:dxf>
          </x14:cfRule>
          <x14:cfRule type="cellIs" priority="109" operator="equal" id="{274E4071-262C-4AB8-9936-BD17741C2DB9}">
            <xm:f>'\Program Files (x86)\Google\Chrome\Application\84.0.4147.135\192.168.6.11\sig\MAPA INTERACTIVO\Apoyo\Gestión Tecnológica\Riesgos\[Mapa de Riesgos  Tecnología V16.xlsx]LISTAS'!#REF!</xm:f>
            <x14:dxf>
              <fill>
                <patternFill>
                  <bgColor rgb="FFFFFF00"/>
                </patternFill>
              </fill>
            </x14:dxf>
          </x14:cfRule>
          <x14:cfRule type="cellIs" priority="110" operator="equal" id="{27468C0F-F51F-4EB7-9D47-4F626F3D95D6}">
            <xm:f>'\Program Files (x86)\Google\Chrome\Application\84.0.4147.135\192.168.6.11\sig\MAPA INTERACTIVO\Apoyo\Gestión Tecnológica\Riesgos\[Mapa de Riesgos  Tecnología V16.xlsx]LISTAS'!#REF!</xm:f>
            <x14:dxf>
              <fill>
                <patternFill>
                  <bgColor rgb="FF33CC33"/>
                </patternFill>
              </fill>
            </x14:dxf>
          </x14:cfRule>
          <xm:sqref>L41</xm:sqref>
        </x14:conditionalFormatting>
        <x14:conditionalFormatting xmlns:xm="http://schemas.microsoft.com/office/excel/2006/main">
          <x14:cfRule type="cellIs" priority="96" operator="equal" id="{3F56DA1C-24BD-4EED-9675-33BFD49083CD}">
            <xm:f>'\Program Files (x86)\Google\Chrome\Application\84.0.4147.135\192.168.6.11\sig\MAPA INTERACTIVO\Apoyo\Gestión Tecnológica\Riesgos\[Mapa de Riesgos  Tecnología V16.xlsx]LISTAS'!#REF!</xm:f>
            <x14:dxf>
              <fill>
                <patternFill>
                  <bgColor rgb="FFFF0000"/>
                </patternFill>
              </fill>
            </x14:dxf>
          </x14:cfRule>
          <x14:cfRule type="cellIs" priority="97" operator="equal" id="{FFC82E0B-5935-42CC-967F-5F5343C44670}">
            <xm:f>'\Program Files (x86)\Google\Chrome\Application\84.0.4147.135\192.168.6.11\sig\MAPA INTERACTIVO\Apoyo\Gestión Tecnológica\Riesgos\[Mapa de Riesgos  Tecnología V16.xlsx]LISTAS'!#REF!</xm:f>
            <x14:dxf>
              <fill>
                <patternFill>
                  <bgColor rgb="FFFF3300"/>
                </patternFill>
              </fill>
            </x14:dxf>
          </x14:cfRule>
          <x14:cfRule type="cellIs" priority="98" operator="equal" id="{DB4D56AD-A8BE-4C81-A7F7-B9470CF1CD92}">
            <xm:f>'\Program Files (x86)\Google\Chrome\Application\84.0.4147.135\192.168.6.11\sig\MAPA INTERACTIVO\Apoyo\Gestión Tecnológica\Riesgos\[Mapa de Riesgos  Tecnología V16.xlsx]LISTAS'!#REF!</xm:f>
            <x14:dxf>
              <fill>
                <patternFill>
                  <bgColor rgb="FFFFFF00"/>
                </patternFill>
              </fill>
            </x14:dxf>
          </x14:cfRule>
          <x14:cfRule type="cellIs" priority="99" operator="equal" id="{97A15FA7-A67C-445E-B04E-EA9E7EF06462}">
            <xm:f>'\Program Files (x86)\Google\Chrome\Application\84.0.4147.135\192.168.6.11\sig\MAPA INTERACTIVO\Apoyo\Gestión Tecnológica\Riesgos\[Mapa de Riesgos  Tecnología V16.xlsx]LISTAS'!#REF!</xm:f>
            <x14:dxf>
              <fill>
                <patternFill>
                  <bgColor rgb="FFCCFF33"/>
                </patternFill>
              </fill>
            </x14:dxf>
          </x14:cfRule>
          <x14:cfRule type="cellIs" priority="100" operator="equal" id="{838E1C15-A523-4BB7-8967-E48AD4C21A92}">
            <xm:f>'\Program Files (x86)\Google\Chrome\Application\84.0.4147.135\192.168.6.11\sig\MAPA INTERACTIVO\Apoyo\Gestión Tecnológica\Riesgos\[Mapa de Riesgos  Tecnología V16.xlsx]LISTAS'!#REF!</xm:f>
            <x14:dxf>
              <fill>
                <patternFill>
                  <bgColor rgb="FF33CC33"/>
                </patternFill>
              </fill>
            </x14:dxf>
          </x14:cfRule>
          <xm:sqref>AK41</xm:sqref>
        </x14:conditionalFormatting>
        <x14:conditionalFormatting xmlns:xm="http://schemas.microsoft.com/office/excel/2006/main">
          <x14:cfRule type="cellIs" priority="91" operator="equal" id="{6C6B4DB3-9D4F-48CE-ACDC-6D8043C00D2E}">
            <xm:f>'\Program Files (x86)\Google\Chrome\Application\84.0.4147.135\192.168.6.11\sig\MAPA INTERACTIVO\Apoyo\Gestión Tecnológica\Riesgos\[Mapa de Riesgos  Tecnología V16.xlsx]LISTAS'!#REF!</xm:f>
            <x14:dxf>
              <fill>
                <patternFill>
                  <bgColor rgb="FFFF0000"/>
                </patternFill>
              </fill>
            </x14:dxf>
          </x14:cfRule>
          <x14:cfRule type="cellIs" priority="92" operator="equal" id="{4A2E4C4B-1933-4139-A7FB-937817466806}">
            <xm:f>'\Program Files (x86)\Google\Chrome\Application\84.0.4147.135\192.168.6.11\sig\MAPA INTERACTIVO\Apoyo\Gestión Tecnológica\Riesgos\[Mapa de Riesgos  Tecnología V16.xlsx]LISTAS'!#REF!</xm:f>
            <x14:dxf>
              <fill>
                <patternFill>
                  <bgColor rgb="FFFF3300"/>
                </patternFill>
              </fill>
            </x14:dxf>
          </x14:cfRule>
          <x14:cfRule type="cellIs" priority="93" operator="equal" id="{3EFA0921-6E10-414A-9880-8B5EC772BFEE}">
            <xm:f>'\Program Files (x86)\Google\Chrome\Application\84.0.4147.135\192.168.6.11\sig\MAPA INTERACTIVO\Apoyo\Gestión Tecnológica\Riesgos\[Mapa de Riesgos  Tecnología V16.xlsx]LISTAS'!#REF!</xm:f>
            <x14:dxf>
              <fill>
                <patternFill>
                  <bgColor rgb="FFFFFF00"/>
                </patternFill>
              </fill>
            </x14:dxf>
          </x14:cfRule>
          <x14:cfRule type="cellIs" priority="94" operator="equal" id="{151EB29C-20AE-453A-8D74-9B6072B8EAC5}">
            <xm:f>'\Program Files (x86)\Google\Chrome\Application\84.0.4147.135\192.168.6.11\sig\MAPA INTERACTIVO\Apoyo\Gestión Tecnológica\Riesgos\[Mapa de Riesgos  Tecnología V16.xlsx]LISTAS'!#REF!</xm:f>
            <x14:dxf>
              <fill>
                <patternFill>
                  <bgColor rgb="FFCCFF33"/>
                </patternFill>
              </fill>
            </x14:dxf>
          </x14:cfRule>
          <x14:cfRule type="cellIs" priority="95" operator="equal" id="{F3872C1D-7DCA-44C0-8353-E47015DB4867}">
            <xm:f>'\Program Files (x86)\Google\Chrome\Application\84.0.4147.135\192.168.6.11\sig\MAPA INTERACTIVO\Apoyo\Gestión Tecnológica\Riesgos\[Mapa de Riesgos  Tecnología V16.xlsx]LISTAS'!#REF!</xm:f>
            <x14:dxf>
              <fill>
                <patternFill>
                  <bgColor rgb="FF33CC33"/>
                </patternFill>
              </fill>
            </x14:dxf>
          </x14:cfRule>
          <xm:sqref>AL41</xm:sqref>
        </x14:conditionalFormatting>
        <x14:conditionalFormatting xmlns:xm="http://schemas.microsoft.com/office/excel/2006/main">
          <x14:cfRule type="cellIs" priority="87" operator="equal" id="{838C5892-EAFE-4F20-A509-6EBC7923954E}">
            <xm:f>'\Program Files (x86)\Google\Chrome\Application\84.0.4147.135\192.168.6.11\sig\MAPA INTERACTIVO\Apoyo\Gestión Tecnológica\Riesgos\[Mapa de Riesgos  Tecnología V16.xlsx]LISTAS'!#REF!</xm:f>
            <x14:dxf>
              <fill>
                <patternFill>
                  <bgColor rgb="FFFF0000"/>
                </patternFill>
              </fill>
            </x14:dxf>
          </x14:cfRule>
          <x14:cfRule type="cellIs" priority="88" operator="equal" id="{639C84AA-D2AF-43B4-B4C3-71264BF55A28}">
            <xm:f>'\Program Files (x86)\Google\Chrome\Application\84.0.4147.135\192.168.6.11\sig\MAPA INTERACTIVO\Apoyo\Gestión Tecnológica\Riesgos\[Mapa de Riesgos  Tecnología V16.xlsx]LISTAS'!#REF!</xm:f>
            <x14:dxf>
              <fill>
                <patternFill>
                  <bgColor rgb="FFFF9933"/>
                </patternFill>
              </fill>
            </x14:dxf>
          </x14:cfRule>
          <x14:cfRule type="cellIs" priority="89" operator="equal" id="{A2DEA497-022E-4923-B60A-22AC99D300BD}">
            <xm:f>'\Program Files (x86)\Google\Chrome\Application\84.0.4147.135\192.168.6.11\sig\MAPA INTERACTIVO\Apoyo\Gestión Tecnológica\Riesgos\[Mapa de Riesgos  Tecnología V16.xlsx]LISTAS'!#REF!</xm:f>
            <x14:dxf>
              <fill>
                <patternFill>
                  <bgColor rgb="FFFFFF00"/>
                </patternFill>
              </fill>
            </x14:dxf>
          </x14:cfRule>
          <x14:cfRule type="cellIs" priority="90" operator="equal" id="{62870AD9-EB0C-406E-9C8F-B7A961D1E531}">
            <xm:f>'\Program Files (x86)\Google\Chrome\Application\84.0.4147.135\192.168.6.11\sig\MAPA INTERACTIVO\Apoyo\Gestión Tecnológica\Riesgos\[Mapa de Riesgos  Tecnología V16.xlsx]LISTAS'!#REF!</xm:f>
            <x14:dxf>
              <fill>
                <patternFill>
                  <bgColor rgb="FF33CC33"/>
                </patternFill>
              </fill>
            </x14:dxf>
          </x14:cfRule>
          <xm:sqref>AM41</xm:sqref>
        </x14:conditionalFormatting>
        <x14:conditionalFormatting xmlns:xm="http://schemas.microsoft.com/office/excel/2006/main">
          <x14:cfRule type="cellIs" priority="82" operator="equal" id="{34A5B443-72C8-4784-B930-250D363A8CE7}">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83" operator="equal" id="{A520E464-D95E-4D08-A183-0D577DA70983}">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84" operator="equal" id="{2747E597-16AF-4821-8D1C-4D51BE203E36}">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85" operator="equal" id="{A5AB2D64-4491-43B4-B0C2-BE92B4512485}">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86" operator="equal" id="{6B5D34CD-0949-410A-876E-81B3D363286F}">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J55</xm:sqref>
        </x14:conditionalFormatting>
        <x14:conditionalFormatting xmlns:xm="http://schemas.microsoft.com/office/excel/2006/main">
          <x14:cfRule type="cellIs" priority="77" operator="equal" id="{90FC8B7F-7878-4986-80E3-EB6A27D1CD75}">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78" operator="equal" id="{141F35F4-9F20-4974-9044-749936D7E215}">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79" operator="equal" id="{CC77EC89-D4D7-4CC3-9DEA-A8424F8214C0}">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80" operator="equal" id="{64416805-2BF7-427F-A6F6-2A2E35D0FCCB}">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81" operator="equal" id="{EFE3DCBD-608C-4F00-9400-1A80EA16C91C}">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J56</xm:sqref>
        </x14:conditionalFormatting>
        <x14:conditionalFormatting xmlns:xm="http://schemas.microsoft.com/office/excel/2006/main">
          <x14:cfRule type="cellIs" priority="72" operator="equal" id="{0212EBE4-5ADB-4275-9D12-3EBB365B9262}">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73" operator="equal" id="{C85B9F0E-5F9B-43C3-8FE8-2670ECE06667}">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74" operator="equal" id="{F7022A51-7996-42BF-8DB4-0DDACFCCAACD}">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75" operator="equal" id="{563E372C-FA3D-4C38-B354-54F93D0A0389}">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76" operator="equal" id="{D2AA4E34-8970-4E25-89C3-95B0CD130B4E}">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K55</xm:sqref>
        </x14:conditionalFormatting>
        <x14:conditionalFormatting xmlns:xm="http://schemas.microsoft.com/office/excel/2006/main">
          <x14:cfRule type="cellIs" priority="68" operator="equal" id="{7B1D173E-DB66-4A96-BCF2-D434640F1BC9}">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69" operator="equal" id="{ED8A14C9-43F7-44D2-8DDE-518EC7866854}">
            <xm:f>'https://sdht-my.sharepoint.com/personal/cristian_delgado_habitatbogota_gov_co/Documents/192.168.6.11/sig/MAPA INTERACTIVO/Eval y seguimiento/Control Disciplinario/Riesgos/[PG03-FO401 Mapa de riesgos V15 - CID.xlsx]LISTAS'!#REF!</xm:f>
            <x14:dxf>
              <fill>
                <patternFill>
                  <bgColor rgb="FFFF9933"/>
                </patternFill>
              </fill>
            </x14:dxf>
          </x14:cfRule>
          <x14:cfRule type="cellIs" priority="70" operator="equal" id="{C9BE823A-B2CA-4486-B61E-14165C74A049}">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71" operator="equal" id="{C162414C-A38F-495E-A446-35705F8F207E}">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L55</xm:sqref>
        </x14:conditionalFormatting>
        <x14:conditionalFormatting xmlns:xm="http://schemas.microsoft.com/office/excel/2006/main">
          <x14:cfRule type="cellIs" priority="51" operator="equal" id="{259B056E-48C6-4A72-B6CA-3B74EAA64387}">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52" operator="equal" id="{A83998E4-B370-41E4-B0F3-C0457361A257}">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53" operator="equal" id="{3010F726-EF0E-439D-8F64-CC65E0E341C4}">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54" operator="equal" id="{C4C5FB03-82ED-4CA3-9D8D-89B5E847EB55}">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55" operator="equal" id="{790798E4-238A-49AF-A932-F13EE7D7D0C7}">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K56</xm:sqref>
        </x14:conditionalFormatting>
        <x14:conditionalFormatting xmlns:xm="http://schemas.microsoft.com/office/excel/2006/main">
          <x14:cfRule type="cellIs" priority="47" operator="equal" id="{F0AFC0FA-FE97-4B03-88B2-F961C363E26F}">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48" operator="equal" id="{429AE52C-E980-4340-BDA7-44B6AFE296FD}">
            <xm:f>'https://sdht-my.sharepoint.com/personal/cristian_delgado_habitatbogota_gov_co/Documents/192.168.6.11/sig/MAPA INTERACTIVO/Eval y seguimiento/Control Disciplinario/Riesgos/[PG03-FO401 Mapa de riesgos V15 - CID.xlsx]LISTAS'!#REF!</xm:f>
            <x14:dxf>
              <fill>
                <patternFill>
                  <bgColor rgb="FFFF9933"/>
                </patternFill>
              </fill>
            </x14:dxf>
          </x14:cfRule>
          <x14:cfRule type="cellIs" priority="49" operator="equal" id="{55D03E78-A13B-46D6-BA41-AE7FF5DD5B88}">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50" operator="equal" id="{DA343A58-8EFB-4AB9-9DA1-BD6F85673066}">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L56</xm:sqref>
        </x14:conditionalFormatting>
        <x14:conditionalFormatting xmlns:xm="http://schemas.microsoft.com/office/excel/2006/main">
          <x14:cfRule type="cellIs" priority="26" operator="equal" id="{317C4F40-3FE6-41DF-B936-E0534158C6E5}">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27" operator="equal" id="{2395FF72-FD61-4423-8179-BBEC23F301A4}">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28" operator="equal" id="{6C915AE5-E87D-47E4-9B34-D6A642BD7AB7}">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29" operator="equal" id="{7C2A3860-599F-4D96-BE7B-AD77CB8A2F69}">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30" operator="equal" id="{D4E4E8D4-504C-4B19-9141-1F12ACE06881}">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AK55</xm:sqref>
        </x14:conditionalFormatting>
        <x14:conditionalFormatting xmlns:xm="http://schemas.microsoft.com/office/excel/2006/main">
          <x14:cfRule type="cellIs" priority="21" operator="equal" id="{6B772272-FD57-4A9A-96DE-BA02422E64D9}">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22" operator="equal" id="{957940CE-A545-4772-A6B7-EAE5B1B604C9}">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23" operator="equal" id="{2D97569C-31B2-4E36-9305-B4B82593A97B}">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24" operator="equal" id="{23C9CA46-A944-4A28-9EAE-EAB28CB2D11B}">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25" operator="equal" id="{D8552A6C-74D4-46B5-9730-71872E35677C}">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AK56</xm:sqref>
        </x14:conditionalFormatting>
        <x14:conditionalFormatting xmlns:xm="http://schemas.microsoft.com/office/excel/2006/main">
          <x14:cfRule type="cellIs" priority="16" operator="equal" id="{D81E767F-FACC-4084-BB98-B5970A7DC355}">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17" operator="equal" id="{71BF9979-402F-4289-9CD6-8A83B522AA4C}">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18" operator="equal" id="{FF3B3C2E-8DFA-4B5B-AC0D-F9EA608B1888}">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19" operator="equal" id="{FD8B090B-83A4-4288-B3B5-F62C36E1157B}">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20" operator="equal" id="{4A19BA89-8900-48B8-A3C9-4E3AF76CDE21}">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AL55</xm:sqref>
        </x14:conditionalFormatting>
        <x14:conditionalFormatting xmlns:xm="http://schemas.microsoft.com/office/excel/2006/main">
          <x14:cfRule type="cellIs" priority="11" operator="equal" id="{BE8DECEA-6B74-493B-A0FD-F23902EBC9DB}">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12" operator="equal" id="{BEFB4757-DAAC-4A94-87E1-E530785D7C28}">
            <xm:f>'https://sdht-my.sharepoint.com/personal/cristian_delgado_habitatbogota_gov_co/Documents/192.168.6.11/sig/MAPA INTERACTIVO/Eval y seguimiento/Control Disciplinario/Riesgos/[PG03-FO401 Mapa de riesgos V15 - CID.xlsx]LISTAS'!#REF!</xm:f>
            <x14:dxf>
              <fill>
                <patternFill>
                  <bgColor rgb="FFFF3300"/>
                </patternFill>
              </fill>
            </x14:dxf>
          </x14:cfRule>
          <x14:cfRule type="cellIs" priority="13" operator="equal" id="{2DC8BAE7-1CC9-4009-8ECD-21DEEF9200C9}">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14" operator="equal" id="{64324CF2-7569-41EB-8683-3DDF3E2942EF}">
            <xm:f>'https://sdht-my.sharepoint.com/personal/cristian_delgado_habitatbogota_gov_co/Documents/192.168.6.11/sig/MAPA INTERACTIVO/Eval y seguimiento/Control Disciplinario/Riesgos/[PG03-FO401 Mapa de riesgos V15 - CID.xlsx]LISTAS'!#REF!</xm:f>
            <x14:dxf>
              <fill>
                <patternFill>
                  <bgColor rgb="FFCCFF33"/>
                </patternFill>
              </fill>
            </x14:dxf>
          </x14:cfRule>
          <x14:cfRule type="cellIs" priority="15" operator="equal" id="{D4E94AB2-3F4D-4825-AFC2-2D65D9A177CB}">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AL56</xm:sqref>
        </x14:conditionalFormatting>
        <x14:conditionalFormatting xmlns:xm="http://schemas.microsoft.com/office/excel/2006/main">
          <x14:cfRule type="cellIs" priority="7" operator="equal" id="{107FC6C0-D54D-432B-828F-7BC7765ABB37}">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8" operator="equal" id="{47CE899F-DF88-42AF-9A11-75E722B3AB95}">
            <xm:f>'https://sdht-my.sharepoint.com/personal/cristian_delgado_habitatbogota_gov_co/Documents/192.168.6.11/sig/MAPA INTERACTIVO/Eval y seguimiento/Control Disciplinario/Riesgos/[PG03-FO401 Mapa de riesgos V15 - CID.xlsx]LISTAS'!#REF!</xm:f>
            <x14:dxf>
              <fill>
                <patternFill>
                  <bgColor rgb="FFFF9933"/>
                </patternFill>
              </fill>
            </x14:dxf>
          </x14:cfRule>
          <x14:cfRule type="cellIs" priority="9" operator="equal" id="{49558A23-2368-4CF5-B412-386D35F075CB}">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10" operator="equal" id="{595E316C-9E34-436C-91EB-B4DC62D220AC}">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AM55</xm:sqref>
        </x14:conditionalFormatting>
        <x14:conditionalFormatting xmlns:xm="http://schemas.microsoft.com/office/excel/2006/main">
          <x14:cfRule type="cellIs" priority="3" operator="equal" id="{68234D51-0B9B-46A1-A3D6-68C98768C5D4}">
            <xm:f>'https://sdht-my.sharepoint.com/personal/cristian_delgado_habitatbogota_gov_co/Documents/192.168.6.11/sig/MAPA INTERACTIVO/Eval y seguimiento/Control Disciplinario/Riesgos/[PG03-FO401 Mapa de riesgos V15 - CID.xlsx]LISTAS'!#REF!</xm:f>
            <x14:dxf>
              <fill>
                <patternFill>
                  <bgColor rgb="FFFF0000"/>
                </patternFill>
              </fill>
            </x14:dxf>
          </x14:cfRule>
          <x14:cfRule type="cellIs" priority="4" operator="equal" id="{BD73C194-68D0-4D43-AB50-B688339BBAD1}">
            <xm:f>'https://sdht-my.sharepoint.com/personal/cristian_delgado_habitatbogota_gov_co/Documents/192.168.6.11/sig/MAPA INTERACTIVO/Eval y seguimiento/Control Disciplinario/Riesgos/[PG03-FO401 Mapa de riesgos V15 - CID.xlsx]LISTAS'!#REF!</xm:f>
            <x14:dxf>
              <fill>
                <patternFill>
                  <bgColor rgb="FFFF9933"/>
                </patternFill>
              </fill>
            </x14:dxf>
          </x14:cfRule>
          <x14:cfRule type="cellIs" priority="5" operator="equal" id="{C6ACDC7F-3FCD-4B1F-AEF2-5D7FCB9F0914}">
            <xm:f>'https://sdht-my.sharepoint.com/personal/cristian_delgado_habitatbogota_gov_co/Documents/192.168.6.11/sig/MAPA INTERACTIVO/Eval y seguimiento/Control Disciplinario/Riesgos/[PG03-FO401 Mapa de riesgos V15 - CID.xlsx]LISTAS'!#REF!</xm:f>
            <x14:dxf>
              <fill>
                <patternFill>
                  <bgColor rgb="FFFFFF00"/>
                </patternFill>
              </fill>
            </x14:dxf>
          </x14:cfRule>
          <x14:cfRule type="cellIs" priority="6" operator="equal" id="{59221FC5-37A4-4573-BE16-A4BA8714FC09}">
            <xm:f>'https://sdht-my.sharepoint.com/personal/cristian_delgado_habitatbogota_gov_co/Documents/192.168.6.11/sig/MAPA INTERACTIVO/Eval y seguimiento/Control Disciplinario/Riesgos/[PG03-FO401 Mapa de riesgos V15 - CID.xlsx]LISTAS'!#REF!</xm:f>
            <x14:dxf>
              <fill>
                <patternFill>
                  <bgColor rgb="FF33CC33"/>
                </patternFill>
              </fill>
            </x14:dxf>
          </x14:cfRule>
          <xm:sqref>AM56</xm:sqref>
        </x14:conditionalFormatting>
        <x14:conditionalFormatting xmlns:xm="http://schemas.microsoft.com/office/excel/2006/main">
          <x14:cfRule type="containsText" priority="1" operator="containsText" text="123" id="{99AE9A36-D430-4489-AFC7-A6B67AAC9D8D}">
            <xm:f>NOT(ISERROR(SEARCH("123",'https://sdht-my.sharepoint.com/personal/cristian_delgado_habitatbogota_gov_co/Documents/192.168.6.11/sig/MAPA INTERACTIVO/Eval y seguimiento/Control Disciplinario/Riesgos/[PG03-FO401 Mapa de riesgos V15 - CID.xlsx]MR Gestión'!#REF!)))</xm:f>
            <x14:dxf>
              <fill>
                <patternFill>
                  <bgColor rgb="FF00B050"/>
                </patternFill>
              </fill>
            </x14:dxf>
          </x14:cfRule>
          <xm:sqref>AT55</xm:sqref>
        </x14:conditionalFormatting>
        <x14:conditionalFormatting xmlns:xm="http://schemas.microsoft.com/office/excel/2006/main">
          <x14:cfRule type="containsText" priority="2" operator="containsText" id="{DC9E60A2-6767-4BC6-8F42-81F91D4CF22E}">
            <xm:f>NOT(ISERROR(SEARCH('https://sdht-my.sharepoint.com/personal/cristian_delgado_habitatbogota_gov_co/Documents/192.168.6.11/sig/MAPA INTERACTIVO/Eval y seguimiento/Control Disciplinario/Riesgos/[PG03-FO401 Mapa de riesgos V15 - CID.xlsx]MR Gestión'!#REF!,'https://sdht-my.sharepoint.com/personal/cristian_delgado_habitatbogota_gov_co/Documents/192.168.6.11/sig/MAPA INTERACTIVO/Eval y seguimiento/Control Disciplinario/Riesgos/[PG03-FO401 Mapa de riesgos V15 - CID.xlsx]MR Gestión'!#REF!)))</xm:f>
            <xm:f>'https://sdht-my.sharepoint.com/personal/cristian_delgado_habitatbogota_gov_co/Documents/192.168.6.11/sig/MAPA INTERACTIVO/Eval y seguimiento/Control Disciplinario/Riesgos/[PG03-FO401 Mapa de riesgos V15 - CID.xlsx]MR Gestión'!#REF!</xm:f>
            <x14:dxf>
              <fill>
                <patternFill>
                  <bgColor rgb="FFFF0000"/>
                </patternFill>
              </fill>
            </x14:dxf>
          </x14:cfRule>
          <xm:sqref>AT55</xm:sqref>
        </x14:conditionalFormatting>
      </x14:conditionalFormattings>
    </ext>
    <ext xmlns:x14="http://schemas.microsoft.com/office/spreadsheetml/2009/9/main" uri="{CCE6A557-97BC-4b89-ADB6-D9C93CAAB3DF}">
      <x14:dataValidations xmlns:xm="http://schemas.microsoft.com/office/excel/2006/main" count="40">
        <x14:dataValidation type="list" allowBlank="1" showInputMessage="1" showErrorMessage="1" prompt="_x000a_" xr:uid="{00000000-0002-0000-0000-000005000000}">
          <x14:formula1>
            <xm:f>'\\192.168.6.11\sig\MAPA INTERACTIVO\Estrategicos\Administracion del SIG\Riesgos\[PG03-FO401 Mapa de riesgos Admon SIG V10.xlsx]LISTAS'!#REF!</xm:f>
          </x14:formula1>
          <xm:sqref>AA8:AA9 W8:W9</xm:sqref>
        </x14:dataValidation>
        <x14:dataValidation type="list" allowBlank="1" showErrorMessage="1" xr:uid="{00000000-0002-0000-0000-000006000000}">
          <x14:formula1>
            <xm:f>'\\192.168.6.11\sig\MAPA INTERACTIVO\Estrategicos\Administracion del SIG\Riesgos\[PG03-FO401 Mapa de riesgos Admon SIG V10.xlsx]LISTAS'!#REF!</xm:f>
          </x14:formula1>
          <xm:sqref>Q8:Q9 Y8:Y9 U8:U9 Q21</xm:sqref>
        </x14:dataValidation>
        <x14:dataValidation type="list" allowBlank="1" showInputMessage="1" showErrorMessage="1" xr:uid="{00000000-0002-0000-0000-000007000000}">
          <x14:formula1>
            <xm:f>'\\192.168.6.11\sig\MAPA INTERACTIVO\Estrategicos\Administracion del SIG\Riesgos\[PG03-FO401 Mapa de riesgos Admon SIG V10.xlsx]LISTAS'!#REF!</xm:f>
          </x14:formula1>
          <xm:sqref>AC8:AC9 E8:E9 H8:H9 B8:B9 S8:S9 AK8:AM9 J8:L9 AE8:AE9 AK21:AM21 S21 U21 Y21 AC21 AE21 N21 J21:L21 H21</xm:sqref>
        </x14:dataValidation>
        <x14:dataValidation type="list" allowBlank="1" showInputMessage="1" showErrorMessage="1" prompt="_x000a_" xr:uid="{00000000-0002-0000-0000-000008000000}">
          <x14:formula1>
            <xm:f>'C:\Users\acifuentesc\AppData\Local\Microsoft\Windows\INetCache\Content.Outlook\3XVEFIRY\[PG03-FO401 Mapa de riesgos Produccion de informacion V15.xlsx]LISTAS'!#REF!</xm:f>
          </x14:formula1>
          <xm:sqref>AA12:AA15 W12:W15</xm:sqref>
        </x14:dataValidation>
        <x14:dataValidation type="list" allowBlank="1" showErrorMessage="1" xr:uid="{00000000-0002-0000-0000-000009000000}">
          <x14:formula1>
            <xm:f>'C:\Users\acifuentesc\AppData\Local\Microsoft\Windows\INetCache\Content.Outlook\3XVEFIRY\[PG03-FO401 Mapa de riesgos Produccion de informacion V15.xlsx]LISTAS'!#REF!</xm:f>
          </x14:formula1>
          <xm:sqref>Q12:Q15 Y12:Y15 U12:U15</xm:sqref>
        </x14:dataValidation>
        <x14:dataValidation type="list" allowBlank="1" showInputMessage="1" showErrorMessage="1" xr:uid="{00000000-0002-0000-0000-00000A000000}">
          <x14:formula1>
            <xm:f>'C:\Users\acifuentesc\AppData\Local\Microsoft\Windows\INetCache\Content.Outlook\3XVEFIRY\[PG03-FO401 Mapa de riesgos Produccion de informacion V15.xlsx]LISTAS'!#REF!</xm:f>
          </x14:formula1>
          <xm:sqref>AC12:AC15 AP15 J12 E12:E15 H12:H15 B12:B15 S12:S15 AE12:AE15 K12:L15 AK12:AM15 O12:O15</xm:sqref>
        </x14:dataValidation>
        <x14:dataValidation type="list" allowBlank="1" showInputMessage="1" showErrorMessage="1" xr:uid="{00000000-0002-0000-0000-00000B000000}">
          <x14:formula1>
            <xm:f>'\\Srv-fileserver\sig\Users\acifuentesc\AppData\Local\Microsoft\Windows\INetCache\Content.Outlook\3XVEFIRY\[OK RdCorrupción Control Vivienda y Veedurías Abr19.xlsx]LISTAS'!#REF!</xm:f>
          </x14:formula1>
          <xm:sqref>H16:H20 J16 S19:S20 AE16:AE20 AC19:AC20 AK16</xm:sqref>
        </x14:dataValidation>
        <x14:dataValidation type="list" allowBlank="1" showInputMessage="1" showErrorMessage="1" xr:uid="{00000000-0002-0000-0000-00000C000000}">
          <x14:formula1>
            <xm:f>'\\Srv-fileserver\sig\MAPA INTERACTIVO\Misionales\Control de vivienda y veeduría a las curadurías\Riesgos\[RiesgosAjustados PG03-FO401 Mapa de riesgos V17(6).xlsx]LISTAS'!#REF!</xm:f>
          </x14:formula1>
          <xm:sqref>K16:L16 J19:L19 AL16:AM16 AM19</xm:sqref>
        </x14:dataValidation>
        <x14:dataValidation type="list" allowBlank="1" showInputMessage="1" showErrorMessage="1" prompt="_x000a_" xr:uid="{00000000-0002-0000-0000-00000D000000}">
          <x14:formula1>
            <xm:f>'\\Srv-fileserver\sig\Users\acifuentesc\AppData\Local\Microsoft\Windows\INetCache\Content.Outlook\3XVEFIRY\[OK RdCorrupción Control Vivienda y Veedurías Abr19.xlsx]LISTAS'!#REF!</xm:f>
          </x14:formula1>
          <xm:sqref>AA19:AA20 W19:W20</xm:sqref>
        </x14:dataValidation>
        <x14:dataValidation type="list" allowBlank="1" showErrorMessage="1" xr:uid="{00000000-0002-0000-0000-00000E000000}">
          <x14:formula1>
            <xm:f>'\\Srv-fileserver\sig\Users\acifuentesc\AppData\Local\Microsoft\Windows\INetCache\Content.Outlook\3XVEFIRY\[OK RdCorrupción Control Vivienda y Veedurías Abr19.xlsx]LISTAS'!#REF!</xm:f>
          </x14:formula1>
          <xm:sqref>S16:S18 W16:W18 AA16:AA18 U16:U20 Q16:Q20 Y16:Y20</xm:sqref>
        </x14:dataValidation>
        <x14:dataValidation type="list" allowBlank="1" showInputMessage="1" showErrorMessage="1" xr:uid="{00000000-0002-0000-0000-00000F000000}">
          <x14:formula1>
            <xm:f>'\\Srv-fileserver\sig\Users\acifuentesc\Documents\Angela C\2019\Admon SIG\Procedimiento riesgos para revisar\Versión 5\propuesta riesgos corrup\[propuesta PG03-FO401 Mapa de riesgos V5 corrupcion YNML 2307.xlsx]LISTAS'!#REF!</xm:f>
          </x14:formula1>
          <xm:sqref>AK19:AL19</xm:sqref>
        </x14:dataValidation>
        <x14:dataValidation type="list" allowBlank="1" showInputMessage="1" showErrorMessage="1" xr:uid="{00000000-0002-0000-0000-000010000000}">
          <x14:formula1>
            <xm:f>'\\192.168.6.11\sig\MAPA INTERACTIVO\Misionales\Instrum financiacion\Riesgos\[PG03-FO401 Mapa de riesgos Instrumentos de finan V11.xlsx]LISTAS'!#REF!</xm:f>
          </x14:formula1>
          <xm:sqref>B21</xm:sqref>
        </x14:dataValidation>
        <x14:dataValidation type="list" allowBlank="1" showInputMessage="1" showErrorMessage="1" prompt="_x000a_" xr:uid="{00000000-0002-0000-0000-000017000000}">
          <x14:formula1>
            <xm:f>'\\192.168.6.11\sig\MAPA INTERACTIVO\Estrategicos\Administracion del SIG\Riesgos\[PG03-FO401 Mapa de riesgos Admon SIG V10.xlsx]LISTAS'!#REF!</xm:f>
          </x14:formula1>
          <xm:sqref>AA21 W21</xm:sqref>
        </x14:dataValidation>
        <x14:dataValidation type="list" allowBlank="1" showInputMessage="1" showErrorMessage="1" xr:uid="{00000000-0002-0000-0000-00001F000000}">
          <x14:formula1>
            <xm:f>'C:\Users\acifuentesc\AppData\Local\Microsoft\Windows\INetCache\Content.Outlook\3XVEFIRY\[Mapa_riesgos_2019 a 30_Agt_19.xlsx]LISTAS'!#REF!</xm:f>
          </x14:formula1>
          <xm:sqref>J22:L23 B22:B23 H22:H23 E22:E23 S22:S23 AE22:AE23 AC22:AC23 AK22:AM23</xm:sqref>
        </x14:dataValidation>
        <x14:dataValidation type="list" allowBlank="1" showInputMessage="1" showErrorMessage="1" prompt="_x000a_" xr:uid="{00000000-0002-0000-0000-000020000000}">
          <x14:formula1>
            <xm:f>'C:\Users\acifuentesc\AppData\Local\Microsoft\Windows\INetCache\Content.Outlook\3XVEFIRY\[Mapa_riesgos_2019 a 30_Agt_19.xlsx]LISTAS'!#REF!</xm:f>
          </x14:formula1>
          <xm:sqref>W22:W23 AA22:AA23</xm:sqref>
        </x14:dataValidation>
        <x14:dataValidation type="list" allowBlank="1" showErrorMessage="1" xr:uid="{00000000-0002-0000-0000-000021000000}">
          <x14:formula1>
            <xm:f>'C:\Users\acifuentesc\AppData\Local\Microsoft\Windows\INetCache\Content.Outlook\3XVEFIRY\[Mapa_riesgos_2019 a 30_Agt_19.xlsx]LISTAS'!#REF!</xm:f>
          </x14:formula1>
          <xm:sqref>U22:U23 Y22:Y23 Q22:Q23</xm:sqref>
        </x14:dataValidation>
        <x14:dataValidation type="list" allowBlank="1" showInputMessage="1" showErrorMessage="1" xr:uid="{00000000-0002-0000-0000-000022000000}">
          <x14:formula1>
            <xm:f>'C:\Users\acifuentesc\AppData\Local\Microsoft\Windows\INetCache\Content.Outlook\3XVEFIRY\[OK MdeCorrupción Gestión del Territ revisado Natalia.xlsx]LISTAS'!#REF!</xm:f>
          </x14:formula1>
          <xm:sqref>J28:L28 J26 J24 E24:E28 H24:H28 B24:B28 S24:S28 AE24:AE28 K24:L26 AC24:AC28 AK24:AM26 AK28:AM28</xm:sqref>
        </x14:dataValidation>
        <x14:dataValidation type="list" allowBlank="1" showInputMessage="1" showErrorMessage="1" prompt="_x000a_" xr:uid="{00000000-0002-0000-0000-000023000000}">
          <x14:formula1>
            <xm:f>'C:\Users\acifuentesc\AppData\Local\Microsoft\Windows\INetCache\Content.Outlook\3XVEFIRY\[OK MdeCorrupción Gestión del Territ revisado Natalia.xlsx]LISTAS'!#REF!</xm:f>
          </x14:formula1>
          <xm:sqref>AA24:AA28 W24:W28</xm:sqref>
        </x14:dataValidation>
        <x14:dataValidation type="list" allowBlank="1" showErrorMessage="1" xr:uid="{00000000-0002-0000-0000-000024000000}">
          <x14:formula1>
            <xm:f>'C:\Users\acifuentesc\AppData\Local\Microsoft\Windows\INetCache\Content.Outlook\3XVEFIRY\[OK MdeCorrupción Gestión del Territ revisado Natalia.xlsx]LISTAS'!#REF!</xm:f>
          </x14:formula1>
          <xm:sqref>Q24:Q28 Y24:Y28 U24:U28</xm:sqref>
        </x14:dataValidation>
        <x14:dataValidation type="list" allowBlank="1" showInputMessage="1" showErrorMessage="1" xr:uid="{00000000-0002-0000-0000-000025000000}">
          <x14:formula1>
            <xm:f>'\\192.168.6.11\sig\MAPA INTERACTIVO\Apoyo\Gestión Documental\Riesgos\[PG03-FO401 Mapa de riesgos Gestion documental V16.xlsx]LISTAS'!#REF!</xm:f>
          </x14:formula1>
          <xm:sqref>J30:L32 E30:E32 H30:H32 B30:B32 AC30:AC32 S30:S32 AE30:AE32 AK30:AM32</xm:sqref>
        </x14:dataValidation>
        <x14:dataValidation type="list" allowBlank="1" showErrorMessage="1" xr:uid="{00000000-0002-0000-0000-000026000000}">
          <x14:formula1>
            <xm:f>'\\192.168.6.11\sig\MAPA INTERACTIVO\Apoyo\Gestión Documental\Riesgos\[PG03-FO401 Mapa de riesgos Gestion documental V16.xlsx]LISTAS'!#REF!</xm:f>
          </x14:formula1>
          <xm:sqref>Q30:Q32 Y30:Y32 U30:U32</xm:sqref>
        </x14:dataValidation>
        <x14:dataValidation type="list" allowBlank="1" showInputMessage="1" showErrorMessage="1" prompt="_x000a_" xr:uid="{00000000-0002-0000-0000-000027000000}">
          <x14:formula1>
            <xm:f>'\\192.168.6.11\sig\MAPA INTERACTIVO\Apoyo\Gestión Documental\Riesgos\[PG03-FO401 Mapa de riesgos Gestion documental V16.xlsx]LISTAS'!#REF!</xm:f>
          </x14:formula1>
          <xm:sqref>AA30:AA32 W30:W32</xm:sqref>
        </x14:dataValidation>
        <x14:dataValidation type="list" allowBlank="1" showInputMessage="1" showErrorMessage="1" xr:uid="{00000000-0002-0000-0000-000028000000}">
          <x14:formula1>
            <xm:f>'\\192.168.6.11\sig\MAPA INTERACTIVO\Apoyo\Gestión Talento Humano\Riesgos\[PG03-FO401 Actualización Mapa de riesgos Talento humano V16.xlsx]LISTAS'!#REF!</xm:f>
          </x14:formula1>
          <xm:sqref>J33:L34 E33:E34 H33:H34 B33:B34 AC33:AC34 S33:S34 AE33:AE34 AK33:AM34</xm:sqref>
        </x14:dataValidation>
        <x14:dataValidation type="list" allowBlank="1" showErrorMessage="1" xr:uid="{00000000-0002-0000-0000-000029000000}">
          <x14:formula1>
            <xm:f>'\\192.168.6.11\sig\MAPA INTERACTIVO\Apoyo\Gestión Talento Humano\Riesgos\[PG03-FO401 Actualización Mapa de riesgos Talento humano V16.xlsx]LISTAS'!#REF!</xm:f>
          </x14:formula1>
          <xm:sqref>Q33:Q34 Y33:Y34 U33:U34</xm:sqref>
        </x14:dataValidation>
        <x14:dataValidation type="list" allowBlank="1" showInputMessage="1" showErrorMessage="1" prompt="_x000a_" xr:uid="{00000000-0002-0000-0000-00002A000000}">
          <x14:formula1>
            <xm:f>'\\192.168.6.11\sig\MAPA INTERACTIVO\Apoyo\Gestión Talento Humano\Riesgos\[PG03-FO401 Actualización Mapa de riesgos Talento humano V16.xlsx]LISTAS'!#REF!</xm:f>
          </x14:formula1>
          <xm:sqref>AA33:AA34 W33:W34</xm:sqref>
        </x14:dataValidation>
        <x14:dataValidation type="list" allowBlank="1" showInputMessage="1" showErrorMessage="1" xr:uid="{00000000-0002-0000-0000-00002B000000}">
          <x14:formula1>
            <xm:f>'\\192.168.6.11\sig\MAPA INTERACTIVO\Apoyo\Gestión bienes, servicios e infraestructura\Riesgos\[PG03-FO401 Mapa de riesgos V16 Gestión de bienes.xlsx]LISTAS'!#REF!</xm:f>
          </x14:formula1>
          <xm:sqref>J35:L35 E35 B35 H35 S35 AC35 AE35 AK35:AM35</xm:sqref>
        </x14:dataValidation>
        <x14:dataValidation type="list" allowBlank="1" showErrorMessage="1" xr:uid="{00000000-0002-0000-0000-00002C000000}">
          <x14:formula1>
            <xm:f>'\\192.168.6.11\sig\MAPA INTERACTIVO\Apoyo\Gestión bienes, servicios e infraestructura\Riesgos\[PG03-FO401 Mapa de riesgos V16 Gestión de bienes.xlsx]LISTAS'!#REF!</xm:f>
          </x14:formula1>
          <xm:sqref>Y35 Q35 U35</xm:sqref>
        </x14:dataValidation>
        <x14:dataValidation type="list" allowBlank="1" showInputMessage="1" showErrorMessage="1" prompt="_x000a_" xr:uid="{00000000-0002-0000-0000-00002D000000}">
          <x14:formula1>
            <xm:f>'\\192.168.6.11\sig\MAPA INTERACTIVO\Apoyo\Gestión bienes, servicios e infraestructura\Riesgos\[PG03-FO401 Mapa de riesgos V16 Gestión de bienes.xlsx]LISTAS'!#REF!</xm:f>
          </x14:formula1>
          <xm:sqref>AA35 W35</xm:sqref>
        </x14:dataValidation>
        <x14:dataValidation type="list" allowBlank="1" showInputMessage="1" showErrorMessage="1" xr:uid="{00000000-0002-0000-0000-00002E000000}">
          <x14:formula1>
            <xm:f>'\\192.168.6.11\sig\MAPA INTERACTIVO\Apoyo\Gestión contractual\Riesgos\[PG03-FO401 Mapa de riesgos contractual V8.xlsx]LISTAS'!#REF!</xm:f>
          </x14:formula1>
          <xm:sqref>H36:H40 B36:B40 E36:E40 J36:L40 AE36:AE40 S36:S40 AC36:AC40 AK36:AM40</xm:sqref>
        </x14:dataValidation>
        <x14:dataValidation type="list" allowBlank="1" showErrorMessage="1" xr:uid="{00000000-0002-0000-0000-00002F000000}">
          <x14:formula1>
            <xm:f>'\\192.168.6.11\sig\MAPA INTERACTIVO\Apoyo\Gestión contractual\Riesgos\[PG03-FO401 Mapa de riesgos contractual V8.xlsx]LISTAS'!#REF!</xm:f>
          </x14:formula1>
          <xm:sqref>Q36:Q40 Y36:Y40 U36:U40</xm:sqref>
        </x14:dataValidation>
        <x14:dataValidation type="list" allowBlank="1" showInputMessage="1" showErrorMessage="1" prompt="_x000a_" xr:uid="{00000000-0002-0000-0000-000030000000}">
          <x14:formula1>
            <xm:f>'\\192.168.6.11\sig\MAPA INTERACTIVO\Apoyo\Gestión contractual\Riesgos\[PG03-FO401 Mapa de riesgos contractual V8.xlsx]LISTAS'!#REF!</xm:f>
          </x14:formula1>
          <xm:sqref>AA36:AA40 W36:W40</xm:sqref>
        </x14:dataValidation>
        <x14:dataValidation type="list" allowBlank="1" showInputMessage="1" showErrorMessage="1" xr:uid="{00000000-0002-0000-0000-000031000000}">
          <x14:formula1>
            <xm:f>'\\192.168.6.11\sig\MAPA INTERACTIVO\Apoyo\Gestión Jurídica\Riesgos\[PG03-FO401 Mapa de riesgos Jurídica V18.xlsx]LISTAS'!#REF!</xm:f>
          </x14:formula1>
          <xm:sqref>B48 K48:M48 H48 AK48:AM48 AE48 AC48 Y48 S48</xm:sqref>
        </x14:dataValidation>
        <x14:dataValidation type="list" allowBlank="1" showInputMessage="1" showErrorMessage="1" prompt="_x000a_" xr:uid="{00000000-0002-0000-0000-000032000000}">
          <x14:formula1>
            <xm:f>'\\192.168.6.11\sig\MAPA INTERACTIVO\Apoyo\Gestión Jurídica\Riesgos\[PG03-FO401 Mapa de riesgos Jurídica V18.xlsx]LISTAS'!#REF!</xm:f>
          </x14:formula1>
          <xm:sqref>W48 AA48</xm:sqref>
        </x14:dataValidation>
        <x14:dataValidation type="list" allowBlank="1" showErrorMessage="1" xr:uid="{00000000-0002-0000-0000-000033000000}">
          <x14:formula1>
            <xm:f>'\\192.168.6.11\sig\MAPA INTERACTIVO\Apoyo\Gestión Jurídica\Riesgos\[PG03-FO401 Mapa de riesgos Jurídica V18.xlsx]LISTAS'!#REF!</xm:f>
          </x14:formula1>
          <xm:sqref>Q48</xm:sqref>
        </x14:dataValidation>
        <x14:dataValidation type="list" allowBlank="1" showInputMessage="1" showErrorMessage="1" xr:uid="{00000000-0002-0000-0000-000034000000}">
          <x14:formula1>
            <xm:f>'\\192.168.6.11\sig\MAPA INTERACTIVO\Eval y seguimiento\Evaluación asesor y mejora\Riesgos\[PG03-FO401 Mapa de riesgos Evaluacion, asesoria y mejoramiento V15.xlsx]LISTAS'!#REF!</xm:f>
          </x14:formula1>
          <xm:sqref>E52:E54 H52:H54 B52:B54 J52:L54 AC52:AC54 S52:S54 AE52:AE54 AK52:AM54</xm:sqref>
        </x14:dataValidation>
        <x14:dataValidation type="list" allowBlank="1" showErrorMessage="1" xr:uid="{00000000-0002-0000-0000-000035000000}">
          <x14:formula1>
            <xm:f>'\\192.168.6.11\sig\MAPA INTERACTIVO\Eval y seguimiento\Evaluación asesor y mejora\Riesgos\[PG03-FO401 Mapa de riesgos Evaluacion, asesoria y mejoramiento V15.xlsx]LISTAS'!#REF!</xm:f>
          </x14:formula1>
          <xm:sqref>Q52:Q54 Y52:Y54 U52:U54</xm:sqref>
        </x14:dataValidation>
        <x14:dataValidation type="list" allowBlank="1" showInputMessage="1" showErrorMessage="1" prompt="_x000a_" xr:uid="{00000000-0002-0000-0000-000036000000}">
          <x14:formula1>
            <xm:f>'\\192.168.6.11\sig\MAPA INTERACTIVO\Eval y seguimiento\Evaluación asesor y mejora\Riesgos\[PG03-FO401 Mapa de riesgos Evaluacion, asesoria y mejoramiento V15.xlsx]LISTAS'!#REF!</xm:f>
          </x14:formula1>
          <xm:sqref>AA52:AA54 W52:W54</xm:sqref>
        </x14:dataValidation>
        <x14:dataValidation type="list" allowBlank="1" showInputMessage="1" showErrorMessage="1" xr:uid="{00000000-0002-0000-0000-000037000000}">
          <x14:formula1>
            <xm:f>'\\192.168.6.11\sig\MAPA INTERACTIVO\Eval y seguimiento\Control Disciplinario\Riesgos\[PG03-FO401 Mapa de riesgos V15 - CID.xlsx]LISTAS'!#REF!</xm:f>
          </x14:formula1>
          <xm:sqref>J55:L56 E55:E56 H55:H56 B55:B56 AE55:AE56 S55:S56 AC55:AC56 AK55:AM56</xm:sqref>
        </x14:dataValidation>
        <x14:dataValidation type="list" allowBlank="1" showErrorMessage="1" xr:uid="{00000000-0002-0000-0000-000038000000}">
          <x14:formula1>
            <xm:f>'\\192.168.6.11\sig\MAPA INTERACTIVO\Eval y seguimiento\Control Disciplinario\Riesgos\[PG03-FO401 Mapa de riesgos V15 - CID.xlsx]LISTAS'!#REF!</xm:f>
          </x14:formula1>
          <xm:sqref>Q55:Q56 Y55:Y56 U55:U56</xm:sqref>
        </x14:dataValidation>
        <x14:dataValidation type="list" allowBlank="1" showInputMessage="1" showErrorMessage="1" prompt="_x000a_" xr:uid="{00000000-0002-0000-0000-000039000000}">
          <x14:formula1>
            <xm:f>'\\192.168.6.11\sig\MAPA INTERACTIVO\Eval y seguimiento\Control Disciplinario\Riesgos\[PG03-FO401 Mapa de riesgos V15 - CID.xlsx]LISTAS'!#REF!</xm:f>
          </x14:formula1>
          <xm:sqref>AA55:AA56 W55:W56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Segu RiesCorrupcion</vt:lpstr>
      <vt:lpstr>'Consolidado Segu RiesCorrupcion'!Área_de_impresión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carlitosjedi carlitosjedi</dc:creator>
  <cp:lastModifiedBy>Viviana Rocio Bejarano Camargo</cp:lastModifiedBy>
  <dcterms:created xsi:type="dcterms:W3CDTF">2020-09-07T23:22:21Z</dcterms:created>
  <dcterms:modified xsi:type="dcterms:W3CDTF">2020-09-14T23:24:13Z</dcterms:modified>
</cp:coreProperties>
</file>