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arcela\Documents\Habitat 2020 vagosto\AECID 2020\Contratos AECID\Documentos Contratación\"/>
    </mc:Choice>
  </mc:AlternateContent>
  <xr:revisionPtr revIDLastSave="0" documentId="13_ncr:1_{7C010B9E-E60E-4780-BC9F-F2899D37D2B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valuacion financiera" sheetId="1" r:id="rId1"/>
  </sheets>
  <definedNames>
    <definedName name="_xlnm.Print_Area" localSheetId="0">'evaluacion financiera'!$A$1:$WUE$205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1" i="1" l="1"/>
  <c r="AC70" i="1"/>
  <c r="AC30" i="1"/>
  <c r="S30" i="1"/>
  <c r="Q30" i="1"/>
  <c r="U30" i="1" s="1"/>
  <c r="O30" i="1"/>
  <c r="O28" i="1"/>
  <c r="U28" i="1" s="1"/>
  <c r="L30" i="1"/>
  <c r="J30" i="1"/>
  <c r="H30" i="1"/>
  <c r="H28" i="1"/>
  <c r="C30" i="1"/>
  <c r="O111" i="1" l="1"/>
  <c r="Z30" i="1"/>
  <c r="X30" i="1"/>
  <c r="V30" i="1"/>
  <c r="V28" i="1"/>
  <c r="Z70" i="1"/>
  <c r="X70" i="1"/>
  <c r="V70" i="1"/>
  <c r="V68" i="1"/>
  <c r="S111" i="1"/>
  <c r="Q111" i="1"/>
  <c r="O109" i="1"/>
  <c r="Z111" i="1"/>
  <c r="X111" i="1"/>
  <c r="V111" i="1"/>
  <c r="V109" i="1"/>
  <c r="AB109" i="1" s="1"/>
  <c r="AE111" i="1"/>
  <c r="AG111" i="1"/>
  <c r="AC109" i="1"/>
  <c r="AG109" i="1" s="1"/>
  <c r="AE107" i="1"/>
  <c r="AC107" i="1"/>
  <c r="AC106" i="1"/>
  <c r="AE104" i="1"/>
  <c r="AC104" i="1"/>
  <c r="AE70" i="1"/>
  <c r="AG70" i="1"/>
  <c r="AC68" i="1"/>
  <c r="AG68" i="1" s="1"/>
  <c r="AE66" i="1"/>
  <c r="AC66" i="1"/>
  <c r="AC65" i="1"/>
  <c r="AE63" i="1"/>
  <c r="AC63" i="1"/>
  <c r="AE30" i="1"/>
  <c r="AB68" i="1"/>
  <c r="Z107" i="1"/>
  <c r="X107" i="1"/>
  <c r="V107" i="1"/>
  <c r="V106" i="1"/>
  <c r="Z104" i="1"/>
  <c r="X104" i="1"/>
  <c r="V104" i="1"/>
  <c r="Z66" i="1"/>
  <c r="X66" i="1"/>
  <c r="V66" i="1"/>
  <c r="V65" i="1"/>
  <c r="Z63" i="1"/>
  <c r="X63" i="1"/>
  <c r="V63" i="1"/>
  <c r="O63" i="1"/>
  <c r="O26" i="1"/>
  <c r="S26" i="1"/>
  <c r="Q26" i="1"/>
  <c r="U109" i="1"/>
  <c r="S107" i="1"/>
  <c r="Q107" i="1"/>
  <c r="O107" i="1"/>
  <c r="O106" i="1"/>
  <c r="S104" i="1"/>
  <c r="Q104" i="1"/>
  <c r="O104" i="1"/>
  <c r="S70" i="1"/>
  <c r="Q70" i="1"/>
  <c r="O70" i="1"/>
  <c r="O68" i="1"/>
  <c r="U68" i="1" s="1"/>
  <c r="S66" i="1"/>
  <c r="Q66" i="1"/>
  <c r="O66" i="1"/>
  <c r="O65" i="1"/>
  <c r="S63" i="1"/>
  <c r="Q63" i="1"/>
  <c r="L111" i="1"/>
  <c r="J111" i="1"/>
  <c r="H111" i="1"/>
  <c r="H109" i="1"/>
  <c r="N109" i="1" s="1"/>
  <c r="L107" i="1"/>
  <c r="J107" i="1"/>
  <c r="H107" i="1"/>
  <c r="H106" i="1"/>
  <c r="L104" i="1"/>
  <c r="J104" i="1"/>
  <c r="H104" i="1"/>
  <c r="H70" i="1"/>
  <c r="E30" i="1"/>
  <c r="L70" i="1"/>
  <c r="J70" i="1"/>
  <c r="H68" i="1"/>
  <c r="N68" i="1" s="1"/>
  <c r="L66" i="1"/>
  <c r="J66" i="1"/>
  <c r="H66" i="1"/>
  <c r="H65" i="1"/>
  <c r="L63" i="1"/>
  <c r="J63" i="1"/>
  <c r="H63" i="1"/>
  <c r="L23" i="1"/>
  <c r="L26" i="1"/>
  <c r="L215" i="1"/>
  <c r="L216" i="1"/>
  <c r="E111" i="1" l="1"/>
  <c r="C111" i="1"/>
  <c r="C109" i="1"/>
  <c r="G109" i="1" s="1"/>
  <c r="E107" i="1"/>
  <c r="C107" i="1"/>
  <c r="C106" i="1"/>
  <c r="E104" i="1"/>
  <c r="C104" i="1"/>
  <c r="C90" i="1"/>
  <c r="E70" i="1"/>
  <c r="C70" i="1"/>
  <c r="C68" i="1"/>
  <c r="G68" i="1" s="1"/>
  <c r="E66" i="1"/>
  <c r="C66" i="1"/>
  <c r="C65" i="1"/>
  <c r="E63" i="1"/>
  <c r="C63" i="1"/>
  <c r="C49" i="1"/>
  <c r="C28" i="1"/>
  <c r="C9" i="1"/>
  <c r="AB70" i="1" s="1"/>
  <c r="C23" i="1"/>
  <c r="E23" i="1"/>
  <c r="N70" i="1" l="1"/>
  <c r="AB111" i="1"/>
  <c r="U70" i="1"/>
  <c r="N111" i="1"/>
  <c r="U111" i="1"/>
  <c r="G111" i="1"/>
  <c r="G70" i="1"/>
  <c r="AC28" i="1" l="1"/>
  <c r="AG28" i="1" s="1"/>
  <c r="C208" i="1" l="1"/>
  <c r="C215" i="1" s="1"/>
  <c r="E208" i="1"/>
  <c r="E215" i="1"/>
  <c r="H215" i="1"/>
  <c r="J215" i="1"/>
  <c r="O215" i="1"/>
  <c r="Q215" i="1"/>
  <c r="S215" i="1"/>
  <c r="V215" i="1"/>
  <c r="X215" i="1"/>
  <c r="Z215" i="1"/>
  <c r="AC215" i="1"/>
  <c r="AE215" i="1"/>
  <c r="E216" i="1"/>
  <c r="H216" i="1"/>
  <c r="J216" i="1"/>
  <c r="O216" i="1"/>
  <c r="Q216" i="1"/>
  <c r="S216" i="1"/>
  <c r="V216" i="1"/>
  <c r="X216" i="1"/>
  <c r="Z216" i="1"/>
  <c r="AC216" i="1"/>
  <c r="AE216" i="1"/>
  <c r="AB28" i="1"/>
  <c r="G28" i="1"/>
  <c r="AE26" i="1"/>
  <c r="AC26" i="1"/>
  <c r="Z26" i="1"/>
  <c r="X26" i="1"/>
  <c r="V26" i="1"/>
  <c r="J26" i="1"/>
  <c r="H26" i="1"/>
  <c r="E26" i="1"/>
  <c r="C26" i="1"/>
  <c r="AC25" i="1"/>
  <c r="V25" i="1"/>
  <c r="O25" i="1"/>
  <c r="H25" i="1"/>
  <c r="C25" i="1"/>
  <c r="AE23" i="1"/>
  <c r="AC23" i="1"/>
  <c r="Z23" i="1"/>
  <c r="X23" i="1"/>
  <c r="V23" i="1"/>
  <c r="S23" i="1"/>
  <c r="Q23" i="1"/>
  <c r="O23" i="1"/>
  <c r="J23" i="1"/>
  <c r="H23" i="1"/>
  <c r="AG30" i="1"/>
  <c r="AB30" i="1" l="1"/>
  <c r="G30" i="1"/>
</calcChain>
</file>

<file path=xl/sharedStrings.xml><?xml version="1.0" encoding="utf-8"?>
<sst xmlns="http://schemas.openxmlformats.org/spreadsheetml/2006/main" count="180" uniqueCount="58">
  <si>
    <t>ALCALDÍA MAYOR DE BOGOTÁ  D.C.</t>
  </si>
  <si>
    <t>SECRETARÍA DISTRITAL DEL HÁBITAT</t>
  </si>
  <si>
    <t>SUBSECRETARÍA DE GESTIÓN CORPORATIVA</t>
  </si>
  <si>
    <t>EVALUACIÓN FINANCIERA</t>
  </si>
  <si>
    <t>CALCULO CAPACIDAD RESIDUAL</t>
  </si>
  <si>
    <t>revisar para el cálculo del capital de trabajo</t>
  </si>
  <si>
    <t>INGENIERIA Y DESARROLLO URBANISTICO SAS</t>
  </si>
  <si>
    <t>INDICADORES FINANCIEROS</t>
  </si>
  <si>
    <t>NOMBRE DOCUMENTO</t>
  </si>
  <si>
    <t>INDICE</t>
  </si>
  <si>
    <t>Activo Corriente</t>
  </si>
  <si>
    <t>Activo Total</t>
  </si>
  <si>
    <t>Pasivo Corriente</t>
  </si>
  <si>
    <t xml:space="preserve">Pasivo Total </t>
  </si>
  <si>
    <t>Patrimonio Total</t>
  </si>
  <si>
    <t>Activo total-Pasivo total-Patrimonio</t>
  </si>
  <si>
    <t>Utilidad/ Perdida Operacional</t>
  </si>
  <si>
    <t>NOMBRE Y DESCRIPCIÓN DEL INDICADOR</t>
  </si>
  <si>
    <t>CAPACIDAD FINANCIERA</t>
  </si>
  <si>
    <t xml:space="preserve">Indice de Nivel de Endeudamiento: MENOR O IGUAL A </t>
  </si>
  <si>
    <t>(Pasivo total / Activo total) x 100</t>
  </si>
  <si>
    <t xml:space="preserve">Capital de Trabajo: MAYOR O IGUAL A </t>
  </si>
  <si>
    <t>Activo Corriente - Pasivo Corriente</t>
  </si>
  <si>
    <t>RESULTADO DE LA EVALUACIÓN FINANCIERA</t>
  </si>
  <si>
    <t xml:space="preserve"> HABILITADO</t>
  </si>
  <si>
    <t>OBSERVACIONES</t>
  </si>
  <si>
    <t>ADRIANA FANNY ARIZA MEDINA</t>
  </si>
  <si>
    <t>Subdirectora Financiera</t>
  </si>
  <si>
    <t>CO</t>
  </si>
  <si>
    <t>E</t>
  </si>
  <si>
    <t>CT</t>
  </si>
  <si>
    <t>CF</t>
  </si>
  <si>
    <t>SCE FORMATO 12</t>
  </si>
  <si>
    <t>VALOR TOTAL CONTRATOS RUPformato 11</t>
  </si>
  <si>
    <t>CALCULO DE EXPERIENCIA</t>
  </si>
  <si>
    <t>CALCULO LIQUIDEZ</t>
  </si>
  <si>
    <t>NÚMERO DE PROFESIONALES ING ARQUIT FORMATO 13</t>
  </si>
  <si>
    <t>EXPERIENCIA</t>
  </si>
  <si>
    <t xml:space="preserve">MAYOR A </t>
  </si>
  <si>
    <t xml:space="preserve">MENOR A </t>
  </si>
  <si>
    <t>MAYORES</t>
  </si>
  <si>
    <t>CAPACIDAD TÉCNICA</t>
  </si>
  <si>
    <t>Elaboro: Bertha Lucia Gomez</t>
  </si>
  <si>
    <t>INCLUSIÓN SAS</t>
  </si>
  <si>
    <t>ECONOMETRIA SA</t>
  </si>
  <si>
    <t>OBJETO DEL CONTRATO: “Desarrollo de una propuesta metodológica que permita identificar la población bogotana en estado de vulnerabilidad social, susceptible de acceder a un mínimo vital de agua.”.</t>
  </si>
  <si>
    <t>UT ECONOMETRÍA -INCLUSIÓN</t>
  </si>
  <si>
    <t>SP No. 001 de 2020 SP</t>
  </si>
  <si>
    <t>PROYECTAMOS COLOMBIA SAS</t>
  </si>
  <si>
    <t>COLEGIO MAYOR DE NUESTRA SEÑORA DEL ROSARIO</t>
  </si>
  <si>
    <t>Cifras expresadas en miles de pesos</t>
  </si>
  <si>
    <t>Cifras expresadas en pesos</t>
  </si>
  <si>
    <t>CALTIZ INGENIERIA Y CONSULTORIA SAS</t>
  </si>
  <si>
    <t>CONSORCIO N&amp;V - CALTIZ BOGOTA</t>
  </si>
  <si>
    <t>N&amp;V CONSULTORIAS SAS</t>
  </si>
  <si>
    <t>FUNDACION PARA LA EDUCACION Y EL DESARROLLO  (FEDESARROLLO)</t>
  </si>
  <si>
    <t>N/A</t>
  </si>
  <si>
    <t>PRESUPUESTO OFICIAL TOTAL:$373,822,545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</si>
</sst>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\ _€_-;_-@_-"/>
    <numFmt numFmtId="166" formatCode="[$-F800]dddd\,\ mmmm\ dd\,\ yyyy"/>
    <numFmt numFmtId="167" formatCode="_-* #,##0.00\ _€_-;\-* #,##0.00\ _€_-;_-* &quot;-&quot;??\ _€_-;_-@_-"/>
    <numFmt numFmtId="168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2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43" fontId="5" fillId="0" borderId="18" xfId="1" applyFont="1" applyFill="1" applyBorder="1" applyAlignment="1">
      <alignment horizontal="center" vertical="center"/>
    </xf>
    <xf numFmtId="167" fontId="5" fillId="0" borderId="18" xfId="5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2" fontId="6" fillId="0" borderId="0" xfId="3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3" fontId="5" fillId="2" borderId="0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9" fontId="2" fillId="2" borderId="0" xfId="0" applyNumberFormat="1" applyFont="1" applyFill="1" applyAlignment="1">
      <alignment vertical="center"/>
    </xf>
    <xf numFmtId="165" fontId="4" fillId="2" borderId="0" xfId="2" applyNumberFormat="1" applyFont="1" applyFill="1" applyAlignment="1">
      <alignment vertical="center"/>
    </xf>
    <xf numFmtId="165" fontId="2" fillId="2" borderId="0" xfId="2" applyNumberFormat="1" applyFont="1" applyFill="1" applyAlignment="1">
      <alignment vertical="center"/>
    </xf>
    <xf numFmtId="165" fontId="4" fillId="2" borderId="0" xfId="8" applyNumberFormat="1" applyFont="1" applyFill="1" applyAlignment="1">
      <alignment vertical="center"/>
    </xf>
    <xf numFmtId="165" fontId="2" fillId="2" borderId="0" xfId="8" applyNumberFormat="1" applyFont="1" applyFill="1" applyAlignment="1">
      <alignment vertical="center"/>
    </xf>
    <xf numFmtId="43" fontId="2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4" fillId="2" borderId="0" xfId="8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1" fontId="5" fillId="6" borderId="0" xfId="2" applyFont="1" applyFill="1" applyBorder="1" applyAlignment="1">
      <alignment vertical="center" wrapText="1"/>
    </xf>
    <xf numFmtId="41" fontId="6" fillId="6" borderId="0" xfId="2" applyFont="1" applyFill="1" applyAlignment="1">
      <alignment horizontal="center" vertical="center"/>
    </xf>
    <xf numFmtId="0" fontId="6" fillId="7" borderId="25" xfId="0" applyFont="1" applyFill="1" applyBorder="1" applyAlignment="1">
      <alignment horizontal="left" vertical="center" wrapText="1"/>
    </xf>
    <xf numFmtId="9" fontId="6" fillId="7" borderId="6" xfId="0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vertical="center"/>
    </xf>
    <xf numFmtId="0" fontId="5" fillId="7" borderId="19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23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10" fontId="5" fillId="7" borderId="6" xfId="4" applyNumberFormat="1" applyFont="1" applyFill="1" applyBorder="1" applyAlignment="1">
      <alignment horizontal="center" vertical="center"/>
    </xf>
    <xf numFmtId="10" fontId="5" fillId="7" borderId="20" xfId="4" applyNumberFormat="1" applyFont="1" applyFill="1" applyBorder="1" applyAlignment="1">
      <alignment horizontal="center" vertical="center"/>
    </xf>
    <xf numFmtId="10" fontId="5" fillId="7" borderId="22" xfId="4" applyNumberFormat="1" applyFont="1" applyFill="1" applyBorder="1" applyAlignment="1">
      <alignment horizontal="center" vertical="center"/>
    </xf>
    <xf numFmtId="10" fontId="5" fillId="7" borderId="10" xfId="4" applyNumberFormat="1" applyFont="1" applyFill="1" applyBorder="1" applyAlignment="1">
      <alignment horizontal="center" vertical="center"/>
    </xf>
    <xf numFmtId="10" fontId="5" fillId="7" borderId="21" xfId="4" applyNumberFormat="1" applyFont="1" applyFill="1" applyBorder="1" applyAlignment="1">
      <alignment horizontal="center" vertical="center"/>
    </xf>
    <xf numFmtId="10" fontId="5" fillId="7" borderId="24" xfId="4" applyNumberFormat="1" applyFont="1" applyFill="1" applyBorder="1" applyAlignment="1">
      <alignment horizontal="center" vertical="center"/>
    </xf>
    <xf numFmtId="2" fontId="5" fillId="7" borderId="5" xfId="6" applyNumberFormat="1" applyFont="1" applyFill="1" applyBorder="1" applyAlignment="1">
      <alignment horizontal="center" vertical="center" wrapText="1"/>
    </xf>
    <xf numFmtId="2" fontId="5" fillId="7" borderId="9" xfId="6" applyNumberFormat="1" applyFont="1" applyFill="1" applyBorder="1" applyAlignment="1">
      <alignment horizontal="center" vertical="center" wrapText="1"/>
    </xf>
    <xf numFmtId="168" fontId="5" fillId="7" borderId="6" xfId="4" applyNumberFormat="1" applyFont="1" applyFill="1" applyBorder="1" applyAlignment="1">
      <alignment horizontal="center" vertical="center"/>
    </xf>
    <xf numFmtId="168" fontId="5" fillId="7" borderId="22" xfId="4" applyNumberFormat="1" applyFont="1" applyFill="1" applyBorder="1" applyAlignment="1">
      <alignment horizontal="center" vertical="center"/>
    </xf>
    <xf numFmtId="168" fontId="5" fillId="7" borderId="10" xfId="4" applyNumberFormat="1" applyFont="1" applyFill="1" applyBorder="1" applyAlignment="1">
      <alignment horizontal="center" vertical="center"/>
    </xf>
    <xf numFmtId="168" fontId="5" fillId="7" borderId="24" xfId="4" applyNumberFormat="1" applyFont="1" applyFill="1" applyBorder="1" applyAlignment="1">
      <alignment horizontal="center" vertical="center"/>
    </xf>
    <xf numFmtId="168" fontId="5" fillId="7" borderId="5" xfId="4" applyNumberFormat="1" applyFont="1" applyFill="1" applyBorder="1" applyAlignment="1">
      <alignment horizontal="center" vertical="center"/>
    </xf>
    <xf numFmtId="168" fontId="5" fillId="7" borderId="9" xfId="4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3" fontId="5" fillId="4" borderId="15" xfId="1" applyFont="1" applyFill="1" applyBorder="1" applyAlignment="1">
      <alignment horizontal="center" vertical="center"/>
    </xf>
    <xf numFmtId="43" fontId="5" fillId="4" borderId="16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5" fontId="6" fillId="3" borderId="11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7" fontId="5" fillId="4" borderId="15" xfId="5" applyFont="1" applyFill="1" applyBorder="1" applyAlignment="1">
      <alignment horizontal="center" vertical="center"/>
    </xf>
    <xf numFmtId="167" fontId="5" fillId="4" borderId="16" xfId="5" applyFont="1" applyFill="1" applyBorder="1" applyAlignment="1">
      <alignment horizontal="center" vertical="center"/>
    </xf>
    <xf numFmtId="9" fontId="6" fillId="3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5" fillId="7" borderId="5" xfId="6" applyNumberFormat="1" applyFont="1" applyFill="1" applyBorder="1" applyAlignment="1">
      <alignment horizontal="center" vertical="center"/>
    </xf>
    <xf numFmtId="2" fontId="5" fillId="7" borderId="9" xfId="6" applyNumberFormat="1" applyFont="1" applyFill="1" applyBorder="1" applyAlignment="1">
      <alignment horizontal="center" vertical="center"/>
    </xf>
    <xf numFmtId="43" fontId="5" fillId="4" borderId="17" xfId="1" applyFont="1" applyFill="1" applyBorder="1" applyAlignment="1">
      <alignment horizontal="center" vertical="center"/>
    </xf>
    <xf numFmtId="15" fontId="6" fillId="3" borderId="1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41" fontId="4" fillId="2" borderId="0" xfId="2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/>
    </xf>
  </cellXfs>
  <cellStyles count="9">
    <cellStyle name="Millares" xfId="1" builtinId="3"/>
    <cellStyle name="Millares [0]" xfId="2" builtinId="6"/>
    <cellStyle name="Millares [0] 2" xfId="8" xr:uid="{00000000-0005-0000-0000-000002000000}"/>
    <cellStyle name="Millares 2" xfId="5" xr:uid="{00000000-0005-0000-0000-000003000000}"/>
    <cellStyle name="Moneda [0]" xfId="3" builtinId="7"/>
    <cellStyle name="Normal" xfId="0" builtinId="0"/>
    <cellStyle name="Normal 2" xfId="7" xr:uid="{00000000-0005-0000-0000-000006000000}"/>
    <cellStyle name="Porcentaje" xfId="4" builtinId="5"/>
    <cellStyle name="Porcentaje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45812</xdr:colOff>
      <xdr:row>0</xdr:row>
      <xdr:rowOff>19050</xdr:rowOff>
    </xdr:from>
    <xdr:to>
      <xdr:col>1</xdr:col>
      <xdr:colOff>36919</xdr:colOff>
      <xdr:row>0</xdr:row>
      <xdr:rowOff>799699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2" y="19050"/>
          <a:ext cx="3520526" cy="780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19177</xdr:colOff>
      <xdr:row>34</xdr:row>
      <xdr:rowOff>184920</xdr:rowOff>
    </xdr:from>
    <xdr:ext cx="3089370" cy="710015"/>
    <xdr:pic>
      <xdr:nvPicPr>
        <xdr:cNvPr id="3" name="Imagen 2">
          <a:extLst>
            <a:ext uri="{FF2B5EF4-FFF2-40B4-BE49-F238E27FC236}">
              <a16:creationId xmlns:a16="http://schemas.microsoft.com/office/drawing/2014/main" id="{4B6218B9-547A-4044-8702-DBC8F695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77" y="9887129"/>
          <a:ext cx="3089370" cy="710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74</xdr:row>
      <xdr:rowOff>163298</xdr:rowOff>
    </xdr:from>
    <xdr:ext cx="4434568" cy="1019175"/>
    <xdr:pic>
      <xdr:nvPicPr>
        <xdr:cNvPr id="4" name="Imagen 3">
          <a:extLst>
            <a:ext uri="{FF2B5EF4-FFF2-40B4-BE49-F238E27FC236}">
              <a16:creationId xmlns:a16="http://schemas.microsoft.com/office/drawing/2014/main" id="{652CF4A9-FF92-45CC-8B21-84CE589B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51321"/>
          <a:ext cx="4434568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41200</xdr:colOff>
      <xdr:row>0</xdr:row>
      <xdr:rowOff>27614</xdr:rowOff>
    </xdr:from>
    <xdr:to>
      <xdr:col>6</xdr:col>
      <xdr:colOff>155058</xdr:colOff>
      <xdr:row>0</xdr:row>
      <xdr:rowOff>713953</xdr:rowOff>
    </xdr:to>
    <xdr:pic>
      <xdr:nvPicPr>
        <xdr:cNvPr id="5" name="Imagen 13">
          <a:extLst>
            <a:ext uri="{FF2B5EF4-FFF2-40B4-BE49-F238E27FC236}">
              <a16:creationId xmlns:a16="http://schemas.microsoft.com/office/drawing/2014/main" id="{C0624BE7-5C4B-4293-8788-EB46331D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0619" y="27614"/>
          <a:ext cx="3200253" cy="686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1070640</xdr:colOff>
      <xdr:row>35</xdr:row>
      <xdr:rowOff>7383</xdr:rowOff>
    </xdr:from>
    <xdr:to>
      <xdr:col>5</xdr:col>
      <xdr:colOff>246765</xdr:colOff>
      <xdr:row>37</xdr:row>
      <xdr:rowOff>132559</xdr:rowOff>
    </xdr:to>
    <xdr:pic>
      <xdr:nvPicPr>
        <xdr:cNvPr id="6" name="Imagen 13">
          <a:extLst>
            <a:ext uri="{FF2B5EF4-FFF2-40B4-BE49-F238E27FC236}">
              <a16:creationId xmlns:a16="http://schemas.microsoft.com/office/drawing/2014/main" id="{B268C50D-DA65-469A-A895-77134CB2E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059" y="9908953"/>
          <a:ext cx="3200253" cy="686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243663</xdr:colOff>
      <xdr:row>76</xdr:row>
      <xdr:rowOff>7384</xdr:rowOff>
    </xdr:from>
    <xdr:to>
      <xdr:col>7</xdr:col>
      <xdr:colOff>608567</xdr:colOff>
      <xdr:row>79</xdr:row>
      <xdr:rowOff>162095</xdr:rowOff>
    </xdr:to>
    <xdr:pic>
      <xdr:nvPicPr>
        <xdr:cNvPr id="7" name="Imagen 13">
          <a:extLst>
            <a:ext uri="{FF2B5EF4-FFF2-40B4-BE49-F238E27FC236}">
              <a16:creationId xmlns:a16="http://schemas.microsoft.com/office/drawing/2014/main" id="{1F923E9C-516E-4A70-8E7C-CC500257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7093" y="18717733"/>
          <a:ext cx="3200253" cy="686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4"/>
  <sheetViews>
    <sheetView tabSelected="1" topLeftCell="A105" zoomScale="86" zoomScaleNormal="86" workbookViewId="0">
      <selection activeCell="F8" sqref="F8"/>
    </sheetView>
  </sheetViews>
  <sheetFormatPr baseColWidth="10" defaultRowHeight="14.5" x14ac:dyDescent="0.35"/>
  <cols>
    <col min="1" max="1" width="50.54296875" style="1" customWidth="1"/>
    <col min="2" max="2" width="18.1796875" style="1" customWidth="1"/>
    <col min="3" max="3" width="16.81640625" style="1" customWidth="1"/>
    <col min="4" max="4" width="6.453125" style="1" customWidth="1"/>
    <col min="5" max="5" width="16.1796875" style="1" customWidth="1"/>
    <col min="6" max="6" width="4.7265625" style="1" bestFit="1" customWidth="1"/>
    <col min="7" max="7" width="13.1796875" style="1" customWidth="1"/>
    <col min="8" max="8" width="18.81640625" style="1" customWidth="1"/>
    <col min="9" max="9" width="10.26953125" style="1" customWidth="1"/>
    <col min="10" max="10" width="20.81640625" style="1" hidden="1" customWidth="1"/>
    <col min="11" max="11" width="10.26953125" style="1" hidden="1" customWidth="1"/>
    <col min="12" max="12" width="20.453125" style="1" hidden="1" customWidth="1"/>
    <col min="13" max="13" width="10.26953125" style="1" hidden="1" customWidth="1"/>
    <col min="14" max="14" width="11.26953125" style="1" customWidth="1"/>
    <col min="15" max="15" width="20.26953125" style="1" bestFit="1" customWidth="1"/>
    <col min="16" max="16" width="10" style="1" customWidth="1"/>
    <col min="17" max="17" width="20.81640625" style="1" hidden="1" customWidth="1"/>
    <col min="18" max="18" width="10.26953125" style="1" hidden="1" customWidth="1"/>
    <col min="19" max="19" width="20.453125" style="1" hidden="1" customWidth="1"/>
    <col min="20" max="20" width="10.26953125" style="1" hidden="1" customWidth="1"/>
    <col min="21" max="21" width="12.1796875" style="1" customWidth="1"/>
    <col min="22" max="22" width="13.7265625" style="1" customWidth="1"/>
    <col min="23" max="23" width="10.26953125" style="1" customWidth="1"/>
    <col min="24" max="24" width="12.1796875" style="1" customWidth="1"/>
    <col min="25" max="25" width="9.54296875" style="1" customWidth="1"/>
    <col min="26" max="26" width="20.453125" style="1" hidden="1" customWidth="1"/>
    <col min="27" max="27" width="13.26953125" style="1" hidden="1" customWidth="1"/>
    <col min="28" max="28" width="12.1796875" style="1" customWidth="1"/>
    <col min="29" max="29" width="16.1796875" style="1" customWidth="1"/>
    <col min="30" max="30" width="11.26953125" style="1" customWidth="1"/>
    <col min="31" max="31" width="14" style="1" hidden="1" customWidth="1"/>
    <col min="32" max="32" width="1" style="1" hidden="1" customWidth="1"/>
    <col min="33" max="33" width="11.453125" style="1" customWidth="1"/>
    <col min="34" max="152" width="11.453125" style="1"/>
    <col min="153" max="153" width="50.54296875" style="1" customWidth="1"/>
    <col min="154" max="154" width="18.1796875" style="1" customWidth="1"/>
    <col min="155" max="155" width="9.26953125" style="1" customWidth="1"/>
    <col min="156" max="156" width="19.81640625" style="1" customWidth="1"/>
    <col min="157" max="157" width="20.26953125" style="1" customWidth="1"/>
    <col min="158" max="158" width="21.1796875" style="1" customWidth="1"/>
    <col min="159" max="159" width="19.7265625" style="1" customWidth="1"/>
    <col min="160" max="160" width="13.1796875" style="1" customWidth="1"/>
    <col min="161" max="161" width="18.81640625" style="1" customWidth="1"/>
    <col min="162" max="162" width="10.26953125" style="1" customWidth="1"/>
    <col min="163" max="163" width="20.81640625" style="1" customWidth="1"/>
    <col min="164" max="164" width="10.26953125" style="1" customWidth="1"/>
    <col min="165" max="165" width="20.453125" style="1" customWidth="1"/>
    <col min="166" max="166" width="10.26953125" style="1" customWidth="1"/>
    <col min="167" max="167" width="11.26953125" style="1" customWidth="1"/>
    <col min="168" max="168" width="20.26953125" style="1" bestFit="1" customWidth="1"/>
    <col min="169" max="169" width="10.26953125" style="1" customWidth="1"/>
    <col min="170" max="170" width="20.81640625" style="1" customWidth="1"/>
    <col min="171" max="171" width="10.26953125" style="1" customWidth="1"/>
    <col min="172" max="172" width="20.453125" style="1" customWidth="1"/>
    <col min="173" max="173" width="10.26953125" style="1" customWidth="1"/>
    <col min="174" max="174" width="11.26953125" style="1" customWidth="1"/>
    <col min="175" max="175" width="20.26953125" style="1" bestFit="1" customWidth="1"/>
    <col min="176" max="176" width="10.26953125" style="1" customWidth="1"/>
    <col min="177" max="177" width="20.81640625" style="1" customWidth="1"/>
    <col min="178" max="178" width="10.26953125" style="1" customWidth="1"/>
    <col min="179" max="179" width="20.453125" style="1" customWidth="1"/>
    <col min="180" max="180" width="10.26953125" style="1" customWidth="1"/>
    <col min="181" max="181" width="11.26953125" style="1" customWidth="1"/>
    <col min="182" max="182" width="20.81640625" style="1" customWidth="1"/>
    <col min="183" max="183" width="11.26953125" style="1" customWidth="1"/>
    <col min="184" max="184" width="23" style="1" customWidth="1"/>
    <col min="185" max="185" width="11.26953125" style="1" customWidth="1"/>
    <col min="186" max="186" width="11.453125" style="1" customWidth="1"/>
    <col min="187" max="187" width="20.81640625" style="1" customWidth="1"/>
    <col min="188" max="188" width="11.26953125" style="1" customWidth="1"/>
    <col min="189" max="189" width="23" style="1" customWidth="1"/>
    <col min="190" max="190" width="11.26953125" style="1" customWidth="1"/>
    <col min="191" max="191" width="11.453125" style="1" customWidth="1"/>
    <col min="192" max="192" width="20.26953125" style="1" bestFit="1" customWidth="1"/>
    <col min="193" max="193" width="10.26953125" style="1" customWidth="1"/>
    <col min="194" max="194" width="20.81640625" style="1" customWidth="1"/>
    <col min="195" max="195" width="10.26953125" style="1" customWidth="1"/>
    <col min="196" max="196" width="20.453125" style="1" customWidth="1"/>
    <col min="197" max="197" width="10.26953125" style="1" customWidth="1"/>
    <col min="198" max="198" width="11.26953125" style="1" customWidth="1"/>
    <col min="199" max="199" width="20.453125" style="1" customWidth="1"/>
    <col min="200" max="200" width="11.26953125" style="1" customWidth="1"/>
    <col min="201" max="201" width="20.453125" style="1" customWidth="1"/>
    <col min="202" max="202" width="12.453125" style="1" customWidth="1"/>
    <col min="203" max="203" width="9.7265625" style="1" customWidth="1"/>
    <col min="204" max="204" width="20.26953125" style="1" bestFit="1" customWidth="1"/>
    <col min="205" max="205" width="10.26953125" style="1" customWidth="1"/>
    <col min="206" max="206" width="20.81640625" style="1" customWidth="1"/>
    <col min="207" max="207" width="10.26953125" style="1" customWidth="1"/>
    <col min="208" max="208" width="20.453125" style="1" customWidth="1"/>
    <col min="209" max="209" width="10.26953125" style="1" customWidth="1"/>
    <col min="210" max="210" width="11.26953125" style="1" customWidth="1"/>
    <col min="211" max="211" width="20.453125" style="1" customWidth="1"/>
    <col min="212" max="212" width="11.26953125" style="1" customWidth="1"/>
    <col min="213" max="213" width="20.453125" style="1" customWidth="1"/>
    <col min="214" max="214" width="12.453125" style="1" customWidth="1"/>
    <col min="215" max="215" width="9.7265625" style="1" customWidth="1"/>
    <col min="216" max="216" width="20.453125" style="1" customWidth="1"/>
    <col min="217" max="217" width="19.81640625" style="1" customWidth="1"/>
    <col min="218" max="218" width="20.453125" style="1" customWidth="1"/>
    <col min="219" max="219" width="12.453125" style="1" customWidth="1"/>
    <col min="220" max="220" width="10.54296875" style="1" customWidth="1"/>
    <col min="221" max="221" width="24.453125" style="1" customWidth="1"/>
    <col min="222" max="222" width="10.26953125" style="1" customWidth="1"/>
    <col min="223" max="223" width="20.81640625" style="1" customWidth="1"/>
    <col min="224" max="224" width="16.7265625" style="1" customWidth="1"/>
    <col min="225" max="225" width="20.453125" style="1" customWidth="1"/>
    <col min="226" max="226" width="21.1796875" style="1" customWidth="1"/>
    <col min="227" max="227" width="11.26953125" style="1" customWidth="1"/>
    <col min="228" max="257" width="0" style="1" hidden="1" customWidth="1"/>
    <col min="258" max="408" width="11.453125" style="1"/>
    <col min="409" max="409" width="50.54296875" style="1" customWidth="1"/>
    <col min="410" max="410" width="18.1796875" style="1" customWidth="1"/>
    <col min="411" max="411" width="9.26953125" style="1" customWidth="1"/>
    <col min="412" max="412" width="19.81640625" style="1" customWidth="1"/>
    <col min="413" max="413" width="20.26953125" style="1" customWidth="1"/>
    <col min="414" max="414" width="21.1796875" style="1" customWidth="1"/>
    <col min="415" max="415" width="19.7265625" style="1" customWidth="1"/>
    <col min="416" max="416" width="13.1796875" style="1" customWidth="1"/>
    <col min="417" max="417" width="18.81640625" style="1" customWidth="1"/>
    <col min="418" max="418" width="10.26953125" style="1" customWidth="1"/>
    <col min="419" max="419" width="20.81640625" style="1" customWidth="1"/>
    <col min="420" max="420" width="10.26953125" style="1" customWidth="1"/>
    <col min="421" max="421" width="20.453125" style="1" customWidth="1"/>
    <col min="422" max="422" width="10.26953125" style="1" customWidth="1"/>
    <col min="423" max="423" width="11.26953125" style="1" customWidth="1"/>
    <col min="424" max="424" width="20.26953125" style="1" bestFit="1" customWidth="1"/>
    <col min="425" max="425" width="10.26953125" style="1" customWidth="1"/>
    <col min="426" max="426" width="20.81640625" style="1" customWidth="1"/>
    <col min="427" max="427" width="10.26953125" style="1" customWidth="1"/>
    <col min="428" max="428" width="20.453125" style="1" customWidth="1"/>
    <col min="429" max="429" width="10.26953125" style="1" customWidth="1"/>
    <col min="430" max="430" width="11.26953125" style="1" customWidth="1"/>
    <col min="431" max="431" width="20.26953125" style="1" bestFit="1" customWidth="1"/>
    <col min="432" max="432" width="10.26953125" style="1" customWidth="1"/>
    <col min="433" max="433" width="20.81640625" style="1" customWidth="1"/>
    <col min="434" max="434" width="10.26953125" style="1" customWidth="1"/>
    <col min="435" max="435" width="20.453125" style="1" customWidth="1"/>
    <col min="436" max="436" width="10.26953125" style="1" customWidth="1"/>
    <col min="437" max="437" width="11.26953125" style="1" customWidth="1"/>
    <col min="438" max="438" width="20.81640625" style="1" customWidth="1"/>
    <col min="439" max="439" width="11.26953125" style="1" customWidth="1"/>
    <col min="440" max="440" width="23" style="1" customWidth="1"/>
    <col min="441" max="441" width="11.26953125" style="1" customWidth="1"/>
    <col min="442" max="442" width="11.453125" style="1" customWidth="1"/>
    <col min="443" max="443" width="20.81640625" style="1" customWidth="1"/>
    <col min="444" max="444" width="11.26953125" style="1" customWidth="1"/>
    <col min="445" max="445" width="23" style="1" customWidth="1"/>
    <col min="446" max="446" width="11.26953125" style="1" customWidth="1"/>
    <col min="447" max="447" width="11.453125" style="1" customWidth="1"/>
    <col min="448" max="448" width="20.26953125" style="1" bestFit="1" customWidth="1"/>
    <col min="449" max="449" width="10.26953125" style="1" customWidth="1"/>
    <col min="450" max="450" width="20.81640625" style="1" customWidth="1"/>
    <col min="451" max="451" width="10.26953125" style="1" customWidth="1"/>
    <col min="452" max="452" width="20.453125" style="1" customWidth="1"/>
    <col min="453" max="453" width="10.26953125" style="1" customWidth="1"/>
    <col min="454" max="454" width="11.26953125" style="1" customWidth="1"/>
    <col min="455" max="455" width="20.453125" style="1" customWidth="1"/>
    <col min="456" max="456" width="11.26953125" style="1" customWidth="1"/>
    <col min="457" max="457" width="20.453125" style="1" customWidth="1"/>
    <col min="458" max="458" width="12.453125" style="1" customWidth="1"/>
    <col min="459" max="459" width="9.7265625" style="1" customWidth="1"/>
    <col min="460" max="460" width="20.26953125" style="1" bestFit="1" customWidth="1"/>
    <col min="461" max="461" width="10.26953125" style="1" customWidth="1"/>
    <col min="462" max="462" width="20.81640625" style="1" customWidth="1"/>
    <col min="463" max="463" width="10.26953125" style="1" customWidth="1"/>
    <col min="464" max="464" width="20.453125" style="1" customWidth="1"/>
    <col min="465" max="465" width="10.26953125" style="1" customWidth="1"/>
    <col min="466" max="466" width="11.26953125" style="1" customWidth="1"/>
    <col min="467" max="467" width="20.453125" style="1" customWidth="1"/>
    <col min="468" max="468" width="11.26953125" style="1" customWidth="1"/>
    <col min="469" max="469" width="20.453125" style="1" customWidth="1"/>
    <col min="470" max="470" width="12.453125" style="1" customWidth="1"/>
    <col min="471" max="471" width="9.7265625" style="1" customWidth="1"/>
    <col min="472" max="472" width="20.453125" style="1" customWidth="1"/>
    <col min="473" max="473" width="19.81640625" style="1" customWidth="1"/>
    <col min="474" max="474" width="20.453125" style="1" customWidth="1"/>
    <col min="475" max="475" width="12.453125" style="1" customWidth="1"/>
    <col min="476" max="476" width="10.54296875" style="1" customWidth="1"/>
    <col min="477" max="477" width="24.453125" style="1" customWidth="1"/>
    <col min="478" max="478" width="10.26953125" style="1" customWidth="1"/>
    <col min="479" max="479" width="20.81640625" style="1" customWidth="1"/>
    <col min="480" max="480" width="16.7265625" style="1" customWidth="1"/>
    <col min="481" max="481" width="20.453125" style="1" customWidth="1"/>
    <col min="482" max="482" width="21.1796875" style="1" customWidth="1"/>
    <col min="483" max="483" width="11.26953125" style="1" customWidth="1"/>
    <col min="484" max="513" width="0" style="1" hidden="1" customWidth="1"/>
    <col min="514" max="664" width="11.453125" style="1"/>
    <col min="665" max="665" width="50.54296875" style="1" customWidth="1"/>
    <col min="666" max="666" width="18.1796875" style="1" customWidth="1"/>
    <col min="667" max="667" width="9.26953125" style="1" customWidth="1"/>
    <col min="668" max="668" width="19.81640625" style="1" customWidth="1"/>
    <col min="669" max="669" width="20.26953125" style="1" customWidth="1"/>
    <col min="670" max="670" width="21.1796875" style="1" customWidth="1"/>
    <col min="671" max="671" width="19.7265625" style="1" customWidth="1"/>
    <col min="672" max="672" width="13.1796875" style="1" customWidth="1"/>
    <col min="673" max="673" width="18.81640625" style="1" customWidth="1"/>
    <col min="674" max="674" width="10.26953125" style="1" customWidth="1"/>
    <col min="675" max="675" width="20.81640625" style="1" customWidth="1"/>
    <col min="676" max="676" width="10.26953125" style="1" customWidth="1"/>
    <col min="677" max="677" width="20.453125" style="1" customWidth="1"/>
    <col min="678" max="678" width="10.26953125" style="1" customWidth="1"/>
    <col min="679" max="679" width="11.26953125" style="1" customWidth="1"/>
    <col min="680" max="680" width="20.26953125" style="1" bestFit="1" customWidth="1"/>
    <col min="681" max="681" width="10.26953125" style="1" customWidth="1"/>
    <col min="682" max="682" width="20.81640625" style="1" customWidth="1"/>
    <col min="683" max="683" width="10.26953125" style="1" customWidth="1"/>
    <col min="684" max="684" width="20.453125" style="1" customWidth="1"/>
    <col min="685" max="685" width="10.26953125" style="1" customWidth="1"/>
    <col min="686" max="686" width="11.26953125" style="1" customWidth="1"/>
    <col min="687" max="687" width="20.26953125" style="1" bestFit="1" customWidth="1"/>
    <col min="688" max="688" width="10.26953125" style="1" customWidth="1"/>
    <col min="689" max="689" width="20.81640625" style="1" customWidth="1"/>
    <col min="690" max="690" width="10.26953125" style="1" customWidth="1"/>
    <col min="691" max="691" width="20.453125" style="1" customWidth="1"/>
    <col min="692" max="692" width="10.26953125" style="1" customWidth="1"/>
    <col min="693" max="693" width="11.26953125" style="1" customWidth="1"/>
    <col min="694" max="694" width="20.81640625" style="1" customWidth="1"/>
    <col min="695" max="695" width="11.26953125" style="1" customWidth="1"/>
    <col min="696" max="696" width="23" style="1" customWidth="1"/>
    <col min="697" max="697" width="11.26953125" style="1" customWidth="1"/>
    <col min="698" max="698" width="11.453125" style="1" customWidth="1"/>
    <col min="699" max="699" width="20.81640625" style="1" customWidth="1"/>
    <col min="700" max="700" width="11.26953125" style="1" customWidth="1"/>
    <col min="701" max="701" width="23" style="1" customWidth="1"/>
    <col min="702" max="702" width="11.26953125" style="1" customWidth="1"/>
    <col min="703" max="703" width="11.453125" style="1" customWidth="1"/>
    <col min="704" max="704" width="20.26953125" style="1" bestFit="1" customWidth="1"/>
    <col min="705" max="705" width="10.26953125" style="1" customWidth="1"/>
    <col min="706" max="706" width="20.81640625" style="1" customWidth="1"/>
    <col min="707" max="707" width="10.26953125" style="1" customWidth="1"/>
    <col min="708" max="708" width="20.453125" style="1" customWidth="1"/>
    <col min="709" max="709" width="10.26953125" style="1" customWidth="1"/>
    <col min="710" max="710" width="11.26953125" style="1" customWidth="1"/>
    <col min="711" max="711" width="20.453125" style="1" customWidth="1"/>
    <col min="712" max="712" width="11.26953125" style="1" customWidth="1"/>
    <col min="713" max="713" width="20.453125" style="1" customWidth="1"/>
    <col min="714" max="714" width="12.453125" style="1" customWidth="1"/>
    <col min="715" max="715" width="9.7265625" style="1" customWidth="1"/>
    <col min="716" max="716" width="20.26953125" style="1" bestFit="1" customWidth="1"/>
    <col min="717" max="717" width="10.26953125" style="1" customWidth="1"/>
    <col min="718" max="718" width="20.81640625" style="1" customWidth="1"/>
    <col min="719" max="719" width="10.26953125" style="1" customWidth="1"/>
    <col min="720" max="720" width="20.453125" style="1" customWidth="1"/>
    <col min="721" max="721" width="10.26953125" style="1" customWidth="1"/>
    <col min="722" max="722" width="11.26953125" style="1" customWidth="1"/>
    <col min="723" max="723" width="20.453125" style="1" customWidth="1"/>
    <col min="724" max="724" width="11.26953125" style="1" customWidth="1"/>
    <col min="725" max="725" width="20.453125" style="1" customWidth="1"/>
    <col min="726" max="726" width="12.453125" style="1" customWidth="1"/>
    <col min="727" max="727" width="9.7265625" style="1" customWidth="1"/>
    <col min="728" max="728" width="20.453125" style="1" customWidth="1"/>
    <col min="729" max="729" width="19.81640625" style="1" customWidth="1"/>
    <col min="730" max="730" width="20.453125" style="1" customWidth="1"/>
    <col min="731" max="731" width="12.453125" style="1" customWidth="1"/>
    <col min="732" max="732" width="10.54296875" style="1" customWidth="1"/>
    <col min="733" max="733" width="24.453125" style="1" customWidth="1"/>
    <col min="734" max="734" width="10.26953125" style="1" customWidth="1"/>
    <col min="735" max="735" width="20.81640625" style="1" customWidth="1"/>
    <col min="736" max="736" width="16.7265625" style="1" customWidth="1"/>
    <col min="737" max="737" width="20.453125" style="1" customWidth="1"/>
    <col min="738" max="738" width="21.1796875" style="1" customWidth="1"/>
    <col min="739" max="739" width="11.26953125" style="1" customWidth="1"/>
    <col min="740" max="769" width="0" style="1" hidden="1" customWidth="1"/>
    <col min="770" max="920" width="11.453125" style="1"/>
    <col min="921" max="921" width="50.54296875" style="1" customWidth="1"/>
    <col min="922" max="922" width="18.1796875" style="1" customWidth="1"/>
    <col min="923" max="923" width="9.26953125" style="1" customWidth="1"/>
    <col min="924" max="924" width="19.81640625" style="1" customWidth="1"/>
    <col min="925" max="925" width="20.26953125" style="1" customWidth="1"/>
    <col min="926" max="926" width="21.1796875" style="1" customWidth="1"/>
    <col min="927" max="927" width="19.7265625" style="1" customWidth="1"/>
    <col min="928" max="928" width="13.1796875" style="1" customWidth="1"/>
    <col min="929" max="929" width="18.81640625" style="1" customWidth="1"/>
    <col min="930" max="930" width="10.26953125" style="1" customWidth="1"/>
    <col min="931" max="931" width="20.81640625" style="1" customWidth="1"/>
    <col min="932" max="932" width="10.26953125" style="1" customWidth="1"/>
    <col min="933" max="933" width="20.453125" style="1" customWidth="1"/>
    <col min="934" max="934" width="10.26953125" style="1" customWidth="1"/>
    <col min="935" max="935" width="11.26953125" style="1" customWidth="1"/>
    <col min="936" max="936" width="20.26953125" style="1" bestFit="1" customWidth="1"/>
    <col min="937" max="937" width="10.26953125" style="1" customWidth="1"/>
    <col min="938" max="938" width="20.81640625" style="1" customWidth="1"/>
    <col min="939" max="939" width="10.26953125" style="1" customWidth="1"/>
    <col min="940" max="940" width="20.453125" style="1" customWidth="1"/>
    <col min="941" max="941" width="10.26953125" style="1" customWidth="1"/>
    <col min="942" max="942" width="11.26953125" style="1" customWidth="1"/>
    <col min="943" max="943" width="20.26953125" style="1" bestFit="1" customWidth="1"/>
    <col min="944" max="944" width="10.26953125" style="1" customWidth="1"/>
    <col min="945" max="945" width="20.81640625" style="1" customWidth="1"/>
    <col min="946" max="946" width="10.26953125" style="1" customWidth="1"/>
    <col min="947" max="947" width="20.453125" style="1" customWidth="1"/>
    <col min="948" max="948" width="10.26953125" style="1" customWidth="1"/>
    <col min="949" max="949" width="11.26953125" style="1" customWidth="1"/>
    <col min="950" max="950" width="20.81640625" style="1" customWidth="1"/>
    <col min="951" max="951" width="11.26953125" style="1" customWidth="1"/>
    <col min="952" max="952" width="23" style="1" customWidth="1"/>
    <col min="953" max="953" width="11.26953125" style="1" customWidth="1"/>
    <col min="954" max="954" width="11.453125" style="1" customWidth="1"/>
    <col min="955" max="955" width="20.81640625" style="1" customWidth="1"/>
    <col min="956" max="956" width="11.26953125" style="1" customWidth="1"/>
    <col min="957" max="957" width="23" style="1" customWidth="1"/>
    <col min="958" max="958" width="11.26953125" style="1" customWidth="1"/>
    <col min="959" max="959" width="11.453125" style="1" customWidth="1"/>
    <col min="960" max="960" width="20.26953125" style="1" bestFit="1" customWidth="1"/>
    <col min="961" max="961" width="10.26953125" style="1" customWidth="1"/>
    <col min="962" max="962" width="20.81640625" style="1" customWidth="1"/>
    <col min="963" max="963" width="10.26953125" style="1" customWidth="1"/>
    <col min="964" max="964" width="20.453125" style="1" customWidth="1"/>
    <col min="965" max="965" width="10.26953125" style="1" customWidth="1"/>
    <col min="966" max="966" width="11.26953125" style="1" customWidth="1"/>
    <col min="967" max="967" width="20.453125" style="1" customWidth="1"/>
    <col min="968" max="968" width="11.26953125" style="1" customWidth="1"/>
    <col min="969" max="969" width="20.453125" style="1" customWidth="1"/>
    <col min="970" max="970" width="12.453125" style="1" customWidth="1"/>
    <col min="971" max="971" width="9.7265625" style="1" customWidth="1"/>
    <col min="972" max="972" width="20.26953125" style="1" bestFit="1" customWidth="1"/>
    <col min="973" max="973" width="10.26953125" style="1" customWidth="1"/>
    <col min="974" max="974" width="20.81640625" style="1" customWidth="1"/>
    <col min="975" max="975" width="10.26953125" style="1" customWidth="1"/>
    <col min="976" max="976" width="20.453125" style="1" customWidth="1"/>
    <col min="977" max="977" width="10.26953125" style="1" customWidth="1"/>
    <col min="978" max="978" width="11.26953125" style="1" customWidth="1"/>
    <col min="979" max="979" width="20.453125" style="1" customWidth="1"/>
    <col min="980" max="980" width="11.26953125" style="1" customWidth="1"/>
    <col min="981" max="981" width="20.453125" style="1" customWidth="1"/>
    <col min="982" max="982" width="12.453125" style="1" customWidth="1"/>
    <col min="983" max="983" width="9.7265625" style="1" customWidth="1"/>
    <col min="984" max="984" width="20.453125" style="1" customWidth="1"/>
    <col min="985" max="985" width="19.81640625" style="1" customWidth="1"/>
    <col min="986" max="986" width="20.453125" style="1" customWidth="1"/>
    <col min="987" max="987" width="12.453125" style="1" customWidth="1"/>
    <col min="988" max="988" width="10.54296875" style="1" customWidth="1"/>
    <col min="989" max="989" width="24.453125" style="1" customWidth="1"/>
    <col min="990" max="990" width="10.26953125" style="1" customWidth="1"/>
    <col min="991" max="991" width="20.81640625" style="1" customWidth="1"/>
    <col min="992" max="992" width="16.7265625" style="1" customWidth="1"/>
    <col min="993" max="993" width="20.453125" style="1" customWidth="1"/>
    <col min="994" max="994" width="21.1796875" style="1" customWidth="1"/>
    <col min="995" max="995" width="11.26953125" style="1" customWidth="1"/>
    <col min="996" max="1025" width="0" style="1" hidden="1" customWidth="1"/>
    <col min="1026" max="1176" width="11.453125" style="1"/>
    <col min="1177" max="1177" width="50.54296875" style="1" customWidth="1"/>
    <col min="1178" max="1178" width="18.1796875" style="1" customWidth="1"/>
    <col min="1179" max="1179" width="9.26953125" style="1" customWidth="1"/>
    <col min="1180" max="1180" width="19.81640625" style="1" customWidth="1"/>
    <col min="1181" max="1181" width="20.26953125" style="1" customWidth="1"/>
    <col min="1182" max="1182" width="21.1796875" style="1" customWidth="1"/>
    <col min="1183" max="1183" width="19.7265625" style="1" customWidth="1"/>
    <col min="1184" max="1184" width="13.1796875" style="1" customWidth="1"/>
    <col min="1185" max="1185" width="18.81640625" style="1" customWidth="1"/>
    <col min="1186" max="1186" width="10.26953125" style="1" customWidth="1"/>
    <col min="1187" max="1187" width="20.81640625" style="1" customWidth="1"/>
    <col min="1188" max="1188" width="10.26953125" style="1" customWidth="1"/>
    <col min="1189" max="1189" width="20.453125" style="1" customWidth="1"/>
    <col min="1190" max="1190" width="10.26953125" style="1" customWidth="1"/>
    <col min="1191" max="1191" width="11.26953125" style="1" customWidth="1"/>
    <col min="1192" max="1192" width="20.26953125" style="1" bestFit="1" customWidth="1"/>
    <col min="1193" max="1193" width="10.26953125" style="1" customWidth="1"/>
    <col min="1194" max="1194" width="20.81640625" style="1" customWidth="1"/>
    <col min="1195" max="1195" width="10.26953125" style="1" customWidth="1"/>
    <col min="1196" max="1196" width="20.453125" style="1" customWidth="1"/>
    <col min="1197" max="1197" width="10.26953125" style="1" customWidth="1"/>
    <col min="1198" max="1198" width="11.26953125" style="1" customWidth="1"/>
    <col min="1199" max="1199" width="20.26953125" style="1" bestFit="1" customWidth="1"/>
    <col min="1200" max="1200" width="10.26953125" style="1" customWidth="1"/>
    <col min="1201" max="1201" width="20.81640625" style="1" customWidth="1"/>
    <col min="1202" max="1202" width="10.26953125" style="1" customWidth="1"/>
    <col min="1203" max="1203" width="20.453125" style="1" customWidth="1"/>
    <col min="1204" max="1204" width="10.26953125" style="1" customWidth="1"/>
    <col min="1205" max="1205" width="11.26953125" style="1" customWidth="1"/>
    <col min="1206" max="1206" width="20.81640625" style="1" customWidth="1"/>
    <col min="1207" max="1207" width="11.26953125" style="1" customWidth="1"/>
    <col min="1208" max="1208" width="23" style="1" customWidth="1"/>
    <col min="1209" max="1209" width="11.26953125" style="1" customWidth="1"/>
    <col min="1210" max="1210" width="11.453125" style="1" customWidth="1"/>
    <col min="1211" max="1211" width="20.81640625" style="1" customWidth="1"/>
    <col min="1212" max="1212" width="11.26953125" style="1" customWidth="1"/>
    <col min="1213" max="1213" width="23" style="1" customWidth="1"/>
    <col min="1214" max="1214" width="11.26953125" style="1" customWidth="1"/>
    <col min="1215" max="1215" width="11.453125" style="1" customWidth="1"/>
    <col min="1216" max="1216" width="20.26953125" style="1" bestFit="1" customWidth="1"/>
    <col min="1217" max="1217" width="10.26953125" style="1" customWidth="1"/>
    <col min="1218" max="1218" width="20.81640625" style="1" customWidth="1"/>
    <col min="1219" max="1219" width="10.26953125" style="1" customWidth="1"/>
    <col min="1220" max="1220" width="20.453125" style="1" customWidth="1"/>
    <col min="1221" max="1221" width="10.26953125" style="1" customWidth="1"/>
    <col min="1222" max="1222" width="11.26953125" style="1" customWidth="1"/>
    <col min="1223" max="1223" width="20.453125" style="1" customWidth="1"/>
    <col min="1224" max="1224" width="11.26953125" style="1" customWidth="1"/>
    <col min="1225" max="1225" width="20.453125" style="1" customWidth="1"/>
    <col min="1226" max="1226" width="12.453125" style="1" customWidth="1"/>
    <col min="1227" max="1227" width="9.7265625" style="1" customWidth="1"/>
    <col min="1228" max="1228" width="20.26953125" style="1" bestFit="1" customWidth="1"/>
    <col min="1229" max="1229" width="10.26953125" style="1" customWidth="1"/>
    <col min="1230" max="1230" width="20.81640625" style="1" customWidth="1"/>
    <col min="1231" max="1231" width="10.26953125" style="1" customWidth="1"/>
    <col min="1232" max="1232" width="20.453125" style="1" customWidth="1"/>
    <col min="1233" max="1233" width="10.26953125" style="1" customWidth="1"/>
    <col min="1234" max="1234" width="11.26953125" style="1" customWidth="1"/>
    <col min="1235" max="1235" width="20.453125" style="1" customWidth="1"/>
    <col min="1236" max="1236" width="11.26953125" style="1" customWidth="1"/>
    <col min="1237" max="1237" width="20.453125" style="1" customWidth="1"/>
    <col min="1238" max="1238" width="12.453125" style="1" customWidth="1"/>
    <col min="1239" max="1239" width="9.7265625" style="1" customWidth="1"/>
    <col min="1240" max="1240" width="20.453125" style="1" customWidth="1"/>
    <col min="1241" max="1241" width="19.81640625" style="1" customWidth="1"/>
    <col min="1242" max="1242" width="20.453125" style="1" customWidth="1"/>
    <col min="1243" max="1243" width="12.453125" style="1" customWidth="1"/>
    <col min="1244" max="1244" width="10.54296875" style="1" customWidth="1"/>
    <col min="1245" max="1245" width="24.453125" style="1" customWidth="1"/>
    <col min="1246" max="1246" width="10.26953125" style="1" customWidth="1"/>
    <col min="1247" max="1247" width="20.81640625" style="1" customWidth="1"/>
    <col min="1248" max="1248" width="16.7265625" style="1" customWidth="1"/>
    <col min="1249" max="1249" width="20.453125" style="1" customWidth="1"/>
    <col min="1250" max="1250" width="21.1796875" style="1" customWidth="1"/>
    <col min="1251" max="1251" width="11.26953125" style="1" customWidth="1"/>
    <col min="1252" max="1281" width="0" style="1" hidden="1" customWidth="1"/>
    <col min="1282" max="1432" width="11.453125" style="1"/>
    <col min="1433" max="1433" width="50.54296875" style="1" customWidth="1"/>
    <col min="1434" max="1434" width="18.1796875" style="1" customWidth="1"/>
    <col min="1435" max="1435" width="9.26953125" style="1" customWidth="1"/>
    <col min="1436" max="1436" width="19.81640625" style="1" customWidth="1"/>
    <col min="1437" max="1437" width="20.26953125" style="1" customWidth="1"/>
    <col min="1438" max="1438" width="21.1796875" style="1" customWidth="1"/>
    <col min="1439" max="1439" width="19.7265625" style="1" customWidth="1"/>
    <col min="1440" max="1440" width="13.1796875" style="1" customWidth="1"/>
    <col min="1441" max="1441" width="18.81640625" style="1" customWidth="1"/>
    <col min="1442" max="1442" width="10.26953125" style="1" customWidth="1"/>
    <col min="1443" max="1443" width="20.81640625" style="1" customWidth="1"/>
    <col min="1444" max="1444" width="10.26953125" style="1" customWidth="1"/>
    <col min="1445" max="1445" width="20.453125" style="1" customWidth="1"/>
    <col min="1446" max="1446" width="10.26953125" style="1" customWidth="1"/>
    <col min="1447" max="1447" width="11.26953125" style="1" customWidth="1"/>
    <col min="1448" max="1448" width="20.26953125" style="1" bestFit="1" customWidth="1"/>
    <col min="1449" max="1449" width="10.26953125" style="1" customWidth="1"/>
    <col min="1450" max="1450" width="20.81640625" style="1" customWidth="1"/>
    <col min="1451" max="1451" width="10.26953125" style="1" customWidth="1"/>
    <col min="1452" max="1452" width="20.453125" style="1" customWidth="1"/>
    <col min="1453" max="1453" width="10.26953125" style="1" customWidth="1"/>
    <col min="1454" max="1454" width="11.26953125" style="1" customWidth="1"/>
    <col min="1455" max="1455" width="20.26953125" style="1" bestFit="1" customWidth="1"/>
    <col min="1456" max="1456" width="10.26953125" style="1" customWidth="1"/>
    <col min="1457" max="1457" width="20.81640625" style="1" customWidth="1"/>
    <col min="1458" max="1458" width="10.26953125" style="1" customWidth="1"/>
    <col min="1459" max="1459" width="20.453125" style="1" customWidth="1"/>
    <col min="1460" max="1460" width="10.26953125" style="1" customWidth="1"/>
    <col min="1461" max="1461" width="11.26953125" style="1" customWidth="1"/>
    <col min="1462" max="1462" width="20.81640625" style="1" customWidth="1"/>
    <col min="1463" max="1463" width="11.26953125" style="1" customWidth="1"/>
    <col min="1464" max="1464" width="23" style="1" customWidth="1"/>
    <col min="1465" max="1465" width="11.26953125" style="1" customWidth="1"/>
    <col min="1466" max="1466" width="11.453125" style="1" customWidth="1"/>
    <col min="1467" max="1467" width="20.81640625" style="1" customWidth="1"/>
    <col min="1468" max="1468" width="11.26953125" style="1" customWidth="1"/>
    <col min="1469" max="1469" width="23" style="1" customWidth="1"/>
    <col min="1470" max="1470" width="11.26953125" style="1" customWidth="1"/>
    <col min="1471" max="1471" width="11.453125" style="1" customWidth="1"/>
    <col min="1472" max="1472" width="20.26953125" style="1" bestFit="1" customWidth="1"/>
    <col min="1473" max="1473" width="10.26953125" style="1" customWidth="1"/>
    <col min="1474" max="1474" width="20.81640625" style="1" customWidth="1"/>
    <col min="1475" max="1475" width="10.26953125" style="1" customWidth="1"/>
    <col min="1476" max="1476" width="20.453125" style="1" customWidth="1"/>
    <col min="1477" max="1477" width="10.26953125" style="1" customWidth="1"/>
    <col min="1478" max="1478" width="11.26953125" style="1" customWidth="1"/>
    <col min="1479" max="1479" width="20.453125" style="1" customWidth="1"/>
    <col min="1480" max="1480" width="11.26953125" style="1" customWidth="1"/>
    <col min="1481" max="1481" width="20.453125" style="1" customWidth="1"/>
    <col min="1482" max="1482" width="12.453125" style="1" customWidth="1"/>
    <col min="1483" max="1483" width="9.7265625" style="1" customWidth="1"/>
    <col min="1484" max="1484" width="20.26953125" style="1" bestFit="1" customWidth="1"/>
    <col min="1485" max="1485" width="10.26953125" style="1" customWidth="1"/>
    <col min="1486" max="1486" width="20.81640625" style="1" customWidth="1"/>
    <col min="1487" max="1487" width="10.26953125" style="1" customWidth="1"/>
    <col min="1488" max="1488" width="20.453125" style="1" customWidth="1"/>
    <col min="1489" max="1489" width="10.26953125" style="1" customWidth="1"/>
    <col min="1490" max="1490" width="11.26953125" style="1" customWidth="1"/>
    <col min="1491" max="1491" width="20.453125" style="1" customWidth="1"/>
    <col min="1492" max="1492" width="11.26953125" style="1" customWidth="1"/>
    <col min="1493" max="1493" width="20.453125" style="1" customWidth="1"/>
    <col min="1494" max="1494" width="12.453125" style="1" customWidth="1"/>
    <col min="1495" max="1495" width="9.7265625" style="1" customWidth="1"/>
    <col min="1496" max="1496" width="20.453125" style="1" customWidth="1"/>
    <col min="1497" max="1497" width="19.81640625" style="1" customWidth="1"/>
    <col min="1498" max="1498" width="20.453125" style="1" customWidth="1"/>
    <col min="1499" max="1499" width="12.453125" style="1" customWidth="1"/>
    <col min="1500" max="1500" width="10.54296875" style="1" customWidth="1"/>
    <col min="1501" max="1501" width="24.453125" style="1" customWidth="1"/>
    <col min="1502" max="1502" width="10.26953125" style="1" customWidth="1"/>
    <col min="1503" max="1503" width="20.81640625" style="1" customWidth="1"/>
    <col min="1504" max="1504" width="16.7265625" style="1" customWidth="1"/>
    <col min="1505" max="1505" width="20.453125" style="1" customWidth="1"/>
    <col min="1506" max="1506" width="21.1796875" style="1" customWidth="1"/>
    <col min="1507" max="1507" width="11.26953125" style="1" customWidth="1"/>
    <col min="1508" max="1537" width="0" style="1" hidden="1" customWidth="1"/>
    <col min="1538" max="1688" width="11.453125" style="1"/>
    <col min="1689" max="1689" width="50.54296875" style="1" customWidth="1"/>
    <col min="1690" max="1690" width="18.1796875" style="1" customWidth="1"/>
    <col min="1691" max="1691" width="9.26953125" style="1" customWidth="1"/>
    <col min="1692" max="1692" width="19.81640625" style="1" customWidth="1"/>
    <col min="1693" max="1693" width="20.26953125" style="1" customWidth="1"/>
    <col min="1694" max="1694" width="21.1796875" style="1" customWidth="1"/>
    <col min="1695" max="1695" width="19.7265625" style="1" customWidth="1"/>
    <col min="1696" max="1696" width="13.1796875" style="1" customWidth="1"/>
    <col min="1697" max="1697" width="18.81640625" style="1" customWidth="1"/>
    <col min="1698" max="1698" width="10.26953125" style="1" customWidth="1"/>
    <col min="1699" max="1699" width="20.81640625" style="1" customWidth="1"/>
    <col min="1700" max="1700" width="10.26953125" style="1" customWidth="1"/>
    <col min="1701" max="1701" width="20.453125" style="1" customWidth="1"/>
    <col min="1702" max="1702" width="10.26953125" style="1" customWidth="1"/>
    <col min="1703" max="1703" width="11.26953125" style="1" customWidth="1"/>
    <col min="1704" max="1704" width="20.26953125" style="1" bestFit="1" customWidth="1"/>
    <col min="1705" max="1705" width="10.26953125" style="1" customWidth="1"/>
    <col min="1706" max="1706" width="20.81640625" style="1" customWidth="1"/>
    <col min="1707" max="1707" width="10.26953125" style="1" customWidth="1"/>
    <col min="1708" max="1708" width="20.453125" style="1" customWidth="1"/>
    <col min="1709" max="1709" width="10.26953125" style="1" customWidth="1"/>
    <col min="1710" max="1710" width="11.26953125" style="1" customWidth="1"/>
    <col min="1711" max="1711" width="20.26953125" style="1" bestFit="1" customWidth="1"/>
    <col min="1712" max="1712" width="10.26953125" style="1" customWidth="1"/>
    <col min="1713" max="1713" width="20.81640625" style="1" customWidth="1"/>
    <col min="1714" max="1714" width="10.26953125" style="1" customWidth="1"/>
    <col min="1715" max="1715" width="20.453125" style="1" customWidth="1"/>
    <col min="1716" max="1716" width="10.26953125" style="1" customWidth="1"/>
    <col min="1717" max="1717" width="11.26953125" style="1" customWidth="1"/>
    <col min="1718" max="1718" width="20.81640625" style="1" customWidth="1"/>
    <col min="1719" max="1719" width="11.26953125" style="1" customWidth="1"/>
    <col min="1720" max="1720" width="23" style="1" customWidth="1"/>
    <col min="1721" max="1721" width="11.26953125" style="1" customWidth="1"/>
    <col min="1722" max="1722" width="11.453125" style="1" customWidth="1"/>
    <col min="1723" max="1723" width="20.81640625" style="1" customWidth="1"/>
    <col min="1724" max="1724" width="11.26953125" style="1" customWidth="1"/>
    <col min="1725" max="1725" width="23" style="1" customWidth="1"/>
    <col min="1726" max="1726" width="11.26953125" style="1" customWidth="1"/>
    <col min="1727" max="1727" width="11.453125" style="1" customWidth="1"/>
    <col min="1728" max="1728" width="20.26953125" style="1" bestFit="1" customWidth="1"/>
    <col min="1729" max="1729" width="10.26953125" style="1" customWidth="1"/>
    <col min="1730" max="1730" width="20.81640625" style="1" customWidth="1"/>
    <col min="1731" max="1731" width="10.26953125" style="1" customWidth="1"/>
    <col min="1732" max="1732" width="20.453125" style="1" customWidth="1"/>
    <col min="1733" max="1733" width="10.26953125" style="1" customWidth="1"/>
    <col min="1734" max="1734" width="11.26953125" style="1" customWidth="1"/>
    <col min="1735" max="1735" width="20.453125" style="1" customWidth="1"/>
    <col min="1736" max="1736" width="11.26953125" style="1" customWidth="1"/>
    <col min="1737" max="1737" width="20.453125" style="1" customWidth="1"/>
    <col min="1738" max="1738" width="12.453125" style="1" customWidth="1"/>
    <col min="1739" max="1739" width="9.7265625" style="1" customWidth="1"/>
    <col min="1740" max="1740" width="20.26953125" style="1" bestFit="1" customWidth="1"/>
    <col min="1741" max="1741" width="10.26953125" style="1" customWidth="1"/>
    <col min="1742" max="1742" width="20.81640625" style="1" customWidth="1"/>
    <col min="1743" max="1743" width="10.26953125" style="1" customWidth="1"/>
    <col min="1744" max="1744" width="20.453125" style="1" customWidth="1"/>
    <col min="1745" max="1745" width="10.26953125" style="1" customWidth="1"/>
    <col min="1746" max="1746" width="11.26953125" style="1" customWidth="1"/>
    <col min="1747" max="1747" width="20.453125" style="1" customWidth="1"/>
    <col min="1748" max="1748" width="11.26953125" style="1" customWidth="1"/>
    <col min="1749" max="1749" width="20.453125" style="1" customWidth="1"/>
    <col min="1750" max="1750" width="12.453125" style="1" customWidth="1"/>
    <col min="1751" max="1751" width="9.7265625" style="1" customWidth="1"/>
    <col min="1752" max="1752" width="20.453125" style="1" customWidth="1"/>
    <col min="1753" max="1753" width="19.81640625" style="1" customWidth="1"/>
    <col min="1754" max="1754" width="20.453125" style="1" customWidth="1"/>
    <col min="1755" max="1755" width="12.453125" style="1" customWidth="1"/>
    <col min="1756" max="1756" width="10.54296875" style="1" customWidth="1"/>
    <col min="1757" max="1757" width="24.453125" style="1" customWidth="1"/>
    <col min="1758" max="1758" width="10.26953125" style="1" customWidth="1"/>
    <col min="1759" max="1759" width="20.81640625" style="1" customWidth="1"/>
    <col min="1760" max="1760" width="16.7265625" style="1" customWidth="1"/>
    <col min="1761" max="1761" width="20.453125" style="1" customWidth="1"/>
    <col min="1762" max="1762" width="21.1796875" style="1" customWidth="1"/>
    <col min="1763" max="1763" width="11.26953125" style="1" customWidth="1"/>
    <col min="1764" max="1793" width="0" style="1" hidden="1" customWidth="1"/>
    <col min="1794" max="1944" width="11.453125" style="1"/>
    <col min="1945" max="1945" width="50.54296875" style="1" customWidth="1"/>
    <col min="1946" max="1946" width="18.1796875" style="1" customWidth="1"/>
    <col min="1947" max="1947" width="9.26953125" style="1" customWidth="1"/>
    <col min="1948" max="1948" width="19.81640625" style="1" customWidth="1"/>
    <col min="1949" max="1949" width="20.26953125" style="1" customWidth="1"/>
    <col min="1950" max="1950" width="21.1796875" style="1" customWidth="1"/>
    <col min="1951" max="1951" width="19.7265625" style="1" customWidth="1"/>
    <col min="1952" max="1952" width="13.1796875" style="1" customWidth="1"/>
    <col min="1953" max="1953" width="18.81640625" style="1" customWidth="1"/>
    <col min="1954" max="1954" width="10.26953125" style="1" customWidth="1"/>
    <col min="1955" max="1955" width="20.81640625" style="1" customWidth="1"/>
    <col min="1956" max="1956" width="10.26953125" style="1" customWidth="1"/>
    <col min="1957" max="1957" width="20.453125" style="1" customWidth="1"/>
    <col min="1958" max="1958" width="10.26953125" style="1" customWidth="1"/>
    <col min="1959" max="1959" width="11.26953125" style="1" customWidth="1"/>
    <col min="1960" max="1960" width="20.26953125" style="1" bestFit="1" customWidth="1"/>
    <col min="1961" max="1961" width="10.26953125" style="1" customWidth="1"/>
    <col min="1962" max="1962" width="20.81640625" style="1" customWidth="1"/>
    <col min="1963" max="1963" width="10.26953125" style="1" customWidth="1"/>
    <col min="1964" max="1964" width="20.453125" style="1" customWidth="1"/>
    <col min="1965" max="1965" width="10.26953125" style="1" customWidth="1"/>
    <col min="1966" max="1966" width="11.26953125" style="1" customWidth="1"/>
    <col min="1967" max="1967" width="20.26953125" style="1" bestFit="1" customWidth="1"/>
    <col min="1968" max="1968" width="10.26953125" style="1" customWidth="1"/>
    <col min="1969" max="1969" width="20.81640625" style="1" customWidth="1"/>
    <col min="1970" max="1970" width="10.26953125" style="1" customWidth="1"/>
    <col min="1971" max="1971" width="20.453125" style="1" customWidth="1"/>
    <col min="1972" max="1972" width="10.26953125" style="1" customWidth="1"/>
    <col min="1973" max="1973" width="11.26953125" style="1" customWidth="1"/>
    <col min="1974" max="1974" width="20.81640625" style="1" customWidth="1"/>
    <col min="1975" max="1975" width="11.26953125" style="1" customWidth="1"/>
    <col min="1976" max="1976" width="23" style="1" customWidth="1"/>
    <col min="1977" max="1977" width="11.26953125" style="1" customWidth="1"/>
    <col min="1978" max="1978" width="11.453125" style="1" customWidth="1"/>
    <col min="1979" max="1979" width="20.81640625" style="1" customWidth="1"/>
    <col min="1980" max="1980" width="11.26953125" style="1" customWidth="1"/>
    <col min="1981" max="1981" width="23" style="1" customWidth="1"/>
    <col min="1982" max="1982" width="11.26953125" style="1" customWidth="1"/>
    <col min="1983" max="1983" width="11.453125" style="1" customWidth="1"/>
    <col min="1984" max="1984" width="20.26953125" style="1" bestFit="1" customWidth="1"/>
    <col min="1985" max="1985" width="10.26953125" style="1" customWidth="1"/>
    <col min="1986" max="1986" width="20.81640625" style="1" customWidth="1"/>
    <col min="1987" max="1987" width="10.26953125" style="1" customWidth="1"/>
    <col min="1988" max="1988" width="20.453125" style="1" customWidth="1"/>
    <col min="1989" max="1989" width="10.26953125" style="1" customWidth="1"/>
    <col min="1990" max="1990" width="11.26953125" style="1" customWidth="1"/>
    <col min="1991" max="1991" width="20.453125" style="1" customWidth="1"/>
    <col min="1992" max="1992" width="11.26953125" style="1" customWidth="1"/>
    <col min="1993" max="1993" width="20.453125" style="1" customWidth="1"/>
    <col min="1994" max="1994" width="12.453125" style="1" customWidth="1"/>
    <col min="1995" max="1995" width="9.7265625" style="1" customWidth="1"/>
    <col min="1996" max="1996" width="20.26953125" style="1" bestFit="1" customWidth="1"/>
    <col min="1997" max="1997" width="10.26953125" style="1" customWidth="1"/>
    <col min="1998" max="1998" width="20.81640625" style="1" customWidth="1"/>
    <col min="1999" max="1999" width="10.26953125" style="1" customWidth="1"/>
    <col min="2000" max="2000" width="20.453125" style="1" customWidth="1"/>
    <col min="2001" max="2001" width="10.26953125" style="1" customWidth="1"/>
    <col min="2002" max="2002" width="11.26953125" style="1" customWidth="1"/>
    <col min="2003" max="2003" width="20.453125" style="1" customWidth="1"/>
    <col min="2004" max="2004" width="11.26953125" style="1" customWidth="1"/>
    <col min="2005" max="2005" width="20.453125" style="1" customWidth="1"/>
    <col min="2006" max="2006" width="12.453125" style="1" customWidth="1"/>
    <col min="2007" max="2007" width="9.7265625" style="1" customWidth="1"/>
    <col min="2008" max="2008" width="20.453125" style="1" customWidth="1"/>
    <col min="2009" max="2009" width="19.81640625" style="1" customWidth="1"/>
    <col min="2010" max="2010" width="20.453125" style="1" customWidth="1"/>
    <col min="2011" max="2011" width="12.453125" style="1" customWidth="1"/>
    <col min="2012" max="2012" width="10.54296875" style="1" customWidth="1"/>
    <col min="2013" max="2013" width="24.453125" style="1" customWidth="1"/>
    <col min="2014" max="2014" width="10.26953125" style="1" customWidth="1"/>
    <col min="2015" max="2015" width="20.81640625" style="1" customWidth="1"/>
    <col min="2016" max="2016" width="16.7265625" style="1" customWidth="1"/>
    <col min="2017" max="2017" width="20.453125" style="1" customWidth="1"/>
    <col min="2018" max="2018" width="21.1796875" style="1" customWidth="1"/>
    <col min="2019" max="2019" width="11.26953125" style="1" customWidth="1"/>
    <col min="2020" max="2049" width="0" style="1" hidden="1" customWidth="1"/>
    <col min="2050" max="2200" width="11.453125" style="1"/>
    <col min="2201" max="2201" width="50.54296875" style="1" customWidth="1"/>
    <col min="2202" max="2202" width="18.1796875" style="1" customWidth="1"/>
    <col min="2203" max="2203" width="9.26953125" style="1" customWidth="1"/>
    <col min="2204" max="2204" width="19.81640625" style="1" customWidth="1"/>
    <col min="2205" max="2205" width="20.26953125" style="1" customWidth="1"/>
    <col min="2206" max="2206" width="21.1796875" style="1" customWidth="1"/>
    <col min="2207" max="2207" width="19.7265625" style="1" customWidth="1"/>
    <col min="2208" max="2208" width="13.1796875" style="1" customWidth="1"/>
    <col min="2209" max="2209" width="18.81640625" style="1" customWidth="1"/>
    <col min="2210" max="2210" width="10.26953125" style="1" customWidth="1"/>
    <col min="2211" max="2211" width="20.81640625" style="1" customWidth="1"/>
    <col min="2212" max="2212" width="10.26953125" style="1" customWidth="1"/>
    <col min="2213" max="2213" width="20.453125" style="1" customWidth="1"/>
    <col min="2214" max="2214" width="10.26953125" style="1" customWidth="1"/>
    <col min="2215" max="2215" width="11.26953125" style="1" customWidth="1"/>
    <col min="2216" max="2216" width="20.26953125" style="1" bestFit="1" customWidth="1"/>
    <col min="2217" max="2217" width="10.26953125" style="1" customWidth="1"/>
    <col min="2218" max="2218" width="20.81640625" style="1" customWidth="1"/>
    <col min="2219" max="2219" width="10.26953125" style="1" customWidth="1"/>
    <col min="2220" max="2220" width="20.453125" style="1" customWidth="1"/>
    <col min="2221" max="2221" width="10.26953125" style="1" customWidth="1"/>
    <col min="2222" max="2222" width="11.26953125" style="1" customWidth="1"/>
    <col min="2223" max="2223" width="20.26953125" style="1" bestFit="1" customWidth="1"/>
    <col min="2224" max="2224" width="10.26953125" style="1" customWidth="1"/>
    <col min="2225" max="2225" width="20.81640625" style="1" customWidth="1"/>
    <col min="2226" max="2226" width="10.26953125" style="1" customWidth="1"/>
    <col min="2227" max="2227" width="20.453125" style="1" customWidth="1"/>
    <col min="2228" max="2228" width="10.26953125" style="1" customWidth="1"/>
    <col min="2229" max="2229" width="11.26953125" style="1" customWidth="1"/>
    <col min="2230" max="2230" width="20.81640625" style="1" customWidth="1"/>
    <col min="2231" max="2231" width="11.26953125" style="1" customWidth="1"/>
    <col min="2232" max="2232" width="23" style="1" customWidth="1"/>
    <col min="2233" max="2233" width="11.26953125" style="1" customWidth="1"/>
    <col min="2234" max="2234" width="11.453125" style="1" customWidth="1"/>
    <col min="2235" max="2235" width="20.81640625" style="1" customWidth="1"/>
    <col min="2236" max="2236" width="11.26953125" style="1" customWidth="1"/>
    <col min="2237" max="2237" width="23" style="1" customWidth="1"/>
    <col min="2238" max="2238" width="11.26953125" style="1" customWidth="1"/>
    <col min="2239" max="2239" width="11.453125" style="1" customWidth="1"/>
    <col min="2240" max="2240" width="20.26953125" style="1" bestFit="1" customWidth="1"/>
    <col min="2241" max="2241" width="10.26953125" style="1" customWidth="1"/>
    <col min="2242" max="2242" width="20.81640625" style="1" customWidth="1"/>
    <col min="2243" max="2243" width="10.26953125" style="1" customWidth="1"/>
    <col min="2244" max="2244" width="20.453125" style="1" customWidth="1"/>
    <col min="2245" max="2245" width="10.26953125" style="1" customWidth="1"/>
    <col min="2246" max="2246" width="11.26953125" style="1" customWidth="1"/>
    <col min="2247" max="2247" width="20.453125" style="1" customWidth="1"/>
    <col min="2248" max="2248" width="11.26953125" style="1" customWidth="1"/>
    <col min="2249" max="2249" width="20.453125" style="1" customWidth="1"/>
    <col min="2250" max="2250" width="12.453125" style="1" customWidth="1"/>
    <col min="2251" max="2251" width="9.7265625" style="1" customWidth="1"/>
    <col min="2252" max="2252" width="20.26953125" style="1" bestFit="1" customWidth="1"/>
    <col min="2253" max="2253" width="10.26953125" style="1" customWidth="1"/>
    <col min="2254" max="2254" width="20.81640625" style="1" customWidth="1"/>
    <col min="2255" max="2255" width="10.26953125" style="1" customWidth="1"/>
    <col min="2256" max="2256" width="20.453125" style="1" customWidth="1"/>
    <col min="2257" max="2257" width="10.26953125" style="1" customWidth="1"/>
    <col min="2258" max="2258" width="11.26953125" style="1" customWidth="1"/>
    <col min="2259" max="2259" width="20.453125" style="1" customWidth="1"/>
    <col min="2260" max="2260" width="11.26953125" style="1" customWidth="1"/>
    <col min="2261" max="2261" width="20.453125" style="1" customWidth="1"/>
    <col min="2262" max="2262" width="12.453125" style="1" customWidth="1"/>
    <col min="2263" max="2263" width="9.7265625" style="1" customWidth="1"/>
    <col min="2264" max="2264" width="20.453125" style="1" customWidth="1"/>
    <col min="2265" max="2265" width="19.81640625" style="1" customWidth="1"/>
    <col min="2266" max="2266" width="20.453125" style="1" customWidth="1"/>
    <col min="2267" max="2267" width="12.453125" style="1" customWidth="1"/>
    <col min="2268" max="2268" width="10.54296875" style="1" customWidth="1"/>
    <col min="2269" max="2269" width="24.453125" style="1" customWidth="1"/>
    <col min="2270" max="2270" width="10.26953125" style="1" customWidth="1"/>
    <col min="2271" max="2271" width="20.81640625" style="1" customWidth="1"/>
    <col min="2272" max="2272" width="16.7265625" style="1" customWidth="1"/>
    <col min="2273" max="2273" width="20.453125" style="1" customWidth="1"/>
    <col min="2274" max="2274" width="21.1796875" style="1" customWidth="1"/>
    <col min="2275" max="2275" width="11.26953125" style="1" customWidth="1"/>
    <col min="2276" max="2305" width="0" style="1" hidden="1" customWidth="1"/>
    <col min="2306" max="2456" width="11.453125" style="1"/>
    <col min="2457" max="2457" width="50.54296875" style="1" customWidth="1"/>
    <col min="2458" max="2458" width="18.1796875" style="1" customWidth="1"/>
    <col min="2459" max="2459" width="9.26953125" style="1" customWidth="1"/>
    <col min="2460" max="2460" width="19.81640625" style="1" customWidth="1"/>
    <col min="2461" max="2461" width="20.26953125" style="1" customWidth="1"/>
    <col min="2462" max="2462" width="21.1796875" style="1" customWidth="1"/>
    <col min="2463" max="2463" width="19.7265625" style="1" customWidth="1"/>
    <col min="2464" max="2464" width="13.1796875" style="1" customWidth="1"/>
    <col min="2465" max="2465" width="18.81640625" style="1" customWidth="1"/>
    <col min="2466" max="2466" width="10.26953125" style="1" customWidth="1"/>
    <col min="2467" max="2467" width="20.81640625" style="1" customWidth="1"/>
    <col min="2468" max="2468" width="10.26953125" style="1" customWidth="1"/>
    <col min="2469" max="2469" width="20.453125" style="1" customWidth="1"/>
    <col min="2470" max="2470" width="10.26953125" style="1" customWidth="1"/>
    <col min="2471" max="2471" width="11.26953125" style="1" customWidth="1"/>
    <col min="2472" max="2472" width="20.26953125" style="1" bestFit="1" customWidth="1"/>
    <col min="2473" max="2473" width="10.26953125" style="1" customWidth="1"/>
    <col min="2474" max="2474" width="20.81640625" style="1" customWidth="1"/>
    <col min="2475" max="2475" width="10.26953125" style="1" customWidth="1"/>
    <col min="2476" max="2476" width="20.453125" style="1" customWidth="1"/>
    <col min="2477" max="2477" width="10.26953125" style="1" customWidth="1"/>
    <col min="2478" max="2478" width="11.26953125" style="1" customWidth="1"/>
    <col min="2479" max="2479" width="20.26953125" style="1" bestFit="1" customWidth="1"/>
    <col min="2480" max="2480" width="10.26953125" style="1" customWidth="1"/>
    <col min="2481" max="2481" width="20.81640625" style="1" customWidth="1"/>
    <col min="2482" max="2482" width="10.26953125" style="1" customWidth="1"/>
    <col min="2483" max="2483" width="20.453125" style="1" customWidth="1"/>
    <col min="2484" max="2484" width="10.26953125" style="1" customWidth="1"/>
    <col min="2485" max="2485" width="11.26953125" style="1" customWidth="1"/>
    <col min="2486" max="2486" width="20.81640625" style="1" customWidth="1"/>
    <col min="2487" max="2487" width="11.26953125" style="1" customWidth="1"/>
    <col min="2488" max="2488" width="23" style="1" customWidth="1"/>
    <col min="2489" max="2489" width="11.26953125" style="1" customWidth="1"/>
    <col min="2490" max="2490" width="11.453125" style="1" customWidth="1"/>
    <col min="2491" max="2491" width="20.81640625" style="1" customWidth="1"/>
    <col min="2492" max="2492" width="11.26953125" style="1" customWidth="1"/>
    <col min="2493" max="2493" width="23" style="1" customWidth="1"/>
    <col min="2494" max="2494" width="11.26953125" style="1" customWidth="1"/>
    <col min="2495" max="2495" width="11.453125" style="1" customWidth="1"/>
    <col min="2496" max="2496" width="20.26953125" style="1" bestFit="1" customWidth="1"/>
    <col min="2497" max="2497" width="10.26953125" style="1" customWidth="1"/>
    <col min="2498" max="2498" width="20.81640625" style="1" customWidth="1"/>
    <col min="2499" max="2499" width="10.26953125" style="1" customWidth="1"/>
    <col min="2500" max="2500" width="20.453125" style="1" customWidth="1"/>
    <col min="2501" max="2501" width="10.26953125" style="1" customWidth="1"/>
    <col min="2502" max="2502" width="11.26953125" style="1" customWidth="1"/>
    <col min="2503" max="2503" width="20.453125" style="1" customWidth="1"/>
    <col min="2504" max="2504" width="11.26953125" style="1" customWidth="1"/>
    <col min="2505" max="2505" width="20.453125" style="1" customWidth="1"/>
    <col min="2506" max="2506" width="12.453125" style="1" customWidth="1"/>
    <col min="2507" max="2507" width="9.7265625" style="1" customWidth="1"/>
    <col min="2508" max="2508" width="20.26953125" style="1" bestFit="1" customWidth="1"/>
    <col min="2509" max="2509" width="10.26953125" style="1" customWidth="1"/>
    <col min="2510" max="2510" width="20.81640625" style="1" customWidth="1"/>
    <col min="2511" max="2511" width="10.26953125" style="1" customWidth="1"/>
    <col min="2512" max="2512" width="20.453125" style="1" customWidth="1"/>
    <col min="2513" max="2513" width="10.26953125" style="1" customWidth="1"/>
    <col min="2514" max="2514" width="11.26953125" style="1" customWidth="1"/>
    <col min="2515" max="2515" width="20.453125" style="1" customWidth="1"/>
    <col min="2516" max="2516" width="11.26953125" style="1" customWidth="1"/>
    <col min="2517" max="2517" width="20.453125" style="1" customWidth="1"/>
    <col min="2518" max="2518" width="12.453125" style="1" customWidth="1"/>
    <col min="2519" max="2519" width="9.7265625" style="1" customWidth="1"/>
    <col min="2520" max="2520" width="20.453125" style="1" customWidth="1"/>
    <col min="2521" max="2521" width="19.81640625" style="1" customWidth="1"/>
    <col min="2522" max="2522" width="20.453125" style="1" customWidth="1"/>
    <col min="2523" max="2523" width="12.453125" style="1" customWidth="1"/>
    <col min="2524" max="2524" width="10.54296875" style="1" customWidth="1"/>
    <col min="2525" max="2525" width="24.453125" style="1" customWidth="1"/>
    <col min="2526" max="2526" width="10.26953125" style="1" customWidth="1"/>
    <col min="2527" max="2527" width="20.81640625" style="1" customWidth="1"/>
    <col min="2528" max="2528" width="16.7265625" style="1" customWidth="1"/>
    <col min="2529" max="2529" width="20.453125" style="1" customWidth="1"/>
    <col min="2530" max="2530" width="21.1796875" style="1" customWidth="1"/>
    <col min="2531" max="2531" width="11.26953125" style="1" customWidth="1"/>
    <col min="2532" max="2561" width="0" style="1" hidden="1" customWidth="1"/>
    <col min="2562" max="2712" width="11.453125" style="1"/>
    <col min="2713" max="2713" width="50.54296875" style="1" customWidth="1"/>
    <col min="2714" max="2714" width="18.1796875" style="1" customWidth="1"/>
    <col min="2715" max="2715" width="9.26953125" style="1" customWidth="1"/>
    <col min="2716" max="2716" width="19.81640625" style="1" customWidth="1"/>
    <col min="2717" max="2717" width="20.26953125" style="1" customWidth="1"/>
    <col min="2718" max="2718" width="21.1796875" style="1" customWidth="1"/>
    <col min="2719" max="2719" width="19.7265625" style="1" customWidth="1"/>
    <col min="2720" max="2720" width="13.1796875" style="1" customWidth="1"/>
    <col min="2721" max="2721" width="18.81640625" style="1" customWidth="1"/>
    <col min="2722" max="2722" width="10.26953125" style="1" customWidth="1"/>
    <col min="2723" max="2723" width="20.81640625" style="1" customWidth="1"/>
    <col min="2724" max="2724" width="10.26953125" style="1" customWidth="1"/>
    <col min="2725" max="2725" width="20.453125" style="1" customWidth="1"/>
    <col min="2726" max="2726" width="10.26953125" style="1" customWidth="1"/>
    <col min="2727" max="2727" width="11.26953125" style="1" customWidth="1"/>
    <col min="2728" max="2728" width="20.26953125" style="1" bestFit="1" customWidth="1"/>
    <col min="2729" max="2729" width="10.26953125" style="1" customWidth="1"/>
    <col min="2730" max="2730" width="20.81640625" style="1" customWidth="1"/>
    <col min="2731" max="2731" width="10.26953125" style="1" customWidth="1"/>
    <col min="2732" max="2732" width="20.453125" style="1" customWidth="1"/>
    <col min="2733" max="2733" width="10.26953125" style="1" customWidth="1"/>
    <col min="2734" max="2734" width="11.26953125" style="1" customWidth="1"/>
    <col min="2735" max="2735" width="20.26953125" style="1" bestFit="1" customWidth="1"/>
    <col min="2736" max="2736" width="10.26953125" style="1" customWidth="1"/>
    <col min="2737" max="2737" width="20.81640625" style="1" customWidth="1"/>
    <col min="2738" max="2738" width="10.26953125" style="1" customWidth="1"/>
    <col min="2739" max="2739" width="20.453125" style="1" customWidth="1"/>
    <col min="2740" max="2740" width="10.26953125" style="1" customWidth="1"/>
    <col min="2741" max="2741" width="11.26953125" style="1" customWidth="1"/>
    <col min="2742" max="2742" width="20.81640625" style="1" customWidth="1"/>
    <col min="2743" max="2743" width="11.26953125" style="1" customWidth="1"/>
    <col min="2744" max="2744" width="23" style="1" customWidth="1"/>
    <col min="2745" max="2745" width="11.26953125" style="1" customWidth="1"/>
    <col min="2746" max="2746" width="11.453125" style="1" customWidth="1"/>
    <col min="2747" max="2747" width="20.81640625" style="1" customWidth="1"/>
    <col min="2748" max="2748" width="11.26953125" style="1" customWidth="1"/>
    <col min="2749" max="2749" width="23" style="1" customWidth="1"/>
    <col min="2750" max="2750" width="11.26953125" style="1" customWidth="1"/>
    <col min="2751" max="2751" width="11.453125" style="1" customWidth="1"/>
    <col min="2752" max="2752" width="20.26953125" style="1" bestFit="1" customWidth="1"/>
    <col min="2753" max="2753" width="10.26953125" style="1" customWidth="1"/>
    <col min="2754" max="2754" width="20.81640625" style="1" customWidth="1"/>
    <col min="2755" max="2755" width="10.26953125" style="1" customWidth="1"/>
    <col min="2756" max="2756" width="20.453125" style="1" customWidth="1"/>
    <col min="2757" max="2757" width="10.26953125" style="1" customWidth="1"/>
    <col min="2758" max="2758" width="11.26953125" style="1" customWidth="1"/>
    <col min="2759" max="2759" width="20.453125" style="1" customWidth="1"/>
    <col min="2760" max="2760" width="11.26953125" style="1" customWidth="1"/>
    <col min="2761" max="2761" width="20.453125" style="1" customWidth="1"/>
    <col min="2762" max="2762" width="12.453125" style="1" customWidth="1"/>
    <col min="2763" max="2763" width="9.7265625" style="1" customWidth="1"/>
    <col min="2764" max="2764" width="20.26953125" style="1" bestFit="1" customWidth="1"/>
    <col min="2765" max="2765" width="10.26953125" style="1" customWidth="1"/>
    <col min="2766" max="2766" width="20.81640625" style="1" customWidth="1"/>
    <col min="2767" max="2767" width="10.26953125" style="1" customWidth="1"/>
    <col min="2768" max="2768" width="20.453125" style="1" customWidth="1"/>
    <col min="2769" max="2769" width="10.26953125" style="1" customWidth="1"/>
    <col min="2770" max="2770" width="11.26953125" style="1" customWidth="1"/>
    <col min="2771" max="2771" width="20.453125" style="1" customWidth="1"/>
    <col min="2772" max="2772" width="11.26953125" style="1" customWidth="1"/>
    <col min="2773" max="2773" width="20.453125" style="1" customWidth="1"/>
    <col min="2774" max="2774" width="12.453125" style="1" customWidth="1"/>
    <col min="2775" max="2775" width="9.7265625" style="1" customWidth="1"/>
    <col min="2776" max="2776" width="20.453125" style="1" customWidth="1"/>
    <col min="2777" max="2777" width="19.81640625" style="1" customWidth="1"/>
    <col min="2778" max="2778" width="20.453125" style="1" customWidth="1"/>
    <col min="2779" max="2779" width="12.453125" style="1" customWidth="1"/>
    <col min="2780" max="2780" width="10.54296875" style="1" customWidth="1"/>
    <col min="2781" max="2781" width="24.453125" style="1" customWidth="1"/>
    <col min="2782" max="2782" width="10.26953125" style="1" customWidth="1"/>
    <col min="2783" max="2783" width="20.81640625" style="1" customWidth="1"/>
    <col min="2784" max="2784" width="16.7265625" style="1" customWidth="1"/>
    <col min="2785" max="2785" width="20.453125" style="1" customWidth="1"/>
    <col min="2786" max="2786" width="21.1796875" style="1" customWidth="1"/>
    <col min="2787" max="2787" width="11.26953125" style="1" customWidth="1"/>
    <col min="2788" max="2817" width="0" style="1" hidden="1" customWidth="1"/>
    <col min="2818" max="2968" width="11.453125" style="1"/>
    <col min="2969" max="2969" width="50.54296875" style="1" customWidth="1"/>
    <col min="2970" max="2970" width="18.1796875" style="1" customWidth="1"/>
    <col min="2971" max="2971" width="9.26953125" style="1" customWidth="1"/>
    <col min="2972" max="2972" width="19.81640625" style="1" customWidth="1"/>
    <col min="2973" max="2973" width="20.26953125" style="1" customWidth="1"/>
    <col min="2974" max="2974" width="21.1796875" style="1" customWidth="1"/>
    <col min="2975" max="2975" width="19.7265625" style="1" customWidth="1"/>
    <col min="2976" max="2976" width="13.1796875" style="1" customWidth="1"/>
    <col min="2977" max="2977" width="18.81640625" style="1" customWidth="1"/>
    <col min="2978" max="2978" width="10.26953125" style="1" customWidth="1"/>
    <col min="2979" max="2979" width="20.81640625" style="1" customWidth="1"/>
    <col min="2980" max="2980" width="10.26953125" style="1" customWidth="1"/>
    <col min="2981" max="2981" width="20.453125" style="1" customWidth="1"/>
    <col min="2982" max="2982" width="10.26953125" style="1" customWidth="1"/>
    <col min="2983" max="2983" width="11.26953125" style="1" customWidth="1"/>
    <col min="2984" max="2984" width="20.26953125" style="1" bestFit="1" customWidth="1"/>
    <col min="2985" max="2985" width="10.26953125" style="1" customWidth="1"/>
    <col min="2986" max="2986" width="20.81640625" style="1" customWidth="1"/>
    <col min="2987" max="2987" width="10.26953125" style="1" customWidth="1"/>
    <col min="2988" max="2988" width="20.453125" style="1" customWidth="1"/>
    <col min="2989" max="2989" width="10.26953125" style="1" customWidth="1"/>
    <col min="2990" max="2990" width="11.26953125" style="1" customWidth="1"/>
    <col min="2991" max="2991" width="20.26953125" style="1" bestFit="1" customWidth="1"/>
    <col min="2992" max="2992" width="10.26953125" style="1" customWidth="1"/>
    <col min="2993" max="2993" width="20.81640625" style="1" customWidth="1"/>
    <col min="2994" max="2994" width="10.26953125" style="1" customWidth="1"/>
    <col min="2995" max="2995" width="20.453125" style="1" customWidth="1"/>
    <col min="2996" max="2996" width="10.26953125" style="1" customWidth="1"/>
    <col min="2997" max="2997" width="11.26953125" style="1" customWidth="1"/>
    <col min="2998" max="2998" width="20.81640625" style="1" customWidth="1"/>
    <col min="2999" max="2999" width="11.26953125" style="1" customWidth="1"/>
    <col min="3000" max="3000" width="23" style="1" customWidth="1"/>
    <col min="3001" max="3001" width="11.26953125" style="1" customWidth="1"/>
    <col min="3002" max="3002" width="11.453125" style="1" customWidth="1"/>
    <col min="3003" max="3003" width="20.81640625" style="1" customWidth="1"/>
    <col min="3004" max="3004" width="11.26953125" style="1" customWidth="1"/>
    <col min="3005" max="3005" width="23" style="1" customWidth="1"/>
    <col min="3006" max="3006" width="11.26953125" style="1" customWidth="1"/>
    <col min="3007" max="3007" width="11.453125" style="1" customWidth="1"/>
    <col min="3008" max="3008" width="20.26953125" style="1" bestFit="1" customWidth="1"/>
    <col min="3009" max="3009" width="10.26953125" style="1" customWidth="1"/>
    <col min="3010" max="3010" width="20.81640625" style="1" customWidth="1"/>
    <col min="3011" max="3011" width="10.26953125" style="1" customWidth="1"/>
    <col min="3012" max="3012" width="20.453125" style="1" customWidth="1"/>
    <col min="3013" max="3013" width="10.26953125" style="1" customWidth="1"/>
    <col min="3014" max="3014" width="11.26953125" style="1" customWidth="1"/>
    <col min="3015" max="3015" width="20.453125" style="1" customWidth="1"/>
    <col min="3016" max="3016" width="11.26953125" style="1" customWidth="1"/>
    <col min="3017" max="3017" width="20.453125" style="1" customWidth="1"/>
    <col min="3018" max="3018" width="12.453125" style="1" customWidth="1"/>
    <col min="3019" max="3019" width="9.7265625" style="1" customWidth="1"/>
    <col min="3020" max="3020" width="20.26953125" style="1" bestFit="1" customWidth="1"/>
    <col min="3021" max="3021" width="10.26953125" style="1" customWidth="1"/>
    <col min="3022" max="3022" width="20.81640625" style="1" customWidth="1"/>
    <col min="3023" max="3023" width="10.26953125" style="1" customWidth="1"/>
    <col min="3024" max="3024" width="20.453125" style="1" customWidth="1"/>
    <col min="3025" max="3025" width="10.26953125" style="1" customWidth="1"/>
    <col min="3026" max="3026" width="11.26953125" style="1" customWidth="1"/>
    <col min="3027" max="3027" width="20.453125" style="1" customWidth="1"/>
    <col min="3028" max="3028" width="11.26953125" style="1" customWidth="1"/>
    <col min="3029" max="3029" width="20.453125" style="1" customWidth="1"/>
    <col min="3030" max="3030" width="12.453125" style="1" customWidth="1"/>
    <col min="3031" max="3031" width="9.7265625" style="1" customWidth="1"/>
    <col min="3032" max="3032" width="20.453125" style="1" customWidth="1"/>
    <col min="3033" max="3033" width="19.81640625" style="1" customWidth="1"/>
    <col min="3034" max="3034" width="20.453125" style="1" customWidth="1"/>
    <col min="3035" max="3035" width="12.453125" style="1" customWidth="1"/>
    <col min="3036" max="3036" width="10.54296875" style="1" customWidth="1"/>
    <col min="3037" max="3037" width="24.453125" style="1" customWidth="1"/>
    <col min="3038" max="3038" width="10.26953125" style="1" customWidth="1"/>
    <col min="3039" max="3039" width="20.81640625" style="1" customWidth="1"/>
    <col min="3040" max="3040" width="16.7265625" style="1" customWidth="1"/>
    <col min="3041" max="3041" width="20.453125" style="1" customWidth="1"/>
    <col min="3042" max="3042" width="21.1796875" style="1" customWidth="1"/>
    <col min="3043" max="3043" width="11.26953125" style="1" customWidth="1"/>
    <col min="3044" max="3073" width="0" style="1" hidden="1" customWidth="1"/>
    <col min="3074" max="3224" width="11.453125" style="1"/>
    <col min="3225" max="3225" width="50.54296875" style="1" customWidth="1"/>
    <col min="3226" max="3226" width="18.1796875" style="1" customWidth="1"/>
    <col min="3227" max="3227" width="9.26953125" style="1" customWidth="1"/>
    <col min="3228" max="3228" width="19.81640625" style="1" customWidth="1"/>
    <col min="3229" max="3229" width="20.26953125" style="1" customWidth="1"/>
    <col min="3230" max="3230" width="21.1796875" style="1" customWidth="1"/>
    <col min="3231" max="3231" width="19.7265625" style="1" customWidth="1"/>
    <col min="3232" max="3232" width="13.1796875" style="1" customWidth="1"/>
    <col min="3233" max="3233" width="18.81640625" style="1" customWidth="1"/>
    <col min="3234" max="3234" width="10.26953125" style="1" customWidth="1"/>
    <col min="3235" max="3235" width="20.81640625" style="1" customWidth="1"/>
    <col min="3236" max="3236" width="10.26953125" style="1" customWidth="1"/>
    <col min="3237" max="3237" width="20.453125" style="1" customWidth="1"/>
    <col min="3238" max="3238" width="10.26953125" style="1" customWidth="1"/>
    <col min="3239" max="3239" width="11.26953125" style="1" customWidth="1"/>
    <col min="3240" max="3240" width="20.26953125" style="1" bestFit="1" customWidth="1"/>
    <col min="3241" max="3241" width="10.26953125" style="1" customWidth="1"/>
    <col min="3242" max="3242" width="20.81640625" style="1" customWidth="1"/>
    <col min="3243" max="3243" width="10.26953125" style="1" customWidth="1"/>
    <col min="3244" max="3244" width="20.453125" style="1" customWidth="1"/>
    <col min="3245" max="3245" width="10.26953125" style="1" customWidth="1"/>
    <col min="3246" max="3246" width="11.26953125" style="1" customWidth="1"/>
    <col min="3247" max="3247" width="20.26953125" style="1" bestFit="1" customWidth="1"/>
    <col min="3248" max="3248" width="10.26953125" style="1" customWidth="1"/>
    <col min="3249" max="3249" width="20.81640625" style="1" customWidth="1"/>
    <col min="3250" max="3250" width="10.26953125" style="1" customWidth="1"/>
    <col min="3251" max="3251" width="20.453125" style="1" customWidth="1"/>
    <col min="3252" max="3252" width="10.26953125" style="1" customWidth="1"/>
    <col min="3253" max="3253" width="11.26953125" style="1" customWidth="1"/>
    <col min="3254" max="3254" width="20.81640625" style="1" customWidth="1"/>
    <col min="3255" max="3255" width="11.26953125" style="1" customWidth="1"/>
    <col min="3256" max="3256" width="23" style="1" customWidth="1"/>
    <col min="3257" max="3257" width="11.26953125" style="1" customWidth="1"/>
    <col min="3258" max="3258" width="11.453125" style="1" customWidth="1"/>
    <col min="3259" max="3259" width="20.81640625" style="1" customWidth="1"/>
    <col min="3260" max="3260" width="11.26953125" style="1" customWidth="1"/>
    <col min="3261" max="3261" width="23" style="1" customWidth="1"/>
    <col min="3262" max="3262" width="11.26953125" style="1" customWidth="1"/>
    <col min="3263" max="3263" width="11.453125" style="1" customWidth="1"/>
    <col min="3264" max="3264" width="20.26953125" style="1" bestFit="1" customWidth="1"/>
    <col min="3265" max="3265" width="10.26953125" style="1" customWidth="1"/>
    <col min="3266" max="3266" width="20.81640625" style="1" customWidth="1"/>
    <col min="3267" max="3267" width="10.26953125" style="1" customWidth="1"/>
    <col min="3268" max="3268" width="20.453125" style="1" customWidth="1"/>
    <col min="3269" max="3269" width="10.26953125" style="1" customWidth="1"/>
    <col min="3270" max="3270" width="11.26953125" style="1" customWidth="1"/>
    <col min="3271" max="3271" width="20.453125" style="1" customWidth="1"/>
    <col min="3272" max="3272" width="11.26953125" style="1" customWidth="1"/>
    <col min="3273" max="3273" width="20.453125" style="1" customWidth="1"/>
    <col min="3274" max="3274" width="12.453125" style="1" customWidth="1"/>
    <col min="3275" max="3275" width="9.7265625" style="1" customWidth="1"/>
    <col min="3276" max="3276" width="20.26953125" style="1" bestFit="1" customWidth="1"/>
    <col min="3277" max="3277" width="10.26953125" style="1" customWidth="1"/>
    <col min="3278" max="3278" width="20.81640625" style="1" customWidth="1"/>
    <col min="3279" max="3279" width="10.26953125" style="1" customWidth="1"/>
    <col min="3280" max="3280" width="20.453125" style="1" customWidth="1"/>
    <col min="3281" max="3281" width="10.26953125" style="1" customWidth="1"/>
    <col min="3282" max="3282" width="11.26953125" style="1" customWidth="1"/>
    <col min="3283" max="3283" width="20.453125" style="1" customWidth="1"/>
    <col min="3284" max="3284" width="11.26953125" style="1" customWidth="1"/>
    <col min="3285" max="3285" width="20.453125" style="1" customWidth="1"/>
    <col min="3286" max="3286" width="12.453125" style="1" customWidth="1"/>
    <col min="3287" max="3287" width="9.7265625" style="1" customWidth="1"/>
    <col min="3288" max="3288" width="20.453125" style="1" customWidth="1"/>
    <col min="3289" max="3289" width="19.81640625" style="1" customWidth="1"/>
    <col min="3290" max="3290" width="20.453125" style="1" customWidth="1"/>
    <col min="3291" max="3291" width="12.453125" style="1" customWidth="1"/>
    <col min="3292" max="3292" width="10.54296875" style="1" customWidth="1"/>
    <col min="3293" max="3293" width="24.453125" style="1" customWidth="1"/>
    <col min="3294" max="3294" width="10.26953125" style="1" customWidth="1"/>
    <col min="3295" max="3295" width="20.81640625" style="1" customWidth="1"/>
    <col min="3296" max="3296" width="16.7265625" style="1" customWidth="1"/>
    <col min="3297" max="3297" width="20.453125" style="1" customWidth="1"/>
    <col min="3298" max="3298" width="21.1796875" style="1" customWidth="1"/>
    <col min="3299" max="3299" width="11.26953125" style="1" customWidth="1"/>
    <col min="3300" max="3329" width="0" style="1" hidden="1" customWidth="1"/>
    <col min="3330" max="3480" width="11.453125" style="1"/>
    <col min="3481" max="3481" width="50.54296875" style="1" customWidth="1"/>
    <col min="3482" max="3482" width="18.1796875" style="1" customWidth="1"/>
    <col min="3483" max="3483" width="9.26953125" style="1" customWidth="1"/>
    <col min="3484" max="3484" width="19.81640625" style="1" customWidth="1"/>
    <col min="3485" max="3485" width="20.26953125" style="1" customWidth="1"/>
    <col min="3486" max="3486" width="21.1796875" style="1" customWidth="1"/>
    <col min="3487" max="3487" width="19.7265625" style="1" customWidth="1"/>
    <col min="3488" max="3488" width="13.1796875" style="1" customWidth="1"/>
    <col min="3489" max="3489" width="18.81640625" style="1" customWidth="1"/>
    <col min="3490" max="3490" width="10.26953125" style="1" customWidth="1"/>
    <col min="3491" max="3491" width="20.81640625" style="1" customWidth="1"/>
    <col min="3492" max="3492" width="10.26953125" style="1" customWidth="1"/>
    <col min="3493" max="3493" width="20.453125" style="1" customWidth="1"/>
    <col min="3494" max="3494" width="10.26953125" style="1" customWidth="1"/>
    <col min="3495" max="3495" width="11.26953125" style="1" customWidth="1"/>
    <col min="3496" max="3496" width="20.26953125" style="1" bestFit="1" customWidth="1"/>
    <col min="3497" max="3497" width="10.26953125" style="1" customWidth="1"/>
    <col min="3498" max="3498" width="20.81640625" style="1" customWidth="1"/>
    <col min="3499" max="3499" width="10.26953125" style="1" customWidth="1"/>
    <col min="3500" max="3500" width="20.453125" style="1" customWidth="1"/>
    <col min="3501" max="3501" width="10.26953125" style="1" customWidth="1"/>
    <col min="3502" max="3502" width="11.26953125" style="1" customWidth="1"/>
    <col min="3503" max="3503" width="20.26953125" style="1" bestFit="1" customWidth="1"/>
    <col min="3504" max="3504" width="10.26953125" style="1" customWidth="1"/>
    <col min="3505" max="3505" width="20.81640625" style="1" customWidth="1"/>
    <col min="3506" max="3506" width="10.26953125" style="1" customWidth="1"/>
    <col min="3507" max="3507" width="20.453125" style="1" customWidth="1"/>
    <col min="3508" max="3508" width="10.26953125" style="1" customWidth="1"/>
    <col min="3509" max="3509" width="11.26953125" style="1" customWidth="1"/>
    <col min="3510" max="3510" width="20.81640625" style="1" customWidth="1"/>
    <col min="3511" max="3511" width="11.26953125" style="1" customWidth="1"/>
    <col min="3512" max="3512" width="23" style="1" customWidth="1"/>
    <col min="3513" max="3513" width="11.26953125" style="1" customWidth="1"/>
    <col min="3514" max="3514" width="11.453125" style="1" customWidth="1"/>
    <col min="3515" max="3515" width="20.81640625" style="1" customWidth="1"/>
    <col min="3516" max="3516" width="11.26953125" style="1" customWidth="1"/>
    <col min="3517" max="3517" width="23" style="1" customWidth="1"/>
    <col min="3518" max="3518" width="11.26953125" style="1" customWidth="1"/>
    <col min="3519" max="3519" width="11.453125" style="1" customWidth="1"/>
    <col min="3520" max="3520" width="20.26953125" style="1" bestFit="1" customWidth="1"/>
    <col min="3521" max="3521" width="10.26953125" style="1" customWidth="1"/>
    <col min="3522" max="3522" width="20.81640625" style="1" customWidth="1"/>
    <col min="3523" max="3523" width="10.26953125" style="1" customWidth="1"/>
    <col min="3524" max="3524" width="20.453125" style="1" customWidth="1"/>
    <col min="3525" max="3525" width="10.26953125" style="1" customWidth="1"/>
    <col min="3526" max="3526" width="11.26953125" style="1" customWidth="1"/>
    <col min="3527" max="3527" width="20.453125" style="1" customWidth="1"/>
    <col min="3528" max="3528" width="11.26953125" style="1" customWidth="1"/>
    <col min="3529" max="3529" width="20.453125" style="1" customWidth="1"/>
    <col min="3530" max="3530" width="12.453125" style="1" customWidth="1"/>
    <col min="3531" max="3531" width="9.7265625" style="1" customWidth="1"/>
    <col min="3532" max="3532" width="20.26953125" style="1" bestFit="1" customWidth="1"/>
    <col min="3533" max="3533" width="10.26953125" style="1" customWidth="1"/>
    <col min="3534" max="3534" width="20.81640625" style="1" customWidth="1"/>
    <col min="3535" max="3535" width="10.26953125" style="1" customWidth="1"/>
    <col min="3536" max="3536" width="20.453125" style="1" customWidth="1"/>
    <col min="3537" max="3537" width="10.26953125" style="1" customWidth="1"/>
    <col min="3538" max="3538" width="11.26953125" style="1" customWidth="1"/>
    <col min="3539" max="3539" width="20.453125" style="1" customWidth="1"/>
    <col min="3540" max="3540" width="11.26953125" style="1" customWidth="1"/>
    <col min="3541" max="3541" width="20.453125" style="1" customWidth="1"/>
    <col min="3542" max="3542" width="12.453125" style="1" customWidth="1"/>
    <col min="3543" max="3543" width="9.7265625" style="1" customWidth="1"/>
    <col min="3544" max="3544" width="20.453125" style="1" customWidth="1"/>
    <col min="3545" max="3545" width="19.81640625" style="1" customWidth="1"/>
    <col min="3546" max="3546" width="20.453125" style="1" customWidth="1"/>
    <col min="3547" max="3547" width="12.453125" style="1" customWidth="1"/>
    <col min="3548" max="3548" width="10.54296875" style="1" customWidth="1"/>
    <col min="3549" max="3549" width="24.453125" style="1" customWidth="1"/>
    <col min="3550" max="3550" width="10.26953125" style="1" customWidth="1"/>
    <col min="3551" max="3551" width="20.81640625" style="1" customWidth="1"/>
    <col min="3552" max="3552" width="16.7265625" style="1" customWidth="1"/>
    <col min="3553" max="3553" width="20.453125" style="1" customWidth="1"/>
    <col min="3554" max="3554" width="21.1796875" style="1" customWidth="1"/>
    <col min="3555" max="3555" width="11.26953125" style="1" customWidth="1"/>
    <col min="3556" max="3585" width="0" style="1" hidden="1" customWidth="1"/>
    <col min="3586" max="3736" width="11.453125" style="1"/>
    <col min="3737" max="3737" width="50.54296875" style="1" customWidth="1"/>
    <col min="3738" max="3738" width="18.1796875" style="1" customWidth="1"/>
    <col min="3739" max="3739" width="9.26953125" style="1" customWidth="1"/>
    <col min="3740" max="3740" width="19.81640625" style="1" customWidth="1"/>
    <col min="3741" max="3741" width="20.26953125" style="1" customWidth="1"/>
    <col min="3742" max="3742" width="21.1796875" style="1" customWidth="1"/>
    <col min="3743" max="3743" width="19.7265625" style="1" customWidth="1"/>
    <col min="3744" max="3744" width="13.1796875" style="1" customWidth="1"/>
    <col min="3745" max="3745" width="18.81640625" style="1" customWidth="1"/>
    <col min="3746" max="3746" width="10.26953125" style="1" customWidth="1"/>
    <col min="3747" max="3747" width="20.81640625" style="1" customWidth="1"/>
    <col min="3748" max="3748" width="10.26953125" style="1" customWidth="1"/>
    <col min="3749" max="3749" width="20.453125" style="1" customWidth="1"/>
    <col min="3750" max="3750" width="10.26953125" style="1" customWidth="1"/>
    <col min="3751" max="3751" width="11.26953125" style="1" customWidth="1"/>
    <col min="3752" max="3752" width="20.26953125" style="1" bestFit="1" customWidth="1"/>
    <col min="3753" max="3753" width="10.26953125" style="1" customWidth="1"/>
    <col min="3754" max="3754" width="20.81640625" style="1" customWidth="1"/>
    <col min="3755" max="3755" width="10.26953125" style="1" customWidth="1"/>
    <col min="3756" max="3756" width="20.453125" style="1" customWidth="1"/>
    <col min="3757" max="3757" width="10.26953125" style="1" customWidth="1"/>
    <col min="3758" max="3758" width="11.26953125" style="1" customWidth="1"/>
    <col min="3759" max="3759" width="20.26953125" style="1" bestFit="1" customWidth="1"/>
    <col min="3760" max="3760" width="10.26953125" style="1" customWidth="1"/>
    <col min="3761" max="3761" width="20.81640625" style="1" customWidth="1"/>
    <col min="3762" max="3762" width="10.26953125" style="1" customWidth="1"/>
    <col min="3763" max="3763" width="20.453125" style="1" customWidth="1"/>
    <col min="3764" max="3764" width="10.26953125" style="1" customWidth="1"/>
    <col min="3765" max="3765" width="11.26953125" style="1" customWidth="1"/>
    <col min="3766" max="3766" width="20.81640625" style="1" customWidth="1"/>
    <col min="3767" max="3767" width="11.26953125" style="1" customWidth="1"/>
    <col min="3768" max="3768" width="23" style="1" customWidth="1"/>
    <col min="3769" max="3769" width="11.26953125" style="1" customWidth="1"/>
    <col min="3770" max="3770" width="11.453125" style="1" customWidth="1"/>
    <col min="3771" max="3771" width="20.81640625" style="1" customWidth="1"/>
    <col min="3772" max="3772" width="11.26953125" style="1" customWidth="1"/>
    <col min="3773" max="3773" width="23" style="1" customWidth="1"/>
    <col min="3774" max="3774" width="11.26953125" style="1" customWidth="1"/>
    <col min="3775" max="3775" width="11.453125" style="1" customWidth="1"/>
    <col min="3776" max="3776" width="20.26953125" style="1" bestFit="1" customWidth="1"/>
    <col min="3777" max="3777" width="10.26953125" style="1" customWidth="1"/>
    <col min="3778" max="3778" width="20.81640625" style="1" customWidth="1"/>
    <col min="3779" max="3779" width="10.26953125" style="1" customWidth="1"/>
    <col min="3780" max="3780" width="20.453125" style="1" customWidth="1"/>
    <col min="3781" max="3781" width="10.26953125" style="1" customWidth="1"/>
    <col min="3782" max="3782" width="11.26953125" style="1" customWidth="1"/>
    <col min="3783" max="3783" width="20.453125" style="1" customWidth="1"/>
    <col min="3784" max="3784" width="11.26953125" style="1" customWidth="1"/>
    <col min="3785" max="3785" width="20.453125" style="1" customWidth="1"/>
    <col min="3786" max="3786" width="12.453125" style="1" customWidth="1"/>
    <col min="3787" max="3787" width="9.7265625" style="1" customWidth="1"/>
    <col min="3788" max="3788" width="20.26953125" style="1" bestFit="1" customWidth="1"/>
    <col min="3789" max="3789" width="10.26953125" style="1" customWidth="1"/>
    <col min="3790" max="3790" width="20.81640625" style="1" customWidth="1"/>
    <col min="3791" max="3791" width="10.26953125" style="1" customWidth="1"/>
    <col min="3792" max="3792" width="20.453125" style="1" customWidth="1"/>
    <col min="3793" max="3793" width="10.26953125" style="1" customWidth="1"/>
    <col min="3794" max="3794" width="11.26953125" style="1" customWidth="1"/>
    <col min="3795" max="3795" width="20.453125" style="1" customWidth="1"/>
    <col min="3796" max="3796" width="11.26953125" style="1" customWidth="1"/>
    <col min="3797" max="3797" width="20.453125" style="1" customWidth="1"/>
    <col min="3798" max="3798" width="12.453125" style="1" customWidth="1"/>
    <col min="3799" max="3799" width="9.7265625" style="1" customWidth="1"/>
    <col min="3800" max="3800" width="20.453125" style="1" customWidth="1"/>
    <col min="3801" max="3801" width="19.81640625" style="1" customWidth="1"/>
    <col min="3802" max="3802" width="20.453125" style="1" customWidth="1"/>
    <col min="3803" max="3803" width="12.453125" style="1" customWidth="1"/>
    <col min="3804" max="3804" width="10.54296875" style="1" customWidth="1"/>
    <col min="3805" max="3805" width="24.453125" style="1" customWidth="1"/>
    <col min="3806" max="3806" width="10.26953125" style="1" customWidth="1"/>
    <col min="3807" max="3807" width="20.81640625" style="1" customWidth="1"/>
    <col min="3808" max="3808" width="16.7265625" style="1" customWidth="1"/>
    <col min="3809" max="3809" width="20.453125" style="1" customWidth="1"/>
    <col min="3810" max="3810" width="21.1796875" style="1" customWidth="1"/>
    <col min="3811" max="3811" width="11.26953125" style="1" customWidth="1"/>
    <col min="3812" max="3841" width="0" style="1" hidden="1" customWidth="1"/>
    <col min="3842" max="3992" width="11.453125" style="1"/>
    <col min="3993" max="3993" width="50.54296875" style="1" customWidth="1"/>
    <col min="3994" max="3994" width="18.1796875" style="1" customWidth="1"/>
    <col min="3995" max="3995" width="9.26953125" style="1" customWidth="1"/>
    <col min="3996" max="3996" width="19.81640625" style="1" customWidth="1"/>
    <col min="3997" max="3997" width="20.26953125" style="1" customWidth="1"/>
    <col min="3998" max="3998" width="21.1796875" style="1" customWidth="1"/>
    <col min="3999" max="3999" width="19.7265625" style="1" customWidth="1"/>
    <col min="4000" max="4000" width="13.1796875" style="1" customWidth="1"/>
    <col min="4001" max="4001" width="18.81640625" style="1" customWidth="1"/>
    <col min="4002" max="4002" width="10.26953125" style="1" customWidth="1"/>
    <col min="4003" max="4003" width="20.81640625" style="1" customWidth="1"/>
    <col min="4004" max="4004" width="10.26953125" style="1" customWidth="1"/>
    <col min="4005" max="4005" width="20.453125" style="1" customWidth="1"/>
    <col min="4006" max="4006" width="10.26953125" style="1" customWidth="1"/>
    <col min="4007" max="4007" width="11.26953125" style="1" customWidth="1"/>
    <col min="4008" max="4008" width="20.26953125" style="1" bestFit="1" customWidth="1"/>
    <col min="4009" max="4009" width="10.26953125" style="1" customWidth="1"/>
    <col min="4010" max="4010" width="20.81640625" style="1" customWidth="1"/>
    <col min="4011" max="4011" width="10.26953125" style="1" customWidth="1"/>
    <col min="4012" max="4012" width="20.453125" style="1" customWidth="1"/>
    <col min="4013" max="4013" width="10.26953125" style="1" customWidth="1"/>
    <col min="4014" max="4014" width="11.26953125" style="1" customWidth="1"/>
    <col min="4015" max="4015" width="20.26953125" style="1" bestFit="1" customWidth="1"/>
    <col min="4016" max="4016" width="10.26953125" style="1" customWidth="1"/>
    <col min="4017" max="4017" width="20.81640625" style="1" customWidth="1"/>
    <col min="4018" max="4018" width="10.26953125" style="1" customWidth="1"/>
    <col min="4019" max="4019" width="20.453125" style="1" customWidth="1"/>
    <col min="4020" max="4020" width="10.26953125" style="1" customWidth="1"/>
    <col min="4021" max="4021" width="11.26953125" style="1" customWidth="1"/>
    <col min="4022" max="4022" width="20.81640625" style="1" customWidth="1"/>
    <col min="4023" max="4023" width="11.26953125" style="1" customWidth="1"/>
    <col min="4024" max="4024" width="23" style="1" customWidth="1"/>
    <col min="4025" max="4025" width="11.26953125" style="1" customWidth="1"/>
    <col min="4026" max="4026" width="11.453125" style="1" customWidth="1"/>
    <col min="4027" max="4027" width="20.81640625" style="1" customWidth="1"/>
    <col min="4028" max="4028" width="11.26953125" style="1" customWidth="1"/>
    <col min="4029" max="4029" width="23" style="1" customWidth="1"/>
    <col min="4030" max="4030" width="11.26953125" style="1" customWidth="1"/>
    <col min="4031" max="4031" width="11.453125" style="1" customWidth="1"/>
    <col min="4032" max="4032" width="20.26953125" style="1" bestFit="1" customWidth="1"/>
    <col min="4033" max="4033" width="10.26953125" style="1" customWidth="1"/>
    <col min="4034" max="4034" width="20.81640625" style="1" customWidth="1"/>
    <col min="4035" max="4035" width="10.26953125" style="1" customWidth="1"/>
    <col min="4036" max="4036" width="20.453125" style="1" customWidth="1"/>
    <col min="4037" max="4037" width="10.26953125" style="1" customWidth="1"/>
    <col min="4038" max="4038" width="11.26953125" style="1" customWidth="1"/>
    <col min="4039" max="4039" width="20.453125" style="1" customWidth="1"/>
    <col min="4040" max="4040" width="11.26953125" style="1" customWidth="1"/>
    <col min="4041" max="4041" width="20.453125" style="1" customWidth="1"/>
    <col min="4042" max="4042" width="12.453125" style="1" customWidth="1"/>
    <col min="4043" max="4043" width="9.7265625" style="1" customWidth="1"/>
    <col min="4044" max="4044" width="20.26953125" style="1" bestFit="1" customWidth="1"/>
    <col min="4045" max="4045" width="10.26953125" style="1" customWidth="1"/>
    <col min="4046" max="4046" width="20.81640625" style="1" customWidth="1"/>
    <col min="4047" max="4047" width="10.26953125" style="1" customWidth="1"/>
    <col min="4048" max="4048" width="20.453125" style="1" customWidth="1"/>
    <col min="4049" max="4049" width="10.26953125" style="1" customWidth="1"/>
    <col min="4050" max="4050" width="11.26953125" style="1" customWidth="1"/>
    <col min="4051" max="4051" width="20.453125" style="1" customWidth="1"/>
    <col min="4052" max="4052" width="11.26953125" style="1" customWidth="1"/>
    <col min="4053" max="4053" width="20.453125" style="1" customWidth="1"/>
    <col min="4054" max="4054" width="12.453125" style="1" customWidth="1"/>
    <col min="4055" max="4055" width="9.7265625" style="1" customWidth="1"/>
    <col min="4056" max="4056" width="20.453125" style="1" customWidth="1"/>
    <col min="4057" max="4057" width="19.81640625" style="1" customWidth="1"/>
    <col min="4058" max="4058" width="20.453125" style="1" customWidth="1"/>
    <col min="4059" max="4059" width="12.453125" style="1" customWidth="1"/>
    <col min="4060" max="4060" width="10.54296875" style="1" customWidth="1"/>
    <col min="4061" max="4061" width="24.453125" style="1" customWidth="1"/>
    <col min="4062" max="4062" width="10.26953125" style="1" customWidth="1"/>
    <col min="4063" max="4063" width="20.81640625" style="1" customWidth="1"/>
    <col min="4064" max="4064" width="16.7265625" style="1" customWidth="1"/>
    <col min="4065" max="4065" width="20.453125" style="1" customWidth="1"/>
    <col min="4066" max="4066" width="21.1796875" style="1" customWidth="1"/>
    <col min="4067" max="4067" width="11.26953125" style="1" customWidth="1"/>
    <col min="4068" max="4097" width="0" style="1" hidden="1" customWidth="1"/>
    <col min="4098" max="4248" width="11.453125" style="1"/>
    <col min="4249" max="4249" width="50.54296875" style="1" customWidth="1"/>
    <col min="4250" max="4250" width="18.1796875" style="1" customWidth="1"/>
    <col min="4251" max="4251" width="9.26953125" style="1" customWidth="1"/>
    <col min="4252" max="4252" width="19.81640625" style="1" customWidth="1"/>
    <col min="4253" max="4253" width="20.26953125" style="1" customWidth="1"/>
    <col min="4254" max="4254" width="21.1796875" style="1" customWidth="1"/>
    <col min="4255" max="4255" width="19.7265625" style="1" customWidth="1"/>
    <col min="4256" max="4256" width="13.1796875" style="1" customWidth="1"/>
    <col min="4257" max="4257" width="18.81640625" style="1" customWidth="1"/>
    <col min="4258" max="4258" width="10.26953125" style="1" customWidth="1"/>
    <col min="4259" max="4259" width="20.81640625" style="1" customWidth="1"/>
    <col min="4260" max="4260" width="10.26953125" style="1" customWidth="1"/>
    <col min="4261" max="4261" width="20.453125" style="1" customWidth="1"/>
    <col min="4262" max="4262" width="10.26953125" style="1" customWidth="1"/>
    <col min="4263" max="4263" width="11.26953125" style="1" customWidth="1"/>
    <col min="4264" max="4264" width="20.26953125" style="1" bestFit="1" customWidth="1"/>
    <col min="4265" max="4265" width="10.26953125" style="1" customWidth="1"/>
    <col min="4266" max="4266" width="20.81640625" style="1" customWidth="1"/>
    <col min="4267" max="4267" width="10.26953125" style="1" customWidth="1"/>
    <col min="4268" max="4268" width="20.453125" style="1" customWidth="1"/>
    <col min="4269" max="4269" width="10.26953125" style="1" customWidth="1"/>
    <col min="4270" max="4270" width="11.26953125" style="1" customWidth="1"/>
    <col min="4271" max="4271" width="20.26953125" style="1" bestFit="1" customWidth="1"/>
    <col min="4272" max="4272" width="10.26953125" style="1" customWidth="1"/>
    <col min="4273" max="4273" width="20.81640625" style="1" customWidth="1"/>
    <col min="4274" max="4274" width="10.26953125" style="1" customWidth="1"/>
    <col min="4275" max="4275" width="20.453125" style="1" customWidth="1"/>
    <col min="4276" max="4276" width="10.26953125" style="1" customWidth="1"/>
    <col min="4277" max="4277" width="11.26953125" style="1" customWidth="1"/>
    <col min="4278" max="4278" width="20.81640625" style="1" customWidth="1"/>
    <col min="4279" max="4279" width="11.26953125" style="1" customWidth="1"/>
    <col min="4280" max="4280" width="23" style="1" customWidth="1"/>
    <col min="4281" max="4281" width="11.26953125" style="1" customWidth="1"/>
    <col min="4282" max="4282" width="11.453125" style="1" customWidth="1"/>
    <col min="4283" max="4283" width="20.81640625" style="1" customWidth="1"/>
    <col min="4284" max="4284" width="11.26953125" style="1" customWidth="1"/>
    <col min="4285" max="4285" width="23" style="1" customWidth="1"/>
    <col min="4286" max="4286" width="11.26953125" style="1" customWidth="1"/>
    <col min="4287" max="4287" width="11.453125" style="1" customWidth="1"/>
    <col min="4288" max="4288" width="20.26953125" style="1" bestFit="1" customWidth="1"/>
    <col min="4289" max="4289" width="10.26953125" style="1" customWidth="1"/>
    <col min="4290" max="4290" width="20.81640625" style="1" customWidth="1"/>
    <col min="4291" max="4291" width="10.26953125" style="1" customWidth="1"/>
    <col min="4292" max="4292" width="20.453125" style="1" customWidth="1"/>
    <col min="4293" max="4293" width="10.26953125" style="1" customWidth="1"/>
    <col min="4294" max="4294" width="11.26953125" style="1" customWidth="1"/>
    <col min="4295" max="4295" width="20.453125" style="1" customWidth="1"/>
    <col min="4296" max="4296" width="11.26953125" style="1" customWidth="1"/>
    <col min="4297" max="4297" width="20.453125" style="1" customWidth="1"/>
    <col min="4298" max="4298" width="12.453125" style="1" customWidth="1"/>
    <col min="4299" max="4299" width="9.7265625" style="1" customWidth="1"/>
    <col min="4300" max="4300" width="20.26953125" style="1" bestFit="1" customWidth="1"/>
    <col min="4301" max="4301" width="10.26953125" style="1" customWidth="1"/>
    <col min="4302" max="4302" width="20.81640625" style="1" customWidth="1"/>
    <col min="4303" max="4303" width="10.26953125" style="1" customWidth="1"/>
    <col min="4304" max="4304" width="20.453125" style="1" customWidth="1"/>
    <col min="4305" max="4305" width="10.26953125" style="1" customWidth="1"/>
    <col min="4306" max="4306" width="11.26953125" style="1" customWidth="1"/>
    <col min="4307" max="4307" width="20.453125" style="1" customWidth="1"/>
    <col min="4308" max="4308" width="11.26953125" style="1" customWidth="1"/>
    <col min="4309" max="4309" width="20.453125" style="1" customWidth="1"/>
    <col min="4310" max="4310" width="12.453125" style="1" customWidth="1"/>
    <col min="4311" max="4311" width="9.7265625" style="1" customWidth="1"/>
    <col min="4312" max="4312" width="20.453125" style="1" customWidth="1"/>
    <col min="4313" max="4313" width="19.81640625" style="1" customWidth="1"/>
    <col min="4314" max="4314" width="20.453125" style="1" customWidth="1"/>
    <col min="4315" max="4315" width="12.453125" style="1" customWidth="1"/>
    <col min="4316" max="4316" width="10.54296875" style="1" customWidth="1"/>
    <col min="4317" max="4317" width="24.453125" style="1" customWidth="1"/>
    <col min="4318" max="4318" width="10.26953125" style="1" customWidth="1"/>
    <col min="4319" max="4319" width="20.81640625" style="1" customWidth="1"/>
    <col min="4320" max="4320" width="16.7265625" style="1" customWidth="1"/>
    <col min="4321" max="4321" width="20.453125" style="1" customWidth="1"/>
    <col min="4322" max="4322" width="21.1796875" style="1" customWidth="1"/>
    <col min="4323" max="4323" width="11.26953125" style="1" customWidth="1"/>
    <col min="4324" max="4353" width="0" style="1" hidden="1" customWidth="1"/>
    <col min="4354" max="4504" width="11.453125" style="1"/>
    <col min="4505" max="4505" width="50.54296875" style="1" customWidth="1"/>
    <col min="4506" max="4506" width="18.1796875" style="1" customWidth="1"/>
    <col min="4507" max="4507" width="9.26953125" style="1" customWidth="1"/>
    <col min="4508" max="4508" width="19.81640625" style="1" customWidth="1"/>
    <col min="4509" max="4509" width="20.26953125" style="1" customWidth="1"/>
    <col min="4510" max="4510" width="21.1796875" style="1" customWidth="1"/>
    <col min="4511" max="4511" width="19.7265625" style="1" customWidth="1"/>
    <col min="4512" max="4512" width="13.1796875" style="1" customWidth="1"/>
    <col min="4513" max="4513" width="18.81640625" style="1" customWidth="1"/>
    <col min="4514" max="4514" width="10.26953125" style="1" customWidth="1"/>
    <col min="4515" max="4515" width="20.81640625" style="1" customWidth="1"/>
    <col min="4516" max="4516" width="10.26953125" style="1" customWidth="1"/>
    <col min="4517" max="4517" width="20.453125" style="1" customWidth="1"/>
    <col min="4518" max="4518" width="10.26953125" style="1" customWidth="1"/>
    <col min="4519" max="4519" width="11.26953125" style="1" customWidth="1"/>
    <col min="4520" max="4520" width="20.26953125" style="1" bestFit="1" customWidth="1"/>
    <col min="4521" max="4521" width="10.26953125" style="1" customWidth="1"/>
    <col min="4522" max="4522" width="20.81640625" style="1" customWidth="1"/>
    <col min="4523" max="4523" width="10.26953125" style="1" customWidth="1"/>
    <col min="4524" max="4524" width="20.453125" style="1" customWidth="1"/>
    <col min="4525" max="4525" width="10.26953125" style="1" customWidth="1"/>
    <col min="4526" max="4526" width="11.26953125" style="1" customWidth="1"/>
    <col min="4527" max="4527" width="20.26953125" style="1" bestFit="1" customWidth="1"/>
    <col min="4528" max="4528" width="10.26953125" style="1" customWidth="1"/>
    <col min="4529" max="4529" width="20.81640625" style="1" customWidth="1"/>
    <col min="4530" max="4530" width="10.26953125" style="1" customWidth="1"/>
    <col min="4531" max="4531" width="20.453125" style="1" customWidth="1"/>
    <col min="4532" max="4532" width="10.26953125" style="1" customWidth="1"/>
    <col min="4533" max="4533" width="11.26953125" style="1" customWidth="1"/>
    <col min="4534" max="4534" width="20.81640625" style="1" customWidth="1"/>
    <col min="4535" max="4535" width="11.26953125" style="1" customWidth="1"/>
    <col min="4536" max="4536" width="23" style="1" customWidth="1"/>
    <col min="4537" max="4537" width="11.26953125" style="1" customWidth="1"/>
    <col min="4538" max="4538" width="11.453125" style="1" customWidth="1"/>
    <col min="4539" max="4539" width="20.81640625" style="1" customWidth="1"/>
    <col min="4540" max="4540" width="11.26953125" style="1" customWidth="1"/>
    <col min="4541" max="4541" width="23" style="1" customWidth="1"/>
    <col min="4542" max="4542" width="11.26953125" style="1" customWidth="1"/>
    <col min="4543" max="4543" width="11.453125" style="1" customWidth="1"/>
    <col min="4544" max="4544" width="20.26953125" style="1" bestFit="1" customWidth="1"/>
    <col min="4545" max="4545" width="10.26953125" style="1" customWidth="1"/>
    <col min="4546" max="4546" width="20.81640625" style="1" customWidth="1"/>
    <col min="4547" max="4547" width="10.26953125" style="1" customWidth="1"/>
    <col min="4548" max="4548" width="20.453125" style="1" customWidth="1"/>
    <col min="4549" max="4549" width="10.26953125" style="1" customWidth="1"/>
    <col min="4550" max="4550" width="11.26953125" style="1" customWidth="1"/>
    <col min="4551" max="4551" width="20.453125" style="1" customWidth="1"/>
    <col min="4552" max="4552" width="11.26953125" style="1" customWidth="1"/>
    <col min="4553" max="4553" width="20.453125" style="1" customWidth="1"/>
    <col min="4554" max="4554" width="12.453125" style="1" customWidth="1"/>
    <col min="4555" max="4555" width="9.7265625" style="1" customWidth="1"/>
    <col min="4556" max="4556" width="20.26953125" style="1" bestFit="1" customWidth="1"/>
    <col min="4557" max="4557" width="10.26953125" style="1" customWidth="1"/>
    <col min="4558" max="4558" width="20.81640625" style="1" customWidth="1"/>
    <col min="4559" max="4559" width="10.26953125" style="1" customWidth="1"/>
    <col min="4560" max="4560" width="20.453125" style="1" customWidth="1"/>
    <col min="4561" max="4561" width="10.26953125" style="1" customWidth="1"/>
    <col min="4562" max="4562" width="11.26953125" style="1" customWidth="1"/>
    <col min="4563" max="4563" width="20.453125" style="1" customWidth="1"/>
    <col min="4564" max="4564" width="11.26953125" style="1" customWidth="1"/>
    <col min="4565" max="4565" width="20.453125" style="1" customWidth="1"/>
    <col min="4566" max="4566" width="12.453125" style="1" customWidth="1"/>
    <col min="4567" max="4567" width="9.7265625" style="1" customWidth="1"/>
    <col min="4568" max="4568" width="20.453125" style="1" customWidth="1"/>
    <col min="4569" max="4569" width="19.81640625" style="1" customWidth="1"/>
    <col min="4570" max="4570" width="20.453125" style="1" customWidth="1"/>
    <col min="4571" max="4571" width="12.453125" style="1" customWidth="1"/>
    <col min="4572" max="4572" width="10.54296875" style="1" customWidth="1"/>
    <col min="4573" max="4573" width="24.453125" style="1" customWidth="1"/>
    <col min="4574" max="4574" width="10.26953125" style="1" customWidth="1"/>
    <col min="4575" max="4575" width="20.81640625" style="1" customWidth="1"/>
    <col min="4576" max="4576" width="16.7265625" style="1" customWidth="1"/>
    <col min="4577" max="4577" width="20.453125" style="1" customWidth="1"/>
    <col min="4578" max="4578" width="21.1796875" style="1" customWidth="1"/>
    <col min="4579" max="4579" width="11.26953125" style="1" customWidth="1"/>
    <col min="4580" max="4609" width="0" style="1" hidden="1" customWidth="1"/>
    <col min="4610" max="4760" width="11.453125" style="1"/>
    <col min="4761" max="4761" width="50.54296875" style="1" customWidth="1"/>
    <col min="4762" max="4762" width="18.1796875" style="1" customWidth="1"/>
    <col min="4763" max="4763" width="9.26953125" style="1" customWidth="1"/>
    <col min="4764" max="4764" width="19.81640625" style="1" customWidth="1"/>
    <col min="4765" max="4765" width="20.26953125" style="1" customWidth="1"/>
    <col min="4766" max="4766" width="21.1796875" style="1" customWidth="1"/>
    <col min="4767" max="4767" width="19.7265625" style="1" customWidth="1"/>
    <col min="4768" max="4768" width="13.1796875" style="1" customWidth="1"/>
    <col min="4769" max="4769" width="18.81640625" style="1" customWidth="1"/>
    <col min="4770" max="4770" width="10.26953125" style="1" customWidth="1"/>
    <col min="4771" max="4771" width="20.81640625" style="1" customWidth="1"/>
    <col min="4772" max="4772" width="10.26953125" style="1" customWidth="1"/>
    <col min="4773" max="4773" width="20.453125" style="1" customWidth="1"/>
    <col min="4774" max="4774" width="10.26953125" style="1" customWidth="1"/>
    <col min="4775" max="4775" width="11.26953125" style="1" customWidth="1"/>
    <col min="4776" max="4776" width="20.26953125" style="1" bestFit="1" customWidth="1"/>
    <col min="4777" max="4777" width="10.26953125" style="1" customWidth="1"/>
    <col min="4778" max="4778" width="20.81640625" style="1" customWidth="1"/>
    <col min="4779" max="4779" width="10.26953125" style="1" customWidth="1"/>
    <col min="4780" max="4780" width="20.453125" style="1" customWidth="1"/>
    <col min="4781" max="4781" width="10.26953125" style="1" customWidth="1"/>
    <col min="4782" max="4782" width="11.26953125" style="1" customWidth="1"/>
    <col min="4783" max="4783" width="20.26953125" style="1" bestFit="1" customWidth="1"/>
    <col min="4784" max="4784" width="10.26953125" style="1" customWidth="1"/>
    <col min="4785" max="4785" width="20.81640625" style="1" customWidth="1"/>
    <col min="4786" max="4786" width="10.26953125" style="1" customWidth="1"/>
    <col min="4787" max="4787" width="20.453125" style="1" customWidth="1"/>
    <col min="4788" max="4788" width="10.26953125" style="1" customWidth="1"/>
    <col min="4789" max="4789" width="11.26953125" style="1" customWidth="1"/>
    <col min="4790" max="4790" width="20.81640625" style="1" customWidth="1"/>
    <col min="4791" max="4791" width="11.26953125" style="1" customWidth="1"/>
    <col min="4792" max="4792" width="23" style="1" customWidth="1"/>
    <col min="4793" max="4793" width="11.26953125" style="1" customWidth="1"/>
    <col min="4794" max="4794" width="11.453125" style="1" customWidth="1"/>
    <col min="4795" max="4795" width="20.81640625" style="1" customWidth="1"/>
    <col min="4796" max="4796" width="11.26953125" style="1" customWidth="1"/>
    <col min="4797" max="4797" width="23" style="1" customWidth="1"/>
    <col min="4798" max="4798" width="11.26953125" style="1" customWidth="1"/>
    <col min="4799" max="4799" width="11.453125" style="1" customWidth="1"/>
    <col min="4800" max="4800" width="20.26953125" style="1" bestFit="1" customWidth="1"/>
    <col min="4801" max="4801" width="10.26953125" style="1" customWidth="1"/>
    <col min="4802" max="4802" width="20.81640625" style="1" customWidth="1"/>
    <col min="4803" max="4803" width="10.26953125" style="1" customWidth="1"/>
    <col min="4804" max="4804" width="20.453125" style="1" customWidth="1"/>
    <col min="4805" max="4805" width="10.26953125" style="1" customWidth="1"/>
    <col min="4806" max="4806" width="11.26953125" style="1" customWidth="1"/>
    <col min="4807" max="4807" width="20.453125" style="1" customWidth="1"/>
    <col min="4808" max="4808" width="11.26953125" style="1" customWidth="1"/>
    <col min="4809" max="4809" width="20.453125" style="1" customWidth="1"/>
    <col min="4810" max="4810" width="12.453125" style="1" customWidth="1"/>
    <col min="4811" max="4811" width="9.7265625" style="1" customWidth="1"/>
    <col min="4812" max="4812" width="20.26953125" style="1" bestFit="1" customWidth="1"/>
    <col min="4813" max="4813" width="10.26953125" style="1" customWidth="1"/>
    <col min="4814" max="4814" width="20.81640625" style="1" customWidth="1"/>
    <col min="4815" max="4815" width="10.26953125" style="1" customWidth="1"/>
    <col min="4816" max="4816" width="20.453125" style="1" customWidth="1"/>
    <col min="4817" max="4817" width="10.26953125" style="1" customWidth="1"/>
    <col min="4818" max="4818" width="11.26953125" style="1" customWidth="1"/>
    <col min="4819" max="4819" width="20.453125" style="1" customWidth="1"/>
    <col min="4820" max="4820" width="11.26953125" style="1" customWidth="1"/>
    <col min="4821" max="4821" width="20.453125" style="1" customWidth="1"/>
    <col min="4822" max="4822" width="12.453125" style="1" customWidth="1"/>
    <col min="4823" max="4823" width="9.7265625" style="1" customWidth="1"/>
    <col min="4824" max="4824" width="20.453125" style="1" customWidth="1"/>
    <col min="4825" max="4825" width="19.81640625" style="1" customWidth="1"/>
    <col min="4826" max="4826" width="20.453125" style="1" customWidth="1"/>
    <col min="4827" max="4827" width="12.453125" style="1" customWidth="1"/>
    <col min="4828" max="4828" width="10.54296875" style="1" customWidth="1"/>
    <col min="4829" max="4829" width="24.453125" style="1" customWidth="1"/>
    <col min="4830" max="4830" width="10.26953125" style="1" customWidth="1"/>
    <col min="4831" max="4831" width="20.81640625" style="1" customWidth="1"/>
    <col min="4832" max="4832" width="16.7265625" style="1" customWidth="1"/>
    <col min="4833" max="4833" width="20.453125" style="1" customWidth="1"/>
    <col min="4834" max="4834" width="21.1796875" style="1" customWidth="1"/>
    <col min="4835" max="4835" width="11.26953125" style="1" customWidth="1"/>
    <col min="4836" max="4865" width="0" style="1" hidden="1" customWidth="1"/>
    <col min="4866" max="5016" width="11.453125" style="1"/>
    <col min="5017" max="5017" width="50.54296875" style="1" customWidth="1"/>
    <col min="5018" max="5018" width="18.1796875" style="1" customWidth="1"/>
    <col min="5019" max="5019" width="9.26953125" style="1" customWidth="1"/>
    <col min="5020" max="5020" width="19.81640625" style="1" customWidth="1"/>
    <col min="5021" max="5021" width="20.26953125" style="1" customWidth="1"/>
    <col min="5022" max="5022" width="21.1796875" style="1" customWidth="1"/>
    <col min="5023" max="5023" width="19.7265625" style="1" customWidth="1"/>
    <col min="5024" max="5024" width="13.1796875" style="1" customWidth="1"/>
    <col min="5025" max="5025" width="18.81640625" style="1" customWidth="1"/>
    <col min="5026" max="5026" width="10.26953125" style="1" customWidth="1"/>
    <col min="5027" max="5027" width="20.81640625" style="1" customWidth="1"/>
    <col min="5028" max="5028" width="10.26953125" style="1" customWidth="1"/>
    <col min="5029" max="5029" width="20.453125" style="1" customWidth="1"/>
    <col min="5030" max="5030" width="10.26953125" style="1" customWidth="1"/>
    <col min="5031" max="5031" width="11.26953125" style="1" customWidth="1"/>
    <col min="5032" max="5032" width="20.26953125" style="1" bestFit="1" customWidth="1"/>
    <col min="5033" max="5033" width="10.26953125" style="1" customWidth="1"/>
    <col min="5034" max="5034" width="20.81640625" style="1" customWidth="1"/>
    <col min="5035" max="5035" width="10.26953125" style="1" customWidth="1"/>
    <col min="5036" max="5036" width="20.453125" style="1" customWidth="1"/>
    <col min="5037" max="5037" width="10.26953125" style="1" customWidth="1"/>
    <col min="5038" max="5038" width="11.26953125" style="1" customWidth="1"/>
    <col min="5039" max="5039" width="20.26953125" style="1" bestFit="1" customWidth="1"/>
    <col min="5040" max="5040" width="10.26953125" style="1" customWidth="1"/>
    <col min="5041" max="5041" width="20.81640625" style="1" customWidth="1"/>
    <col min="5042" max="5042" width="10.26953125" style="1" customWidth="1"/>
    <col min="5043" max="5043" width="20.453125" style="1" customWidth="1"/>
    <col min="5044" max="5044" width="10.26953125" style="1" customWidth="1"/>
    <col min="5045" max="5045" width="11.26953125" style="1" customWidth="1"/>
    <col min="5046" max="5046" width="20.81640625" style="1" customWidth="1"/>
    <col min="5047" max="5047" width="11.26953125" style="1" customWidth="1"/>
    <col min="5048" max="5048" width="23" style="1" customWidth="1"/>
    <col min="5049" max="5049" width="11.26953125" style="1" customWidth="1"/>
    <col min="5050" max="5050" width="11.453125" style="1" customWidth="1"/>
    <col min="5051" max="5051" width="20.81640625" style="1" customWidth="1"/>
    <col min="5052" max="5052" width="11.26953125" style="1" customWidth="1"/>
    <col min="5053" max="5053" width="23" style="1" customWidth="1"/>
    <col min="5054" max="5054" width="11.26953125" style="1" customWidth="1"/>
    <col min="5055" max="5055" width="11.453125" style="1" customWidth="1"/>
    <col min="5056" max="5056" width="20.26953125" style="1" bestFit="1" customWidth="1"/>
    <col min="5057" max="5057" width="10.26953125" style="1" customWidth="1"/>
    <col min="5058" max="5058" width="20.81640625" style="1" customWidth="1"/>
    <col min="5059" max="5059" width="10.26953125" style="1" customWidth="1"/>
    <col min="5060" max="5060" width="20.453125" style="1" customWidth="1"/>
    <col min="5061" max="5061" width="10.26953125" style="1" customWidth="1"/>
    <col min="5062" max="5062" width="11.26953125" style="1" customWidth="1"/>
    <col min="5063" max="5063" width="20.453125" style="1" customWidth="1"/>
    <col min="5064" max="5064" width="11.26953125" style="1" customWidth="1"/>
    <col min="5065" max="5065" width="20.453125" style="1" customWidth="1"/>
    <col min="5066" max="5066" width="12.453125" style="1" customWidth="1"/>
    <col min="5067" max="5067" width="9.7265625" style="1" customWidth="1"/>
    <col min="5068" max="5068" width="20.26953125" style="1" bestFit="1" customWidth="1"/>
    <col min="5069" max="5069" width="10.26953125" style="1" customWidth="1"/>
    <col min="5070" max="5070" width="20.81640625" style="1" customWidth="1"/>
    <col min="5071" max="5071" width="10.26953125" style="1" customWidth="1"/>
    <col min="5072" max="5072" width="20.453125" style="1" customWidth="1"/>
    <col min="5073" max="5073" width="10.26953125" style="1" customWidth="1"/>
    <col min="5074" max="5074" width="11.26953125" style="1" customWidth="1"/>
    <col min="5075" max="5075" width="20.453125" style="1" customWidth="1"/>
    <col min="5076" max="5076" width="11.26953125" style="1" customWidth="1"/>
    <col min="5077" max="5077" width="20.453125" style="1" customWidth="1"/>
    <col min="5078" max="5078" width="12.453125" style="1" customWidth="1"/>
    <col min="5079" max="5079" width="9.7265625" style="1" customWidth="1"/>
    <col min="5080" max="5080" width="20.453125" style="1" customWidth="1"/>
    <col min="5081" max="5081" width="19.81640625" style="1" customWidth="1"/>
    <col min="5082" max="5082" width="20.453125" style="1" customWidth="1"/>
    <col min="5083" max="5083" width="12.453125" style="1" customWidth="1"/>
    <col min="5084" max="5084" width="10.54296875" style="1" customWidth="1"/>
    <col min="5085" max="5085" width="24.453125" style="1" customWidth="1"/>
    <col min="5086" max="5086" width="10.26953125" style="1" customWidth="1"/>
    <col min="5087" max="5087" width="20.81640625" style="1" customWidth="1"/>
    <col min="5088" max="5088" width="16.7265625" style="1" customWidth="1"/>
    <col min="5089" max="5089" width="20.453125" style="1" customWidth="1"/>
    <col min="5090" max="5090" width="21.1796875" style="1" customWidth="1"/>
    <col min="5091" max="5091" width="11.26953125" style="1" customWidth="1"/>
    <col min="5092" max="5121" width="0" style="1" hidden="1" customWidth="1"/>
    <col min="5122" max="5272" width="11.453125" style="1"/>
    <col min="5273" max="5273" width="50.54296875" style="1" customWidth="1"/>
    <col min="5274" max="5274" width="18.1796875" style="1" customWidth="1"/>
    <col min="5275" max="5275" width="9.26953125" style="1" customWidth="1"/>
    <col min="5276" max="5276" width="19.81640625" style="1" customWidth="1"/>
    <col min="5277" max="5277" width="20.26953125" style="1" customWidth="1"/>
    <col min="5278" max="5278" width="21.1796875" style="1" customWidth="1"/>
    <col min="5279" max="5279" width="19.7265625" style="1" customWidth="1"/>
    <col min="5280" max="5280" width="13.1796875" style="1" customWidth="1"/>
    <col min="5281" max="5281" width="18.81640625" style="1" customWidth="1"/>
    <col min="5282" max="5282" width="10.26953125" style="1" customWidth="1"/>
    <col min="5283" max="5283" width="20.81640625" style="1" customWidth="1"/>
    <col min="5284" max="5284" width="10.26953125" style="1" customWidth="1"/>
    <col min="5285" max="5285" width="20.453125" style="1" customWidth="1"/>
    <col min="5286" max="5286" width="10.26953125" style="1" customWidth="1"/>
    <col min="5287" max="5287" width="11.26953125" style="1" customWidth="1"/>
    <col min="5288" max="5288" width="20.26953125" style="1" bestFit="1" customWidth="1"/>
    <col min="5289" max="5289" width="10.26953125" style="1" customWidth="1"/>
    <col min="5290" max="5290" width="20.81640625" style="1" customWidth="1"/>
    <col min="5291" max="5291" width="10.26953125" style="1" customWidth="1"/>
    <col min="5292" max="5292" width="20.453125" style="1" customWidth="1"/>
    <col min="5293" max="5293" width="10.26953125" style="1" customWidth="1"/>
    <col min="5294" max="5294" width="11.26953125" style="1" customWidth="1"/>
    <col min="5295" max="5295" width="20.26953125" style="1" bestFit="1" customWidth="1"/>
    <col min="5296" max="5296" width="10.26953125" style="1" customWidth="1"/>
    <col min="5297" max="5297" width="20.81640625" style="1" customWidth="1"/>
    <col min="5298" max="5298" width="10.26953125" style="1" customWidth="1"/>
    <col min="5299" max="5299" width="20.453125" style="1" customWidth="1"/>
    <col min="5300" max="5300" width="10.26953125" style="1" customWidth="1"/>
    <col min="5301" max="5301" width="11.26953125" style="1" customWidth="1"/>
    <col min="5302" max="5302" width="20.81640625" style="1" customWidth="1"/>
    <col min="5303" max="5303" width="11.26953125" style="1" customWidth="1"/>
    <col min="5304" max="5304" width="23" style="1" customWidth="1"/>
    <col min="5305" max="5305" width="11.26953125" style="1" customWidth="1"/>
    <col min="5306" max="5306" width="11.453125" style="1" customWidth="1"/>
    <col min="5307" max="5307" width="20.81640625" style="1" customWidth="1"/>
    <col min="5308" max="5308" width="11.26953125" style="1" customWidth="1"/>
    <col min="5309" max="5309" width="23" style="1" customWidth="1"/>
    <col min="5310" max="5310" width="11.26953125" style="1" customWidth="1"/>
    <col min="5311" max="5311" width="11.453125" style="1" customWidth="1"/>
    <col min="5312" max="5312" width="20.26953125" style="1" bestFit="1" customWidth="1"/>
    <col min="5313" max="5313" width="10.26953125" style="1" customWidth="1"/>
    <col min="5314" max="5314" width="20.81640625" style="1" customWidth="1"/>
    <col min="5315" max="5315" width="10.26953125" style="1" customWidth="1"/>
    <col min="5316" max="5316" width="20.453125" style="1" customWidth="1"/>
    <col min="5317" max="5317" width="10.26953125" style="1" customWidth="1"/>
    <col min="5318" max="5318" width="11.26953125" style="1" customWidth="1"/>
    <col min="5319" max="5319" width="20.453125" style="1" customWidth="1"/>
    <col min="5320" max="5320" width="11.26953125" style="1" customWidth="1"/>
    <col min="5321" max="5321" width="20.453125" style="1" customWidth="1"/>
    <col min="5322" max="5322" width="12.453125" style="1" customWidth="1"/>
    <col min="5323" max="5323" width="9.7265625" style="1" customWidth="1"/>
    <col min="5324" max="5324" width="20.26953125" style="1" bestFit="1" customWidth="1"/>
    <col min="5325" max="5325" width="10.26953125" style="1" customWidth="1"/>
    <col min="5326" max="5326" width="20.81640625" style="1" customWidth="1"/>
    <col min="5327" max="5327" width="10.26953125" style="1" customWidth="1"/>
    <col min="5328" max="5328" width="20.453125" style="1" customWidth="1"/>
    <col min="5329" max="5329" width="10.26953125" style="1" customWidth="1"/>
    <col min="5330" max="5330" width="11.26953125" style="1" customWidth="1"/>
    <col min="5331" max="5331" width="20.453125" style="1" customWidth="1"/>
    <col min="5332" max="5332" width="11.26953125" style="1" customWidth="1"/>
    <col min="5333" max="5333" width="20.453125" style="1" customWidth="1"/>
    <col min="5334" max="5334" width="12.453125" style="1" customWidth="1"/>
    <col min="5335" max="5335" width="9.7265625" style="1" customWidth="1"/>
    <col min="5336" max="5336" width="20.453125" style="1" customWidth="1"/>
    <col min="5337" max="5337" width="19.81640625" style="1" customWidth="1"/>
    <col min="5338" max="5338" width="20.453125" style="1" customWidth="1"/>
    <col min="5339" max="5339" width="12.453125" style="1" customWidth="1"/>
    <col min="5340" max="5340" width="10.54296875" style="1" customWidth="1"/>
    <col min="5341" max="5341" width="24.453125" style="1" customWidth="1"/>
    <col min="5342" max="5342" width="10.26953125" style="1" customWidth="1"/>
    <col min="5343" max="5343" width="20.81640625" style="1" customWidth="1"/>
    <col min="5344" max="5344" width="16.7265625" style="1" customWidth="1"/>
    <col min="5345" max="5345" width="20.453125" style="1" customWidth="1"/>
    <col min="5346" max="5346" width="21.1796875" style="1" customWidth="1"/>
    <col min="5347" max="5347" width="11.26953125" style="1" customWidth="1"/>
    <col min="5348" max="5377" width="0" style="1" hidden="1" customWidth="1"/>
    <col min="5378" max="5528" width="11.453125" style="1"/>
    <col min="5529" max="5529" width="50.54296875" style="1" customWidth="1"/>
    <col min="5530" max="5530" width="18.1796875" style="1" customWidth="1"/>
    <col min="5531" max="5531" width="9.26953125" style="1" customWidth="1"/>
    <col min="5532" max="5532" width="19.81640625" style="1" customWidth="1"/>
    <col min="5533" max="5533" width="20.26953125" style="1" customWidth="1"/>
    <col min="5534" max="5534" width="21.1796875" style="1" customWidth="1"/>
    <col min="5535" max="5535" width="19.7265625" style="1" customWidth="1"/>
    <col min="5536" max="5536" width="13.1796875" style="1" customWidth="1"/>
    <col min="5537" max="5537" width="18.81640625" style="1" customWidth="1"/>
    <col min="5538" max="5538" width="10.26953125" style="1" customWidth="1"/>
    <col min="5539" max="5539" width="20.81640625" style="1" customWidth="1"/>
    <col min="5540" max="5540" width="10.26953125" style="1" customWidth="1"/>
    <col min="5541" max="5541" width="20.453125" style="1" customWidth="1"/>
    <col min="5542" max="5542" width="10.26953125" style="1" customWidth="1"/>
    <col min="5543" max="5543" width="11.26953125" style="1" customWidth="1"/>
    <col min="5544" max="5544" width="20.26953125" style="1" bestFit="1" customWidth="1"/>
    <col min="5545" max="5545" width="10.26953125" style="1" customWidth="1"/>
    <col min="5546" max="5546" width="20.81640625" style="1" customWidth="1"/>
    <col min="5547" max="5547" width="10.26953125" style="1" customWidth="1"/>
    <col min="5548" max="5548" width="20.453125" style="1" customWidth="1"/>
    <col min="5549" max="5549" width="10.26953125" style="1" customWidth="1"/>
    <col min="5550" max="5550" width="11.26953125" style="1" customWidth="1"/>
    <col min="5551" max="5551" width="20.26953125" style="1" bestFit="1" customWidth="1"/>
    <col min="5552" max="5552" width="10.26953125" style="1" customWidth="1"/>
    <col min="5553" max="5553" width="20.81640625" style="1" customWidth="1"/>
    <col min="5554" max="5554" width="10.26953125" style="1" customWidth="1"/>
    <col min="5555" max="5555" width="20.453125" style="1" customWidth="1"/>
    <col min="5556" max="5556" width="10.26953125" style="1" customWidth="1"/>
    <col min="5557" max="5557" width="11.26953125" style="1" customWidth="1"/>
    <col min="5558" max="5558" width="20.81640625" style="1" customWidth="1"/>
    <col min="5559" max="5559" width="11.26953125" style="1" customWidth="1"/>
    <col min="5560" max="5560" width="23" style="1" customWidth="1"/>
    <col min="5561" max="5561" width="11.26953125" style="1" customWidth="1"/>
    <col min="5562" max="5562" width="11.453125" style="1" customWidth="1"/>
    <col min="5563" max="5563" width="20.81640625" style="1" customWidth="1"/>
    <col min="5564" max="5564" width="11.26953125" style="1" customWidth="1"/>
    <col min="5565" max="5565" width="23" style="1" customWidth="1"/>
    <col min="5566" max="5566" width="11.26953125" style="1" customWidth="1"/>
    <col min="5567" max="5567" width="11.453125" style="1" customWidth="1"/>
    <col min="5568" max="5568" width="20.26953125" style="1" bestFit="1" customWidth="1"/>
    <col min="5569" max="5569" width="10.26953125" style="1" customWidth="1"/>
    <col min="5570" max="5570" width="20.81640625" style="1" customWidth="1"/>
    <col min="5571" max="5571" width="10.26953125" style="1" customWidth="1"/>
    <col min="5572" max="5572" width="20.453125" style="1" customWidth="1"/>
    <col min="5573" max="5573" width="10.26953125" style="1" customWidth="1"/>
    <col min="5574" max="5574" width="11.26953125" style="1" customWidth="1"/>
    <col min="5575" max="5575" width="20.453125" style="1" customWidth="1"/>
    <col min="5576" max="5576" width="11.26953125" style="1" customWidth="1"/>
    <col min="5577" max="5577" width="20.453125" style="1" customWidth="1"/>
    <col min="5578" max="5578" width="12.453125" style="1" customWidth="1"/>
    <col min="5579" max="5579" width="9.7265625" style="1" customWidth="1"/>
    <col min="5580" max="5580" width="20.26953125" style="1" bestFit="1" customWidth="1"/>
    <col min="5581" max="5581" width="10.26953125" style="1" customWidth="1"/>
    <col min="5582" max="5582" width="20.81640625" style="1" customWidth="1"/>
    <col min="5583" max="5583" width="10.26953125" style="1" customWidth="1"/>
    <col min="5584" max="5584" width="20.453125" style="1" customWidth="1"/>
    <col min="5585" max="5585" width="10.26953125" style="1" customWidth="1"/>
    <col min="5586" max="5586" width="11.26953125" style="1" customWidth="1"/>
    <col min="5587" max="5587" width="20.453125" style="1" customWidth="1"/>
    <col min="5588" max="5588" width="11.26953125" style="1" customWidth="1"/>
    <col min="5589" max="5589" width="20.453125" style="1" customWidth="1"/>
    <col min="5590" max="5590" width="12.453125" style="1" customWidth="1"/>
    <col min="5591" max="5591" width="9.7265625" style="1" customWidth="1"/>
    <col min="5592" max="5592" width="20.453125" style="1" customWidth="1"/>
    <col min="5593" max="5593" width="19.81640625" style="1" customWidth="1"/>
    <col min="5594" max="5594" width="20.453125" style="1" customWidth="1"/>
    <col min="5595" max="5595" width="12.453125" style="1" customWidth="1"/>
    <col min="5596" max="5596" width="10.54296875" style="1" customWidth="1"/>
    <col min="5597" max="5597" width="24.453125" style="1" customWidth="1"/>
    <col min="5598" max="5598" width="10.26953125" style="1" customWidth="1"/>
    <col min="5599" max="5599" width="20.81640625" style="1" customWidth="1"/>
    <col min="5600" max="5600" width="16.7265625" style="1" customWidth="1"/>
    <col min="5601" max="5601" width="20.453125" style="1" customWidth="1"/>
    <col min="5602" max="5602" width="21.1796875" style="1" customWidth="1"/>
    <col min="5603" max="5603" width="11.26953125" style="1" customWidth="1"/>
    <col min="5604" max="5633" width="0" style="1" hidden="1" customWidth="1"/>
    <col min="5634" max="5784" width="11.453125" style="1"/>
    <col min="5785" max="5785" width="50.54296875" style="1" customWidth="1"/>
    <col min="5786" max="5786" width="18.1796875" style="1" customWidth="1"/>
    <col min="5787" max="5787" width="9.26953125" style="1" customWidth="1"/>
    <col min="5788" max="5788" width="19.81640625" style="1" customWidth="1"/>
    <col min="5789" max="5789" width="20.26953125" style="1" customWidth="1"/>
    <col min="5790" max="5790" width="21.1796875" style="1" customWidth="1"/>
    <col min="5791" max="5791" width="19.7265625" style="1" customWidth="1"/>
    <col min="5792" max="5792" width="13.1796875" style="1" customWidth="1"/>
    <col min="5793" max="5793" width="18.81640625" style="1" customWidth="1"/>
    <col min="5794" max="5794" width="10.26953125" style="1" customWidth="1"/>
    <col min="5795" max="5795" width="20.81640625" style="1" customWidth="1"/>
    <col min="5796" max="5796" width="10.26953125" style="1" customWidth="1"/>
    <col min="5797" max="5797" width="20.453125" style="1" customWidth="1"/>
    <col min="5798" max="5798" width="10.26953125" style="1" customWidth="1"/>
    <col min="5799" max="5799" width="11.26953125" style="1" customWidth="1"/>
    <col min="5800" max="5800" width="20.26953125" style="1" bestFit="1" customWidth="1"/>
    <col min="5801" max="5801" width="10.26953125" style="1" customWidth="1"/>
    <col min="5802" max="5802" width="20.81640625" style="1" customWidth="1"/>
    <col min="5803" max="5803" width="10.26953125" style="1" customWidth="1"/>
    <col min="5804" max="5804" width="20.453125" style="1" customWidth="1"/>
    <col min="5805" max="5805" width="10.26953125" style="1" customWidth="1"/>
    <col min="5806" max="5806" width="11.26953125" style="1" customWidth="1"/>
    <col min="5807" max="5807" width="20.26953125" style="1" bestFit="1" customWidth="1"/>
    <col min="5808" max="5808" width="10.26953125" style="1" customWidth="1"/>
    <col min="5809" max="5809" width="20.81640625" style="1" customWidth="1"/>
    <col min="5810" max="5810" width="10.26953125" style="1" customWidth="1"/>
    <col min="5811" max="5811" width="20.453125" style="1" customWidth="1"/>
    <col min="5812" max="5812" width="10.26953125" style="1" customWidth="1"/>
    <col min="5813" max="5813" width="11.26953125" style="1" customWidth="1"/>
    <col min="5814" max="5814" width="20.81640625" style="1" customWidth="1"/>
    <col min="5815" max="5815" width="11.26953125" style="1" customWidth="1"/>
    <col min="5816" max="5816" width="23" style="1" customWidth="1"/>
    <col min="5817" max="5817" width="11.26953125" style="1" customWidth="1"/>
    <col min="5818" max="5818" width="11.453125" style="1" customWidth="1"/>
    <col min="5819" max="5819" width="20.81640625" style="1" customWidth="1"/>
    <col min="5820" max="5820" width="11.26953125" style="1" customWidth="1"/>
    <col min="5821" max="5821" width="23" style="1" customWidth="1"/>
    <col min="5822" max="5822" width="11.26953125" style="1" customWidth="1"/>
    <col min="5823" max="5823" width="11.453125" style="1" customWidth="1"/>
    <col min="5824" max="5824" width="20.26953125" style="1" bestFit="1" customWidth="1"/>
    <col min="5825" max="5825" width="10.26953125" style="1" customWidth="1"/>
    <col min="5826" max="5826" width="20.81640625" style="1" customWidth="1"/>
    <col min="5827" max="5827" width="10.26953125" style="1" customWidth="1"/>
    <col min="5828" max="5828" width="20.453125" style="1" customWidth="1"/>
    <col min="5829" max="5829" width="10.26953125" style="1" customWidth="1"/>
    <col min="5830" max="5830" width="11.26953125" style="1" customWidth="1"/>
    <col min="5831" max="5831" width="20.453125" style="1" customWidth="1"/>
    <col min="5832" max="5832" width="11.26953125" style="1" customWidth="1"/>
    <col min="5833" max="5833" width="20.453125" style="1" customWidth="1"/>
    <col min="5834" max="5834" width="12.453125" style="1" customWidth="1"/>
    <col min="5835" max="5835" width="9.7265625" style="1" customWidth="1"/>
    <col min="5836" max="5836" width="20.26953125" style="1" bestFit="1" customWidth="1"/>
    <col min="5837" max="5837" width="10.26953125" style="1" customWidth="1"/>
    <col min="5838" max="5838" width="20.81640625" style="1" customWidth="1"/>
    <col min="5839" max="5839" width="10.26953125" style="1" customWidth="1"/>
    <col min="5840" max="5840" width="20.453125" style="1" customWidth="1"/>
    <col min="5841" max="5841" width="10.26953125" style="1" customWidth="1"/>
    <col min="5842" max="5842" width="11.26953125" style="1" customWidth="1"/>
    <col min="5843" max="5843" width="20.453125" style="1" customWidth="1"/>
    <col min="5844" max="5844" width="11.26953125" style="1" customWidth="1"/>
    <col min="5845" max="5845" width="20.453125" style="1" customWidth="1"/>
    <col min="5846" max="5846" width="12.453125" style="1" customWidth="1"/>
    <col min="5847" max="5847" width="9.7265625" style="1" customWidth="1"/>
    <col min="5848" max="5848" width="20.453125" style="1" customWidth="1"/>
    <col min="5849" max="5849" width="19.81640625" style="1" customWidth="1"/>
    <col min="5850" max="5850" width="20.453125" style="1" customWidth="1"/>
    <col min="5851" max="5851" width="12.453125" style="1" customWidth="1"/>
    <col min="5852" max="5852" width="10.54296875" style="1" customWidth="1"/>
    <col min="5853" max="5853" width="24.453125" style="1" customWidth="1"/>
    <col min="5854" max="5854" width="10.26953125" style="1" customWidth="1"/>
    <col min="5855" max="5855" width="20.81640625" style="1" customWidth="1"/>
    <col min="5856" max="5856" width="16.7265625" style="1" customWidth="1"/>
    <col min="5857" max="5857" width="20.453125" style="1" customWidth="1"/>
    <col min="5858" max="5858" width="21.1796875" style="1" customWidth="1"/>
    <col min="5859" max="5859" width="11.26953125" style="1" customWidth="1"/>
    <col min="5860" max="5889" width="0" style="1" hidden="1" customWidth="1"/>
    <col min="5890" max="6040" width="11.453125" style="1"/>
    <col min="6041" max="6041" width="50.54296875" style="1" customWidth="1"/>
    <col min="6042" max="6042" width="18.1796875" style="1" customWidth="1"/>
    <col min="6043" max="6043" width="9.26953125" style="1" customWidth="1"/>
    <col min="6044" max="6044" width="19.81640625" style="1" customWidth="1"/>
    <col min="6045" max="6045" width="20.26953125" style="1" customWidth="1"/>
    <col min="6046" max="6046" width="21.1796875" style="1" customWidth="1"/>
    <col min="6047" max="6047" width="19.7265625" style="1" customWidth="1"/>
    <col min="6048" max="6048" width="13.1796875" style="1" customWidth="1"/>
    <col min="6049" max="6049" width="18.81640625" style="1" customWidth="1"/>
    <col min="6050" max="6050" width="10.26953125" style="1" customWidth="1"/>
    <col min="6051" max="6051" width="20.81640625" style="1" customWidth="1"/>
    <col min="6052" max="6052" width="10.26953125" style="1" customWidth="1"/>
    <col min="6053" max="6053" width="20.453125" style="1" customWidth="1"/>
    <col min="6054" max="6054" width="10.26953125" style="1" customWidth="1"/>
    <col min="6055" max="6055" width="11.26953125" style="1" customWidth="1"/>
    <col min="6056" max="6056" width="20.26953125" style="1" bestFit="1" customWidth="1"/>
    <col min="6057" max="6057" width="10.26953125" style="1" customWidth="1"/>
    <col min="6058" max="6058" width="20.81640625" style="1" customWidth="1"/>
    <col min="6059" max="6059" width="10.26953125" style="1" customWidth="1"/>
    <col min="6060" max="6060" width="20.453125" style="1" customWidth="1"/>
    <col min="6061" max="6061" width="10.26953125" style="1" customWidth="1"/>
    <col min="6062" max="6062" width="11.26953125" style="1" customWidth="1"/>
    <col min="6063" max="6063" width="20.26953125" style="1" bestFit="1" customWidth="1"/>
    <col min="6064" max="6064" width="10.26953125" style="1" customWidth="1"/>
    <col min="6065" max="6065" width="20.81640625" style="1" customWidth="1"/>
    <col min="6066" max="6066" width="10.26953125" style="1" customWidth="1"/>
    <col min="6067" max="6067" width="20.453125" style="1" customWidth="1"/>
    <col min="6068" max="6068" width="10.26953125" style="1" customWidth="1"/>
    <col min="6069" max="6069" width="11.26953125" style="1" customWidth="1"/>
    <col min="6070" max="6070" width="20.81640625" style="1" customWidth="1"/>
    <col min="6071" max="6071" width="11.26953125" style="1" customWidth="1"/>
    <col min="6072" max="6072" width="23" style="1" customWidth="1"/>
    <col min="6073" max="6073" width="11.26953125" style="1" customWidth="1"/>
    <col min="6074" max="6074" width="11.453125" style="1" customWidth="1"/>
    <col min="6075" max="6075" width="20.81640625" style="1" customWidth="1"/>
    <col min="6076" max="6076" width="11.26953125" style="1" customWidth="1"/>
    <col min="6077" max="6077" width="23" style="1" customWidth="1"/>
    <col min="6078" max="6078" width="11.26953125" style="1" customWidth="1"/>
    <col min="6079" max="6079" width="11.453125" style="1" customWidth="1"/>
    <col min="6080" max="6080" width="20.26953125" style="1" bestFit="1" customWidth="1"/>
    <col min="6081" max="6081" width="10.26953125" style="1" customWidth="1"/>
    <col min="6082" max="6082" width="20.81640625" style="1" customWidth="1"/>
    <col min="6083" max="6083" width="10.26953125" style="1" customWidth="1"/>
    <col min="6084" max="6084" width="20.453125" style="1" customWidth="1"/>
    <col min="6085" max="6085" width="10.26953125" style="1" customWidth="1"/>
    <col min="6086" max="6086" width="11.26953125" style="1" customWidth="1"/>
    <col min="6087" max="6087" width="20.453125" style="1" customWidth="1"/>
    <col min="6088" max="6088" width="11.26953125" style="1" customWidth="1"/>
    <col min="6089" max="6089" width="20.453125" style="1" customWidth="1"/>
    <col min="6090" max="6090" width="12.453125" style="1" customWidth="1"/>
    <col min="6091" max="6091" width="9.7265625" style="1" customWidth="1"/>
    <col min="6092" max="6092" width="20.26953125" style="1" bestFit="1" customWidth="1"/>
    <col min="6093" max="6093" width="10.26953125" style="1" customWidth="1"/>
    <col min="6094" max="6094" width="20.81640625" style="1" customWidth="1"/>
    <col min="6095" max="6095" width="10.26953125" style="1" customWidth="1"/>
    <col min="6096" max="6096" width="20.453125" style="1" customWidth="1"/>
    <col min="6097" max="6097" width="10.26953125" style="1" customWidth="1"/>
    <col min="6098" max="6098" width="11.26953125" style="1" customWidth="1"/>
    <col min="6099" max="6099" width="20.453125" style="1" customWidth="1"/>
    <col min="6100" max="6100" width="11.26953125" style="1" customWidth="1"/>
    <col min="6101" max="6101" width="20.453125" style="1" customWidth="1"/>
    <col min="6102" max="6102" width="12.453125" style="1" customWidth="1"/>
    <col min="6103" max="6103" width="9.7265625" style="1" customWidth="1"/>
    <col min="6104" max="6104" width="20.453125" style="1" customWidth="1"/>
    <col min="6105" max="6105" width="19.81640625" style="1" customWidth="1"/>
    <col min="6106" max="6106" width="20.453125" style="1" customWidth="1"/>
    <col min="6107" max="6107" width="12.453125" style="1" customWidth="1"/>
    <col min="6108" max="6108" width="10.54296875" style="1" customWidth="1"/>
    <col min="6109" max="6109" width="24.453125" style="1" customWidth="1"/>
    <col min="6110" max="6110" width="10.26953125" style="1" customWidth="1"/>
    <col min="6111" max="6111" width="20.81640625" style="1" customWidth="1"/>
    <col min="6112" max="6112" width="16.7265625" style="1" customWidth="1"/>
    <col min="6113" max="6113" width="20.453125" style="1" customWidth="1"/>
    <col min="6114" max="6114" width="21.1796875" style="1" customWidth="1"/>
    <col min="6115" max="6115" width="11.26953125" style="1" customWidth="1"/>
    <col min="6116" max="6145" width="0" style="1" hidden="1" customWidth="1"/>
    <col min="6146" max="6296" width="11.453125" style="1"/>
    <col min="6297" max="6297" width="50.54296875" style="1" customWidth="1"/>
    <col min="6298" max="6298" width="18.1796875" style="1" customWidth="1"/>
    <col min="6299" max="6299" width="9.26953125" style="1" customWidth="1"/>
    <col min="6300" max="6300" width="19.81640625" style="1" customWidth="1"/>
    <col min="6301" max="6301" width="20.26953125" style="1" customWidth="1"/>
    <col min="6302" max="6302" width="21.1796875" style="1" customWidth="1"/>
    <col min="6303" max="6303" width="19.7265625" style="1" customWidth="1"/>
    <col min="6304" max="6304" width="13.1796875" style="1" customWidth="1"/>
    <col min="6305" max="6305" width="18.81640625" style="1" customWidth="1"/>
    <col min="6306" max="6306" width="10.26953125" style="1" customWidth="1"/>
    <col min="6307" max="6307" width="20.81640625" style="1" customWidth="1"/>
    <col min="6308" max="6308" width="10.26953125" style="1" customWidth="1"/>
    <col min="6309" max="6309" width="20.453125" style="1" customWidth="1"/>
    <col min="6310" max="6310" width="10.26953125" style="1" customWidth="1"/>
    <col min="6311" max="6311" width="11.26953125" style="1" customWidth="1"/>
    <col min="6312" max="6312" width="20.26953125" style="1" bestFit="1" customWidth="1"/>
    <col min="6313" max="6313" width="10.26953125" style="1" customWidth="1"/>
    <col min="6314" max="6314" width="20.81640625" style="1" customWidth="1"/>
    <col min="6315" max="6315" width="10.26953125" style="1" customWidth="1"/>
    <col min="6316" max="6316" width="20.453125" style="1" customWidth="1"/>
    <col min="6317" max="6317" width="10.26953125" style="1" customWidth="1"/>
    <col min="6318" max="6318" width="11.26953125" style="1" customWidth="1"/>
    <col min="6319" max="6319" width="20.26953125" style="1" bestFit="1" customWidth="1"/>
    <col min="6320" max="6320" width="10.26953125" style="1" customWidth="1"/>
    <col min="6321" max="6321" width="20.81640625" style="1" customWidth="1"/>
    <col min="6322" max="6322" width="10.26953125" style="1" customWidth="1"/>
    <col min="6323" max="6323" width="20.453125" style="1" customWidth="1"/>
    <col min="6324" max="6324" width="10.26953125" style="1" customWidth="1"/>
    <col min="6325" max="6325" width="11.26953125" style="1" customWidth="1"/>
    <col min="6326" max="6326" width="20.81640625" style="1" customWidth="1"/>
    <col min="6327" max="6327" width="11.26953125" style="1" customWidth="1"/>
    <col min="6328" max="6328" width="23" style="1" customWidth="1"/>
    <col min="6329" max="6329" width="11.26953125" style="1" customWidth="1"/>
    <col min="6330" max="6330" width="11.453125" style="1" customWidth="1"/>
    <col min="6331" max="6331" width="20.81640625" style="1" customWidth="1"/>
    <col min="6332" max="6332" width="11.26953125" style="1" customWidth="1"/>
    <col min="6333" max="6333" width="23" style="1" customWidth="1"/>
    <col min="6334" max="6334" width="11.26953125" style="1" customWidth="1"/>
    <col min="6335" max="6335" width="11.453125" style="1" customWidth="1"/>
    <col min="6336" max="6336" width="20.26953125" style="1" bestFit="1" customWidth="1"/>
    <col min="6337" max="6337" width="10.26953125" style="1" customWidth="1"/>
    <col min="6338" max="6338" width="20.81640625" style="1" customWidth="1"/>
    <col min="6339" max="6339" width="10.26953125" style="1" customWidth="1"/>
    <col min="6340" max="6340" width="20.453125" style="1" customWidth="1"/>
    <col min="6341" max="6341" width="10.26953125" style="1" customWidth="1"/>
    <col min="6342" max="6342" width="11.26953125" style="1" customWidth="1"/>
    <col min="6343" max="6343" width="20.453125" style="1" customWidth="1"/>
    <col min="6344" max="6344" width="11.26953125" style="1" customWidth="1"/>
    <col min="6345" max="6345" width="20.453125" style="1" customWidth="1"/>
    <col min="6346" max="6346" width="12.453125" style="1" customWidth="1"/>
    <col min="6347" max="6347" width="9.7265625" style="1" customWidth="1"/>
    <col min="6348" max="6348" width="20.26953125" style="1" bestFit="1" customWidth="1"/>
    <col min="6349" max="6349" width="10.26953125" style="1" customWidth="1"/>
    <col min="6350" max="6350" width="20.81640625" style="1" customWidth="1"/>
    <col min="6351" max="6351" width="10.26953125" style="1" customWidth="1"/>
    <col min="6352" max="6352" width="20.453125" style="1" customWidth="1"/>
    <col min="6353" max="6353" width="10.26953125" style="1" customWidth="1"/>
    <col min="6354" max="6354" width="11.26953125" style="1" customWidth="1"/>
    <col min="6355" max="6355" width="20.453125" style="1" customWidth="1"/>
    <col min="6356" max="6356" width="11.26953125" style="1" customWidth="1"/>
    <col min="6357" max="6357" width="20.453125" style="1" customWidth="1"/>
    <col min="6358" max="6358" width="12.453125" style="1" customWidth="1"/>
    <col min="6359" max="6359" width="9.7265625" style="1" customWidth="1"/>
    <col min="6360" max="6360" width="20.453125" style="1" customWidth="1"/>
    <col min="6361" max="6361" width="19.81640625" style="1" customWidth="1"/>
    <col min="6362" max="6362" width="20.453125" style="1" customWidth="1"/>
    <col min="6363" max="6363" width="12.453125" style="1" customWidth="1"/>
    <col min="6364" max="6364" width="10.54296875" style="1" customWidth="1"/>
    <col min="6365" max="6365" width="24.453125" style="1" customWidth="1"/>
    <col min="6366" max="6366" width="10.26953125" style="1" customWidth="1"/>
    <col min="6367" max="6367" width="20.81640625" style="1" customWidth="1"/>
    <col min="6368" max="6368" width="16.7265625" style="1" customWidth="1"/>
    <col min="6369" max="6369" width="20.453125" style="1" customWidth="1"/>
    <col min="6370" max="6370" width="21.1796875" style="1" customWidth="1"/>
    <col min="6371" max="6371" width="11.26953125" style="1" customWidth="1"/>
    <col min="6372" max="6401" width="0" style="1" hidden="1" customWidth="1"/>
    <col min="6402" max="6552" width="11.453125" style="1"/>
    <col min="6553" max="6553" width="50.54296875" style="1" customWidth="1"/>
    <col min="6554" max="6554" width="18.1796875" style="1" customWidth="1"/>
    <col min="6555" max="6555" width="9.26953125" style="1" customWidth="1"/>
    <col min="6556" max="6556" width="19.81640625" style="1" customWidth="1"/>
    <col min="6557" max="6557" width="20.26953125" style="1" customWidth="1"/>
    <col min="6558" max="6558" width="21.1796875" style="1" customWidth="1"/>
    <col min="6559" max="6559" width="19.7265625" style="1" customWidth="1"/>
    <col min="6560" max="6560" width="13.1796875" style="1" customWidth="1"/>
    <col min="6561" max="6561" width="18.81640625" style="1" customWidth="1"/>
    <col min="6562" max="6562" width="10.26953125" style="1" customWidth="1"/>
    <col min="6563" max="6563" width="20.81640625" style="1" customWidth="1"/>
    <col min="6564" max="6564" width="10.26953125" style="1" customWidth="1"/>
    <col min="6565" max="6565" width="20.453125" style="1" customWidth="1"/>
    <col min="6566" max="6566" width="10.26953125" style="1" customWidth="1"/>
    <col min="6567" max="6567" width="11.26953125" style="1" customWidth="1"/>
    <col min="6568" max="6568" width="20.26953125" style="1" bestFit="1" customWidth="1"/>
    <col min="6569" max="6569" width="10.26953125" style="1" customWidth="1"/>
    <col min="6570" max="6570" width="20.81640625" style="1" customWidth="1"/>
    <col min="6571" max="6571" width="10.26953125" style="1" customWidth="1"/>
    <col min="6572" max="6572" width="20.453125" style="1" customWidth="1"/>
    <col min="6573" max="6573" width="10.26953125" style="1" customWidth="1"/>
    <col min="6574" max="6574" width="11.26953125" style="1" customWidth="1"/>
    <col min="6575" max="6575" width="20.26953125" style="1" bestFit="1" customWidth="1"/>
    <col min="6576" max="6576" width="10.26953125" style="1" customWidth="1"/>
    <col min="6577" max="6577" width="20.81640625" style="1" customWidth="1"/>
    <col min="6578" max="6578" width="10.26953125" style="1" customWidth="1"/>
    <col min="6579" max="6579" width="20.453125" style="1" customWidth="1"/>
    <col min="6580" max="6580" width="10.26953125" style="1" customWidth="1"/>
    <col min="6581" max="6581" width="11.26953125" style="1" customWidth="1"/>
    <col min="6582" max="6582" width="20.81640625" style="1" customWidth="1"/>
    <col min="6583" max="6583" width="11.26953125" style="1" customWidth="1"/>
    <col min="6584" max="6584" width="23" style="1" customWidth="1"/>
    <col min="6585" max="6585" width="11.26953125" style="1" customWidth="1"/>
    <col min="6586" max="6586" width="11.453125" style="1" customWidth="1"/>
    <col min="6587" max="6587" width="20.81640625" style="1" customWidth="1"/>
    <col min="6588" max="6588" width="11.26953125" style="1" customWidth="1"/>
    <col min="6589" max="6589" width="23" style="1" customWidth="1"/>
    <col min="6590" max="6590" width="11.26953125" style="1" customWidth="1"/>
    <col min="6591" max="6591" width="11.453125" style="1" customWidth="1"/>
    <col min="6592" max="6592" width="20.26953125" style="1" bestFit="1" customWidth="1"/>
    <col min="6593" max="6593" width="10.26953125" style="1" customWidth="1"/>
    <col min="6594" max="6594" width="20.81640625" style="1" customWidth="1"/>
    <col min="6595" max="6595" width="10.26953125" style="1" customWidth="1"/>
    <col min="6596" max="6596" width="20.453125" style="1" customWidth="1"/>
    <col min="6597" max="6597" width="10.26953125" style="1" customWidth="1"/>
    <col min="6598" max="6598" width="11.26953125" style="1" customWidth="1"/>
    <col min="6599" max="6599" width="20.453125" style="1" customWidth="1"/>
    <col min="6600" max="6600" width="11.26953125" style="1" customWidth="1"/>
    <col min="6601" max="6601" width="20.453125" style="1" customWidth="1"/>
    <col min="6602" max="6602" width="12.453125" style="1" customWidth="1"/>
    <col min="6603" max="6603" width="9.7265625" style="1" customWidth="1"/>
    <col min="6604" max="6604" width="20.26953125" style="1" bestFit="1" customWidth="1"/>
    <col min="6605" max="6605" width="10.26953125" style="1" customWidth="1"/>
    <col min="6606" max="6606" width="20.81640625" style="1" customWidth="1"/>
    <col min="6607" max="6607" width="10.26953125" style="1" customWidth="1"/>
    <col min="6608" max="6608" width="20.453125" style="1" customWidth="1"/>
    <col min="6609" max="6609" width="10.26953125" style="1" customWidth="1"/>
    <col min="6610" max="6610" width="11.26953125" style="1" customWidth="1"/>
    <col min="6611" max="6611" width="20.453125" style="1" customWidth="1"/>
    <col min="6612" max="6612" width="11.26953125" style="1" customWidth="1"/>
    <col min="6613" max="6613" width="20.453125" style="1" customWidth="1"/>
    <col min="6614" max="6614" width="12.453125" style="1" customWidth="1"/>
    <col min="6615" max="6615" width="9.7265625" style="1" customWidth="1"/>
    <col min="6616" max="6616" width="20.453125" style="1" customWidth="1"/>
    <col min="6617" max="6617" width="19.81640625" style="1" customWidth="1"/>
    <col min="6618" max="6618" width="20.453125" style="1" customWidth="1"/>
    <col min="6619" max="6619" width="12.453125" style="1" customWidth="1"/>
    <col min="6620" max="6620" width="10.54296875" style="1" customWidth="1"/>
    <col min="6621" max="6621" width="24.453125" style="1" customWidth="1"/>
    <col min="6622" max="6622" width="10.26953125" style="1" customWidth="1"/>
    <col min="6623" max="6623" width="20.81640625" style="1" customWidth="1"/>
    <col min="6624" max="6624" width="16.7265625" style="1" customWidth="1"/>
    <col min="6625" max="6625" width="20.453125" style="1" customWidth="1"/>
    <col min="6626" max="6626" width="21.1796875" style="1" customWidth="1"/>
    <col min="6627" max="6627" width="11.26953125" style="1" customWidth="1"/>
    <col min="6628" max="6657" width="0" style="1" hidden="1" customWidth="1"/>
    <col min="6658" max="6808" width="11.453125" style="1"/>
    <col min="6809" max="6809" width="50.54296875" style="1" customWidth="1"/>
    <col min="6810" max="6810" width="18.1796875" style="1" customWidth="1"/>
    <col min="6811" max="6811" width="9.26953125" style="1" customWidth="1"/>
    <col min="6812" max="6812" width="19.81640625" style="1" customWidth="1"/>
    <col min="6813" max="6813" width="20.26953125" style="1" customWidth="1"/>
    <col min="6814" max="6814" width="21.1796875" style="1" customWidth="1"/>
    <col min="6815" max="6815" width="19.7265625" style="1" customWidth="1"/>
    <col min="6816" max="6816" width="13.1796875" style="1" customWidth="1"/>
    <col min="6817" max="6817" width="18.81640625" style="1" customWidth="1"/>
    <col min="6818" max="6818" width="10.26953125" style="1" customWidth="1"/>
    <col min="6819" max="6819" width="20.81640625" style="1" customWidth="1"/>
    <col min="6820" max="6820" width="10.26953125" style="1" customWidth="1"/>
    <col min="6821" max="6821" width="20.453125" style="1" customWidth="1"/>
    <col min="6822" max="6822" width="10.26953125" style="1" customWidth="1"/>
    <col min="6823" max="6823" width="11.26953125" style="1" customWidth="1"/>
    <col min="6824" max="6824" width="20.26953125" style="1" bestFit="1" customWidth="1"/>
    <col min="6825" max="6825" width="10.26953125" style="1" customWidth="1"/>
    <col min="6826" max="6826" width="20.81640625" style="1" customWidth="1"/>
    <col min="6827" max="6827" width="10.26953125" style="1" customWidth="1"/>
    <col min="6828" max="6828" width="20.453125" style="1" customWidth="1"/>
    <col min="6829" max="6829" width="10.26953125" style="1" customWidth="1"/>
    <col min="6830" max="6830" width="11.26953125" style="1" customWidth="1"/>
    <col min="6831" max="6831" width="20.26953125" style="1" bestFit="1" customWidth="1"/>
    <col min="6832" max="6832" width="10.26953125" style="1" customWidth="1"/>
    <col min="6833" max="6833" width="20.81640625" style="1" customWidth="1"/>
    <col min="6834" max="6834" width="10.26953125" style="1" customWidth="1"/>
    <col min="6835" max="6835" width="20.453125" style="1" customWidth="1"/>
    <col min="6836" max="6836" width="10.26953125" style="1" customWidth="1"/>
    <col min="6837" max="6837" width="11.26953125" style="1" customWidth="1"/>
    <col min="6838" max="6838" width="20.81640625" style="1" customWidth="1"/>
    <col min="6839" max="6839" width="11.26953125" style="1" customWidth="1"/>
    <col min="6840" max="6840" width="23" style="1" customWidth="1"/>
    <col min="6841" max="6841" width="11.26953125" style="1" customWidth="1"/>
    <col min="6842" max="6842" width="11.453125" style="1" customWidth="1"/>
    <col min="6843" max="6843" width="20.81640625" style="1" customWidth="1"/>
    <col min="6844" max="6844" width="11.26953125" style="1" customWidth="1"/>
    <col min="6845" max="6845" width="23" style="1" customWidth="1"/>
    <col min="6846" max="6846" width="11.26953125" style="1" customWidth="1"/>
    <col min="6847" max="6847" width="11.453125" style="1" customWidth="1"/>
    <col min="6848" max="6848" width="20.26953125" style="1" bestFit="1" customWidth="1"/>
    <col min="6849" max="6849" width="10.26953125" style="1" customWidth="1"/>
    <col min="6850" max="6850" width="20.81640625" style="1" customWidth="1"/>
    <col min="6851" max="6851" width="10.26953125" style="1" customWidth="1"/>
    <col min="6852" max="6852" width="20.453125" style="1" customWidth="1"/>
    <col min="6853" max="6853" width="10.26953125" style="1" customWidth="1"/>
    <col min="6854" max="6854" width="11.26953125" style="1" customWidth="1"/>
    <col min="6855" max="6855" width="20.453125" style="1" customWidth="1"/>
    <col min="6856" max="6856" width="11.26953125" style="1" customWidth="1"/>
    <col min="6857" max="6857" width="20.453125" style="1" customWidth="1"/>
    <col min="6858" max="6858" width="12.453125" style="1" customWidth="1"/>
    <col min="6859" max="6859" width="9.7265625" style="1" customWidth="1"/>
    <col min="6860" max="6860" width="20.26953125" style="1" bestFit="1" customWidth="1"/>
    <col min="6861" max="6861" width="10.26953125" style="1" customWidth="1"/>
    <col min="6862" max="6862" width="20.81640625" style="1" customWidth="1"/>
    <col min="6863" max="6863" width="10.26953125" style="1" customWidth="1"/>
    <col min="6864" max="6864" width="20.453125" style="1" customWidth="1"/>
    <col min="6865" max="6865" width="10.26953125" style="1" customWidth="1"/>
    <col min="6866" max="6866" width="11.26953125" style="1" customWidth="1"/>
    <col min="6867" max="6867" width="20.453125" style="1" customWidth="1"/>
    <col min="6868" max="6868" width="11.26953125" style="1" customWidth="1"/>
    <col min="6869" max="6869" width="20.453125" style="1" customWidth="1"/>
    <col min="6870" max="6870" width="12.453125" style="1" customWidth="1"/>
    <col min="6871" max="6871" width="9.7265625" style="1" customWidth="1"/>
    <col min="6872" max="6872" width="20.453125" style="1" customWidth="1"/>
    <col min="6873" max="6873" width="19.81640625" style="1" customWidth="1"/>
    <col min="6874" max="6874" width="20.453125" style="1" customWidth="1"/>
    <col min="6875" max="6875" width="12.453125" style="1" customWidth="1"/>
    <col min="6876" max="6876" width="10.54296875" style="1" customWidth="1"/>
    <col min="6877" max="6877" width="24.453125" style="1" customWidth="1"/>
    <col min="6878" max="6878" width="10.26953125" style="1" customWidth="1"/>
    <col min="6879" max="6879" width="20.81640625" style="1" customWidth="1"/>
    <col min="6880" max="6880" width="16.7265625" style="1" customWidth="1"/>
    <col min="6881" max="6881" width="20.453125" style="1" customWidth="1"/>
    <col min="6882" max="6882" width="21.1796875" style="1" customWidth="1"/>
    <col min="6883" max="6883" width="11.26953125" style="1" customWidth="1"/>
    <col min="6884" max="6913" width="0" style="1" hidden="1" customWidth="1"/>
    <col min="6914" max="7064" width="11.453125" style="1"/>
    <col min="7065" max="7065" width="50.54296875" style="1" customWidth="1"/>
    <col min="7066" max="7066" width="18.1796875" style="1" customWidth="1"/>
    <col min="7067" max="7067" width="9.26953125" style="1" customWidth="1"/>
    <col min="7068" max="7068" width="19.81640625" style="1" customWidth="1"/>
    <col min="7069" max="7069" width="20.26953125" style="1" customWidth="1"/>
    <col min="7070" max="7070" width="21.1796875" style="1" customWidth="1"/>
    <col min="7071" max="7071" width="19.7265625" style="1" customWidth="1"/>
    <col min="7072" max="7072" width="13.1796875" style="1" customWidth="1"/>
    <col min="7073" max="7073" width="18.81640625" style="1" customWidth="1"/>
    <col min="7074" max="7074" width="10.26953125" style="1" customWidth="1"/>
    <col min="7075" max="7075" width="20.81640625" style="1" customWidth="1"/>
    <col min="7076" max="7076" width="10.26953125" style="1" customWidth="1"/>
    <col min="7077" max="7077" width="20.453125" style="1" customWidth="1"/>
    <col min="7078" max="7078" width="10.26953125" style="1" customWidth="1"/>
    <col min="7079" max="7079" width="11.26953125" style="1" customWidth="1"/>
    <col min="7080" max="7080" width="20.26953125" style="1" bestFit="1" customWidth="1"/>
    <col min="7081" max="7081" width="10.26953125" style="1" customWidth="1"/>
    <col min="7082" max="7082" width="20.81640625" style="1" customWidth="1"/>
    <col min="7083" max="7083" width="10.26953125" style="1" customWidth="1"/>
    <col min="7084" max="7084" width="20.453125" style="1" customWidth="1"/>
    <col min="7085" max="7085" width="10.26953125" style="1" customWidth="1"/>
    <col min="7086" max="7086" width="11.26953125" style="1" customWidth="1"/>
    <col min="7087" max="7087" width="20.26953125" style="1" bestFit="1" customWidth="1"/>
    <col min="7088" max="7088" width="10.26953125" style="1" customWidth="1"/>
    <col min="7089" max="7089" width="20.81640625" style="1" customWidth="1"/>
    <col min="7090" max="7090" width="10.26953125" style="1" customWidth="1"/>
    <col min="7091" max="7091" width="20.453125" style="1" customWidth="1"/>
    <col min="7092" max="7092" width="10.26953125" style="1" customWidth="1"/>
    <col min="7093" max="7093" width="11.26953125" style="1" customWidth="1"/>
    <col min="7094" max="7094" width="20.81640625" style="1" customWidth="1"/>
    <col min="7095" max="7095" width="11.26953125" style="1" customWidth="1"/>
    <col min="7096" max="7096" width="23" style="1" customWidth="1"/>
    <col min="7097" max="7097" width="11.26953125" style="1" customWidth="1"/>
    <col min="7098" max="7098" width="11.453125" style="1" customWidth="1"/>
    <col min="7099" max="7099" width="20.81640625" style="1" customWidth="1"/>
    <col min="7100" max="7100" width="11.26953125" style="1" customWidth="1"/>
    <col min="7101" max="7101" width="23" style="1" customWidth="1"/>
    <col min="7102" max="7102" width="11.26953125" style="1" customWidth="1"/>
    <col min="7103" max="7103" width="11.453125" style="1" customWidth="1"/>
    <col min="7104" max="7104" width="20.26953125" style="1" bestFit="1" customWidth="1"/>
    <col min="7105" max="7105" width="10.26953125" style="1" customWidth="1"/>
    <col min="7106" max="7106" width="20.81640625" style="1" customWidth="1"/>
    <col min="7107" max="7107" width="10.26953125" style="1" customWidth="1"/>
    <col min="7108" max="7108" width="20.453125" style="1" customWidth="1"/>
    <col min="7109" max="7109" width="10.26953125" style="1" customWidth="1"/>
    <col min="7110" max="7110" width="11.26953125" style="1" customWidth="1"/>
    <col min="7111" max="7111" width="20.453125" style="1" customWidth="1"/>
    <col min="7112" max="7112" width="11.26953125" style="1" customWidth="1"/>
    <col min="7113" max="7113" width="20.453125" style="1" customWidth="1"/>
    <col min="7114" max="7114" width="12.453125" style="1" customWidth="1"/>
    <col min="7115" max="7115" width="9.7265625" style="1" customWidth="1"/>
    <col min="7116" max="7116" width="20.26953125" style="1" bestFit="1" customWidth="1"/>
    <col min="7117" max="7117" width="10.26953125" style="1" customWidth="1"/>
    <col min="7118" max="7118" width="20.81640625" style="1" customWidth="1"/>
    <col min="7119" max="7119" width="10.26953125" style="1" customWidth="1"/>
    <col min="7120" max="7120" width="20.453125" style="1" customWidth="1"/>
    <col min="7121" max="7121" width="10.26953125" style="1" customWidth="1"/>
    <col min="7122" max="7122" width="11.26953125" style="1" customWidth="1"/>
    <col min="7123" max="7123" width="20.453125" style="1" customWidth="1"/>
    <col min="7124" max="7124" width="11.26953125" style="1" customWidth="1"/>
    <col min="7125" max="7125" width="20.453125" style="1" customWidth="1"/>
    <col min="7126" max="7126" width="12.453125" style="1" customWidth="1"/>
    <col min="7127" max="7127" width="9.7265625" style="1" customWidth="1"/>
    <col min="7128" max="7128" width="20.453125" style="1" customWidth="1"/>
    <col min="7129" max="7129" width="19.81640625" style="1" customWidth="1"/>
    <col min="7130" max="7130" width="20.453125" style="1" customWidth="1"/>
    <col min="7131" max="7131" width="12.453125" style="1" customWidth="1"/>
    <col min="7132" max="7132" width="10.54296875" style="1" customWidth="1"/>
    <col min="7133" max="7133" width="24.453125" style="1" customWidth="1"/>
    <col min="7134" max="7134" width="10.26953125" style="1" customWidth="1"/>
    <col min="7135" max="7135" width="20.81640625" style="1" customWidth="1"/>
    <col min="7136" max="7136" width="16.7265625" style="1" customWidth="1"/>
    <col min="7137" max="7137" width="20.453125" style="1" customWidth="1"/>
    <col min="7138" max="7138" width="21.1796875" style="1" customWidth="1"/>
    <col min="7139" max="7139" width="11.26953125" style="1" customWidth="1"/>
    <col min="7140" max="7169" width="0" style="1" hidden="1" customWidth="1"/>
    <col min="7170" max="7320" width="11.453125" style="1"/>
    <col min="7321" max="7321" width="50.54296875" style="1" customWidth="1"/>
    <col min="7322" max="7322" width="18.1796875" style="1" customWidth="1"/>
    <col min="7323" max="7323" width="9.26953125" style="1" customWidth="1"/>
    <col min="7324" max="7324" width="19.81640625" style="1" customWidth="1"/>
    <col min="7325" max="7325" width="20.26953125" style="1" customWidth="1"/>
    <col min="7326" max="7326" width="21.1796875" style="1" customWidth="1"/>
    <col min="7327" max="7327" width="19.7265625" style="1" customWidth="1"/>
    <col min="7328" max="7328" width="13.1796875" style="1" customWidth="1"/>
    <col min="7329" max="7329" width="18.81640625" style="1" customWidth="1"/>
    <col min="7330" max="7330" width="10.26953125" style="1" customWidth="1"/>
    <col min="7331" max="7331" width="20.81640625" style="1" customWidth="1"/>
    <col min="7332" max="7332" width="10.26953125" style="1" customWidth="1"/>
    <col min="7333" max="7333" width="20.453125" style="1" customWidth="1"/>
    <col min="7334" max="7334" width="10.26953125" style="1" customWidth="1"/>
    <col min="7335" max="7335" width="11.26953125" style="1" customWidth="1"/>
    <col min="7336" max="7336" width="20.26953125" style="1" bestFit="1" customWidth="1"/>
    <col min="7337" max="7337" width="10.26953125" style="1" customWidth="1"/>
    <col min="7338" max="7338" width="20.81640625" style="1" customWidth="1"/>
    <col min="7339" max="7339" width="10.26953125" style="1" customWidth="1"/>
    <col min="7340" max="7340" width="20.453125" style="1" customWidth="1"/>
    <col min="7341" max="7341" width="10.26953125" style="1" customWidth="1"/>
    <col min="7342" max="7342" width="11.26953125" style="1" customWidth="1"/>
    <col min="7343" max="7343" width="20.26953125" style="1" bestFit="1" customWidth="1"/>
    <col min="7344" max="7344" width="10.26953125" style="1" customWidth="1"/>
    <col min="7345" max="7345" width="20.81640625" style="1" customWidth="1"/>
    <col min="7346" max="7346" width="10.26953125" style="1" customWidth="1"/>
    <col min="7347" max="7347" width="20.453125" style="1" customWidth="1"/>
    <col min="7348" max="7348" width="10.26953125" style="1" customWidth="1"/>
    <col min="7349" max="7349" width="11.26953125" style="1" customWidth="1"/>
    <col min="7350" max="7350" width="20.81640625" style="1" customWidth="1"/>
    <col min="7351" max="7351" width="11.26953125" style="1" customWidth="1"/>
    <col min="7352" max="7352" width="23" style="1" customWidth="1"/>
    <col min="7353" max="7353" width="11.26953125" style="1" customWidth="1"/>
    <col min="7354" max="7354" width="11.453125" style="1" customWidth="1"/>
    <col min="7355" max="7355" width="20.81640625" style="1" customWidth="1"/>
    <col min="7356" max="7356" width="11.26953125" style="1" customWidth="1"/>
    <col min="7357" max="7357" width="23" style="1" customWidth="1"/>
    <col min="7358" max="7358" width="11.26953125" style="1" customWidth="1"/>
    <col min="7359" max="7359" width="11.453125" style="1" customWidth="1"/>
    <col min="7360" max="7360" width="20.26953125" style="1" bestFit="1" customWidth="1"/>
    <col min="7361" max="7361" width="10.26953125" style="1" customWidth="1"/>
    <col min="7362" max="7362" width="20.81640625" style="1" customWidth="1"/>
    <col min="7363" max="7363" width="10.26953125" style="1" customWidth="1"/>
    <col min="7364" max="7364" width="20.453125" style="1" customWidth="1"/>
    <col min="7365" max="7365" width="10.26953125" style="1" customWidth="1"/>
    <col min="7366" max="7366" width="11.26953125" style="1" customWidth="1"/>
    <col min="7367" max="7367" width="20.453125" style="1" customWidth="1"/>
    <col min="7368" max="7368" width="11.26953125" style="1" customWidth="1"/>
    <col min="7369" max="7369" width="20.453125" style="1" customWidth="1"/>
    <col min="7370" max="7370" width="12.453125" style="1" customWidth="1"/>
    <col min="7371" max="7371" width="9.7265625" style="1" customWidth="1"/>
    <col min="7372" max="7372" width="20.26953125" style="1" bestFit="1" customWidth="1"/>
    <col min="7373" max="7373" width="10.26953125" style="1" customWidth="1"/>
    <col min="7374" max="7374" width="20.81640625" style="1" customWidth="1"/>
    <col min="7375" max="7375" width="10.26953125" style="1" customWidth="1"/>
    <col min="7376" max="7376" width="20.453125" style="1" customWidth="1"/>
    <col min="7377" max="7377" width="10.26953125" style="1" customWidth="1"/>
    <col min="7378" max="7378" width="11.26953125" style="1" customWidth="1"/>
    <col min="7379" max="7379" width="20.453125" style="1" customWidth="1"/>
    <col min="7380" max="7380" width="11.26953125" style="1" customWidth="1"/>
    <col min="7381" max="7381" width="20.453125" style="1" customWidth="1"/>
    <col min="7382" max="7382" width="12.453125" style="1" customWidth="1"/>
    <col min="7383" max="7383" width="9.7265625" style="1" customWidth="1"/>
    <col min="7384" max="7384" width="20.453125" style="1" customWidth="1"/>
    <col min="7385" max="7385" width="19.81640625" style="1" customWidth="1"/>
    <col min="7386" max="7386" width="20.453125" style="1" customWidth="1"/>
    <col min="7387" max="7387" width="12.453125" style="1" customWidth="1"/>
    <col min="7388" max="7388" width="10.54296875" style="1" customWidth="1"/>
    <col min="7389" max="7389" width="24.453125" style="1" customWidth="1"/>
    <col min="7390" max="7390" width="10.26953125" style="1" customWidth="1"/>
    <col min="7391" max="7391" width="20.81640625" style="1" customWidth="1"/>
    <col min="7392" max="7392" width="16.7265625" style="1" customWidth="1"/>
    <col min="7393" max="7393" width="20.453125" style="1" customWidth="1"/>
    <col min="7394" max="7394" width="21.1796875" style="1" customWidth="1"/>
    <col min="7395" max="7395" width="11.26953125" style="1" customWidth="1"/>
    <col min="7396" max="7425" width="0" style="1" hidden="1" customWidth="1"/>
    <col min="7426" max="7576" width="11.453125" style="1"/>
    <col min="7577" max="7577" width="50.54296875" style="1" customWidth="1"/>
    <col min="7578" max="7578" width="18.1796875" style="1" customWidth="1"/>
    <col min="7579" max="7579" width="9.26953125" style="1" customWidth="1"/>
    <col min="7580" max="7580" width="19.81640625" style="1" customWidth="1"/>
    <col min="7581" max="7581" width="20.26953125" style="1" customWidth="1"/>
    <col min="7582" max="7582" width="21.1796875" style="1" customWidth="1"/>
    <col min="7583" max="7583" width="19.7265625" style="1" customWidth="1"/>
    <col min="7584" max="7584" width="13.1796875" style="1" customWidth="1"/>
    <col min="7585" max="7585" width="18.81640625" style="1" customWidth="1"/>
    <col min="7586" max="7586" width="10.26953125" style="1" customWidth="1"/>
    <col min="7587" max="7587" width="20.81640625" style="1" customWidth="1"/>
    <col min="7588" max="7588" width="10.26953125" style="1" customWidth="1"/>
    <col min="7589" max="7589" width="20.453125" style="1" customWidth="1"/>
    <col min="7590" max="7590" width="10.26953125" style="1" customWidth="1"/>
    <col min="7591" max="7591" width="11.26953125" style="1" customWidth="1"/>
    <col min="7592" max="7592" width="20.26953125" style="1" bestFit="1" customWidth="1"/>
    <col min="7593" max="7593" width="10.26953125" style="1" customWidth="1"/>
    <col min="7594" max="7594" width="20.81640625" style="1" customWidth="1"/>
    <col min="7595" max="7595" width="10.26953125" style="1" customWidth="1"/>
    <col min="7596" max="7596" width="20.453125" style="1" customWidth="1"/>
    <col min="7597" max="7597" width="10.26953125" style="1" customWidth="1"/>
    <col min="7598" max="7598" width="11.26953125" style="1" customWidth="1"/>
    <col min="7599" max="7599" width="20.26953125" style="1" bestFit="1" customWidth="1"/>
    <col min="7600" max="7600" width="10.26953125" style="1" customWidth="1"/>
    <col min="7601" max="7601" width="20.81640625" style="1" customWidth="1"/>
    <col min="7602" max="7602" width="10.26953125" style="1" customWidth="1"/>
    <col min="7603" max="7603" width="20.453125" style="1" customWidth="1"/>
    <col min="7604" max="7604" width="10.26953125" style="1" customWidth="1"/>
    <col min="7605" max="7605" width="11.26953125" style="1" customWidth="1"/>
    <col min="7606" max="7606" width="20.81640625" style="1" customWidth="1"/>
    <col min="7607" max="7607" width="11.26953125" style="1" customWidth="1"/>
    <col min="7608" max="7608" width="23" style="1" customWidth="1"/>
    <col min="7609" max="7609" width="11.26953125" style="1" customWidth="1"/>
    <col min="7610" max="7610" width="11.453125" style="1" customWidth="1"/>
    <col min="7611" max="7611" width="20.81640625" style="1" customWidth="1"/>
    <col min="7612" max="7612" width="11.26953125" style="1" customWidth="1"/>
    <col min="7613" max="7613" width="23" style="1" customWidth="1"/>
    <col min="7614" max="7614" width="11.26953125" style="1" customWidth="1"/>
    <col min="7615" max="7615" width="11.453125" style="1" customWidth="1"/>
    <col min="7616" max="7616" width="20.26953125" style="1" bestFit="1" customWidth="1"/>
    <col min="7617" max="7617" width="10.26953125" style="1" customWidth="1"/>
    <col min="7618" max="7618" width="20.81640625" style="1" customWidth="1"/>
    <col min="7619" max="7619" width="10.26953125" style="1" customWidth="1"/>
    <col min="7620" max="7620" width="20.453125" style="1" customWidth="1"/>
    <col min="7621" max="7621" width="10.26953125" style="1" customWidth="1"/>
    <col min="7622" max="7622" width="11.26953125" style="1" customWidth="1"/>
    <col min="7623" max="7623" width="20.453125" style="1" customWidth="1"/>
    <col min="7624" max="7624" width="11.26953125" style="1" customWidth="1"/>
    <col min="7625" max="7625" width="20.453125" style="1" customWidth="1"/>
    <col min="7626" max="7626" width="12.453125" style="1" customWidth="1"/>
    <col min="7627" max="7627" width="9.7265625" style="1" customWidth="1"/>
    <col min="7628" max="7628" width="20.26953125" style="1" bestFit="1" customWidth="1"/>
    <col min="7629" max="7629" width="10.26953125" style="1" customWidth="1"/>
    <col min="7630" max="7630" width="20.81640625" style="1" customWidth="1"/>
    <col min="7631" max="7631" width="10.26953125" style="1" customWidth="1"/>
    <col min="7632" max="7632" width="20.453125" style="1" customWidth="1"/>
    <col min="7633" max="7633" width="10.26953125" style="1" customWidth="1"/>
    <col min="7634" max="7634" width="11.26953125" style="1" customWidth="1"/>
    <col min="7635" max="7635" width="20.453125" style="1" customWidth="1"/>
    <col min="7636" max="7636" width="11.26953125" style="1" customWidth="1"/>
    <col min="7637" max="7637" width="20.453125" style="1" customWidth="1"/>
    <col min="7638" max="7638" width="12.453125" style="1" customWidth="1"/>
    <col min="7639" max="7639" width="9.7265625" style="1" customWidth="1"/>
    <col min="7640" max="7640" width="20.453125" style="1" customWidth="1"/>
    <col min="7641" max="7641" width="19.81640625" style="1" customWidth="1"/>
    <col min="7642" max="7642" width="20.453125" style="1" customWidth="1"/>
    <col min="7643" max="7643" width="12.453125" style="1" customWidth="1"/>
    <col min="7644" max="7644" width="10.54296875" style="1" customWidth="1"/>
    <col min="7645" max="7645" width="24.453125" style="1" customWidth="1"/>
    <col min="7646" max="7646" width="10.26953125" style="1" customWidth="1"/>
    <col min="7647" max="7647" width="20.81640625" style="1" customWidth="1"/>
    <col min="7648" max="7648" width="16.7265625" style="1" customWidth="1"/>
    <col min="7649" max="7649" width="20.453125" style="1" customWidth="1"/>
    <col min="7650" max="7650" width="21.1796875" style="1" customWidth="1"/>
    <col min="7651" max="7651" width="11.26953125" style="1" customWidth="1"/>
    <col min="7652" max="7681" width="0" style="1" hidden="1" customWidth="1"/>
    <col min="7682" max="7832" width="11.453125" style="1"/>
    <col min="7833" max="7833" width="50.54296875" style="1" customWidth="1"/>
    <col min="7834" max="7834" width="18.1796875" style="1" customWidth="1"/>
    <col min="7835" max="7835" width="9.26953125" style="1" customWidth="1"/>
    <col min="7836" max="7836" width="19.81640625" style="1" customWidth="1"/>
    <col min="7837" max="7837" width="20.26953125" style="1" customWidth="1"/>
    <col min="7838" max="7838" width="21.1796875" style="1" customWidth="1"/>
    <col min="7839" max="7839" width="19.7265625" style="1" customWidth="1"/>
    <col min="7840" max="7840" width="13.1796875" style="1" customWidth="1"/>
    <col min="7841" max="7841" width="18.81640625" style="1" customWidth="1"/>
    <col min="7842" max="7842" width="10.26953125" style="1" customWidth="1"/>
    <col min="7843" max="7843" width="20.81640625" style="1" customWidth="1"/>
    <col min="7844" max="7844" width="10.26953125" style="1" customWidth="1"/>
    <col min="7845" max="7845" width="20.453125" style="1" customWidth="1"/>
    <col min="7846" max="7846" width="10.26953125" style="1" customWidth="1"/>
    <col min="7847" max="7847" width="11.26953125" style="1" customWidth="1"/>
    <col min="7848" max="7848" width="20.26953125" style="1" bestFit="1" customWidth="1"/>
    <col min="7849" max="7849" width="10.26953125" style="1" customWidth="1"/>
    <col min="7850" max="7850" width="20.81640625" style="1" customWidth="1"/>
    <col min="7851" max="7851" width="10.26953125" style="1" customWidth="1"/>
    <col min="7852" max="7852" width="20.453125" style="1" customWidth="1"/>
    <col min="7853" max="7853" width="10.26953125" style="1" customWidth="1"/>
    <col min="7854" max="7854" width="11.26953125" style="1" customWidth="1"/>
    <col min="7855" max="7855" width="20.26953125" style="1" bestFit="1" customWidth="1"/>
    <col min="7856" max="7856" width="10.26953125" style="1" customWidth="1"/>
    <col min="7857" max="7857" width="20.81640625" style="1" customWidth="1"/>
    <col min="7858" max="7858" width="10.26953125" style="1" customWidth="1"/>
    <col min="7859" max="7859" width="20.453125" style="1" customWidth="1"/>
    <col min="7860" max="7860" width="10.26953125" style="1" customWidth="1"/>
    <col min="7861" max="7861" width="11.26953125" style="1" customWidth="1"/>
    <col min="7862" max="7862" width="20.81640625" style="1" customWidth="1"/>
    <col min="7863" max="7863" width="11.26953125" style="1" customWidth="1"/>
    <col min="7864" max="7864" width="23" style="1" customWidth="1"/>
    <col min="7865" max="7865" width="11.26953125" style="1" customWidth="1"/>
    <col min="7866" max="7866" width="11.453125" style="1" customWidth="1"/>
    <col min="7867" max="7867" width="20.81640625" style="1" customWidth="1"/>
    <col min="7868" max="7868" width="11.26953125" style="1" customWidth="1"/>
    <col min="7869" max="7869" width="23" style="1" customWidth="1"/>
    <col min="7870" max="7870" width="11.26953125" style="1" customWidth="1"/>
    <col min="7871" max="7871" width="11.453125" style="1" customWidth="1"/>
    <col min="7872" max="7872" width="20.26953125" style="1" bestFit="1" customWidth="1"/>
    <col min="7873" max="7873" width="10.26953125" style="1" customWidth="1"/>
    <col min="7874" max="7874" width="20.81640625" style="1" customWidth="1"/>
    <col min="7875" max="7875" width="10.26953125" style="1" customWidth="1"/>
    <col min="7876" max="7876" width="20.453125" style="1" customWidth="1"/>
    <col min="7877" max="7877" width="10.26953125" style="1" customWidth="1"/>
    <col min="7878" max="7878" width="11.26953125" style="1" customWidth="1"/>
    <col min="7879" max="7879" width="20.453125" style="1" customWidth="1"/>
    <col min="7880" max="7880" width="11.26953125" style="1" customWidth="1"/>
    <col min="7881" max="7881" width="20.453125" style="1" customWidth="1"/>
    <col min="7882" max="7882" width="12.453125" style="1" customWidth="1"/>
    <col min="7883" max="7883" width="9.7265625" style="1" customWidth="1"/>
    <col min="7884" max="7884" width="20.26953125" style="1" bestFit="1" customWidth="1"/>
    <col min="7885" max="7885" width="10.26953125" style="1" customWidth="1"/>
    <col min="7886" max="7886" width="20.81640625" style="1" customWidth="1"/>
    <col min="7887" max="7887" width="10.26953125" style="1" customWidth="1"/>
    <col min="7888" max="7888" width="20.453125" style="1" customWidth="1"/>
    <col min="7889" max="7889" width="10.26953125" style="1" customWidth="1"/>
    <col min="7890" max="7890" width="11.26953125" style="1" customWidth="1"/>
    <col min="7891" max="7891" width="20.453125" style="1" customWidth="1"/>
    <col min="7892" max="7892" width="11.26953125" style="1" customWidth="1"/>
    <col min="7893" max="7893" width="20.453125" style="1" customWidth="1"/>
    <col min="7894" max="7894" width="12.453125" style="1" customWidth="1"/>
    <col min="7895" max="7895" width="9.7265625" style="1" customWidth="1"/>
    <col min="7896" max="7896" width="20.453125" style="1" customWidth="1"/>
    <col min="7897" max="7897" width="19.81640625" style="1" customWidth="1"/>
    <col min="7898" max="7898" width="20.453125" style="1" customWidth="1"/>
    <col min="7899" max="7899" width="12.453125" style="1" customWidth="1"/>
    <col min="7900" max="7900" width="10.54296875" style="1" customWidth="1"/>
    <col min="7901" max="7901" width="24.453125" style="1" customWidth="1"/>
    <col min="7902" max="7902" width="10.26953125" style="1" customWidth="1"/>
    <col min="7903" max="7903" width="20.81640625" style="1" customWidth="1"/>
    <col min="7904" max="7904" width="16.7265625" style="1" customWidth="1"/>
    <col min="7905" max="7905" width="20.453125" style="1" customWidth="1"/>
    <col min="7906" max="7906" width="21.1796875" style="1" customWidth="1"/>
    <col min="7907" max="7907" width="11.26953125" style="1" customWidth="1"/>
    <col min="7908" max="7937" width="0" style="1" hidden="1" customWidth="1"/>
    <col min="7938" max="8088" width="11.453125" style="1"/>
    <col min="8089" max="8089" width="50.54296875" style="1" customWidth="1"/>
    <col min="8090" max="8090" width="18.1796875" style="1" customWidth="1"/>
    <col min="8091" max="8091" width="9.26953125" style="1" customWidth="1"/>
    <col min="8092" max="8092" width="19.81640625" style="1" customWidth="1"/>
    <col min="8093" max="8093" width="20.26953125" style="1" customWidth="1"/>
    <col min="8094" max="8094" width="21.1796875" style="1" customWidth="1"/>
    <col min="8095" max="8095" width="19.7265625" style="1" customWidth="1"/>
    <col min="8096" max="8096" width="13.1796875" style="1" customWidth="1"/>
    <col min="8097" max="8097" width="18.81640625" style="1" customWidth="1"/>
    <col min="8098" max="8098" width="10.26953125" style="1" customWidth="1"/>
    <col min="8099" max="8099" width="20.81640625" style="1" customWidth="1"/>
    <col min="8100" max="8100" width="10.26953125" style="1" customWidth="1"/>
    <col min="8101" max="8101" width="20.453125" style="1" customWidth="1"/>
    <col min="8102" max="8102" width="10.26953125" style="1" customWidth="1"/>
    <col min="8103" max="8103" width="11.26953125" style="1" customWidth="1"/>
    <col min="8104" max="8104" width="20.26953125" style="1" bestFit="1" customWidth="1"/>
    <col min="8105" max="8105" width="10.26953125" style="1" customWidth="1"/>
    <col min="8106" max="8106" width="20.81640625" style="1" customWidth="1"/>
    <col min="8107" max="8107" width="10.26953125" style="1" customWidth="1"/>
    <col min="8108" max="8108" width="20.453125" style="1" customWidth="1"/>
    <col min="8109" max="8109" width="10.26953125" style="1" customWidth="1"/>
    <col min="8110" max="8110" width="11.26953125" style="1" customWidth="1"/>
    <col min="8111" max="8111" width="20.26953125" style="1" bestFit="1" customWidth="1"/>
    <col min="8112" max="8112" width="10.26953125" style="1" customWidth="1"/>
    <col min="8113" max="8113" width="20.81640625" style="1" customWidth="1"/>
    <col min="8114" max="8114" width="10.26953125" style="1" customWidth="1"/>
    <col min="8115" max="8115" width="20.453125" style="1" customWidth="1"/>
    <col min="8116" max="8116" width="10.26953125" style="1" customWidth="1"/>
    <col min="8117" max="8117" width="11.26953125" style="1" customWidth="1"/>
    <col min="8118" max="8118" width="20.81640625" style="1" customWidth="1"/>
    <col min="8119" max="8119" width="11.26953125" style="1" customWidth="1"/>
    <col min="8120" max="8120" width="23" style="1" customWidth="1"/>
    <col min="8121" max="8121" width="11.26953125" style="1" customWidth="1"/>
    <col min="8122" max="8122" width="11.453125" style="1" customWidth="1"/>
    <col min="8123" max="8123" width="20.81640625" style="1" customWidth="1"/>
    <col min="8124" max="8124" width="11.26953125" style="1" customWidth="1"/>
    <col min="8125" max="8125" width="23" style="1" customWidth="1"/>
    <col min="8126" max="8126" width="11.26953125" style="1" customWidth="1"/>
    <col min="8127" max="8127" width="11.453125" style="1" customWidth="1"/>
    <col min="8128" max="8128" width="20.26953125" style="1" bestFit="1" customWidth="1"/>
    <col min="8129" max="8129" width="10.26953125" style="1" customWidth="1"/>
    <col min="8130" max="8130" width="20.81640625" style="1" customWidth="1"/>
    <col min="8131" max="8131" width="10.26953125" style="1" customWidth="1"/>
    <col min="8132" max="8132" width="20.453125" style="1" customWidth="1"/>
    <col min="8133" max="8133" width="10.26953125" style="1" customWidth="1"/>
    <col min="8134" max="8134" width="11.26953125" style="1" customWidth="1"/>
    <col min="8135" max="8135" width="20.453125" style="1" customWidth="1"/>
    <col min="8136" max="8136" width="11.26953125" style="1" customWidth="1"/>
    <col min="8137" max="8137" width="20.453125" style="1" customWidth="1"/>
    <col min="8138" max="8138" width="12.453125" style="1" customWidth="1"/>
    <col min="8139" max="8139" width="9.7265625" style="1" customWidth="1"/>
    <col min="8140" max="8140" width="20.26953125" style="1" bestFit="1" customWidth="1"/>
    <col min="8141" max="8141" width="10.26953125" style="1" customWidth="1"/>
    <col min="8142" max="8142" width="20.81640625" style="1" customWidth="1"/>
    <col min="8143" max="8143" width="10.26953125" style="1" customWidth="1"/>
    <col min="8144" max="8144" width="20.453125" style="1" customWidth="1"/>
    <col min="8145" max="8145" width="10.26953125" style="1" customWidth="1"/>
    <col min="8146" max="8146" width="11.26953125" style="1" customWidth="1"/>
    <col min="8147" max="8147" width="20.453125" style="1" customWidth="1"/>
    <col min="8148" max="8148" width="11.26953125" style="1" customWidth="1"/>
    <col min="8149" max="8149" width="20.453125" style="1" customWidth="1"/>
    <col min="8150" max="8150" width="12.453125" style="1" customWidth="1"/>
    <col min="8151" max="8151" width="9.7265625" style="1" customWidth="1"/>
    <col min="8152" max="8152" width="20.453125" style="1" customWidth="1"/>
    <col min="8153" max="8153" width="19.81640625" style="1" customWidth="1"/>
    <col min="8154" max="8154" width="20.453125" style="1" customWidth="1"/>
    <col min="8155" max="8155" width="12.453125" style="1" customWidth="1"/>
    <col min="8156" max="8156" width="10.54296875" style="1" customWidth="1"/>
    <col min="8157" max="8157" width="24.453125" style="1" customWidth="1"/>
    <col min="8158" max="8158" width="10.26953125" style="1" customWidth="1"/>
    <col min="8159" max="8159" width="20.81640625" style="1" customWidth="1"/>
    <col min="8160" max="8160" width="16.7265625" style="1" customWidth="1"/>
    <col min="8161" max="8161" width="20.453125" style="1" customWidth="1"/>
    <col min="8162" max="8162" width="21.1796875" style="1" customWidth="1"/>
    <col min="8163" max="8163" width="11.26953125" style="1" customWidth="1"/>
    <col min="8164" max="8193" width="0" style="1" hidden="1" customWidth="1"/>
    <col min="8194" max="8344" width="11.453125" style="1"/>
    <col min="8345" max="8345" width="50.54296875" style="1" customWidth="1"/>
    <col min="8346" max="8346" width="18.1796875" style="1" customWidth="1"/>
    <col min="8347" max="8347" width="9.26953125" style="1" customWidth="1"/>
    <col min="8348" max="8348" width="19.81640625" style="1" customWidth="1"/>
    <col min="8349" max="8349" width="20.26953125" style="1" customWidth="1"/>
    <col min="8350" max="8350" width="21.1796875" style="1" customWidth="1"/>
    <col min="8351" max="8351" width="19.7265625" style="1" customWidth="1"/>
    <col min="8352" max="8352" width="13.1796875" style="1" customWidth="1"/>
    <col min="8353" max="8353" width="18.81640625" style="1" customWidth="1"/>
    <col min="8354" max="8354" width="10.26953125" style="1" customWidth="1"/>
    <col min="8355" max="8355" width="20.81640625" style="1" customWidth="1"/>
    <col min="8356" max="8356" width="10.26953125" style="1" customWidth="1"/>
    <col min="8357" max="8357" width="20.453125" style="1" customWidth="1"/>
    <col min="8358" max="8358" width="10.26953125" style="1" customWidth="1"/>
    <col min="8359" max="8359" width="11.26953125" style="1" customWidth="1"/>
    <col min="8360" max="8360" width="20.26953125" style="1" bestFit="1" customWidth="1"/>
    <col min="8361" max="8361" width="10.26953125" style="1" customWidth="1"/>
    <col min="8362" max="8362" width="20.81640625" style="1" customWidth="1"/>
    <col min="8363" max="8363" width="10.26953125" style="1" customWidth="1"/>
    <col min="8364" max="8364" width="20.453125" style="1" customWidth="1"/>
    <col min="8365" max="8365" width="10.26953125" style="1" customWidth="1"/>
    <col min="8366" max="8366" width="11.26953125" style="1" customWidth="1"/>
    <col min="8367" max="8367" width="20.26953125" style="1" bestFit="1" customWidth="1"/>
    <col min="8368" max="8368" width="10.26953125" style="1" customWidth="1"/>
    <col min="8369" max="8369" width="20.81640625" style="1" customWidth="1"/>
    <col min="8370" max="8370" width="10.26953125" style="1" customWidth="1"/>
    <col min="8371" max="8371" width="20.453125" style="1" customWidth="1"/>
    <col min="8372" max="8372" width="10.26953125" style="1" customWidth="1"/>
    <col min="8373" max="8373" width="11.26953125" style="1" customWidth="1"/>
    <col min="8374" max="8374" width="20.81640625" style="1" customWidth="1"/>
    <col min="8375" max="8375" width="11.26953125" style="1" customWidth="1"/>
    <col min="8376" max="8376" width="23" style="1" customWidth="1"/>
    <col min="8377" max="8377" width="11.26953125" style="1" customWidth="1"/>
    <col min="8378" max="8378" width="11.453125" style="1" customWidth="1"/>
    <col min="8379" max="8379" width="20.81640625" style="1" customWidth="1"/>
    <col min="8380" max="8380" width="11.26953125" style="1" customWidth="1"/>
    <col min="8381" max="8381" width="23" style="1" customWidth="1"/>
    <col min="8382" max="8382" width="11.26953125" style="1" customWidth="1"/>
    <col min="8383" max="8383" width="11.453125" style="1" customWidth="1"/>
    <col min="8384" max="8384" width="20.26953125" style="1" bestFit="1" customWidth="1"/>
    <col min="8385" max="8385" width="10.26953125" style="1" customWidth="1"/>
    <col min="8386" max="8386" width="20.81640625" style="1" customWidth="1"/>
    <col min="8387" max="8387" width="10.26953125" style="1" customWidth="1"/>
    <col min="8388" max="8388" width="20.453125" style="1" customWidth="1"/>
    <col min="8389" max="8389" width="10.26953125" style="1" customWidth="1"/>
    <col min="8390" max="8390" width="11.26953125" style="1" customWidth="1"/>
    <col min="8391" max="8391" width="20.453125" style="1" customWidth="1"/>
    <col min="8392" max="8392" width="11.26953125" style="1" customWidth="1"/>
    <col min="8393" max="8393" width="20.453125" style="1" customWidth="1"/>
    <col min="8394" max="8394" width="12.453125" style="1" customWidth="1"/>
    <col min="8395" max="8395" width="9.7265625" style="1" customWidth="1"/>
    <col min="8396" max="8396" width="20.26953125" style="1" bestFit="1" customWidth="1"/>
    <col min="8397" max="8397" width="10.26953125" style="1" customWidth="1"/>
    <col min="8398" max="8398" width="20.81640625" style="1" customWidth="1"/>
    <col min="8399" max="8399" width="10.26953125" style="1" customWidth="1"/>
    <col min="8400" max="8400" width="20.453125" style="1" customWidth="1"/>
    <col min="8401" max="8401" width="10.26953125" style="1" customWidth="1"/>
    <col min="8402" max="8402" width="11.26953125" style="1" customWidth="1"/>
    <col min="8403" max="8403" width="20.453125" style="1" customWidth="1"/>
    <col min="8404" max="8404" width="11.26953125" style="1" customWidth="1"/>
    <col min="8405" max="8405" width="20.453125" style="1" customWidth="1"/>
    <col min="8406" max="8406" width="12.453125" style="1" customWidth="1"/>
    <col min="8407" max="8407" width="9.7265625" style="1" customWidth="1"/>
    <col min="8408" max="8408" width="20.453125" style="1" customWidth="1"/>
    <col min="8409" max="8409" width="19.81640625" style="1" customWidth="1"/>
    <col min="8410" max="8410" width="20.453125" style="1" customWidth="1"/>
    <col min="8411" max="8411" width="12.453125" style="1" customWidth="1"/>
    <col min="8412" max="8412" width="10.54296875" style="1" customWidth="1"/>
    <col min="8413" max="8413" width="24.453125" style="1" customWidth="1"/>
    <col min="8414" max="8414" width="10.26953125" style="1" customWidth="1"/>
    <col min="8415" max="8415" width="20.81640625" style="1" customWidth="1"/>
    <col min="8416" max="8416" width="16.7265625" style="1" customWidth="1"/>
    <col min="8417" max="8417" width="20.453125" style="1" customWidth="1"/>
    <col min="8418" max="8418" width="21.1796875" style="1" customWidth="1"/>
    <col min="8419" max="8419" width="11.26953125" style="1" customWidth="1"/>
    <col min="8420" max="8449" width="0" style="1" hidden="1" customWidth="1"/>
    <col min="8450" max="8600" width="11.453125" style="1"/>
    <col min="8601" max="8601" width="50.54296875" style="1" customWidth="1"/>
    <col min="8602" max="8602" width="18.1796875" style="1" customWidth="1"/>
    <col min="8603" max="8603" width="9.26953125" style="1" customWidth="1"/>
    <col min="8604" max="8604" width="19.81640625" style="1" customWidth="1"/>
    <col min="8605" max="8605" width="20.26953125" style="1" customWidth="1"/>
    <col min="8606" max="8606" width="21.1796875" style="1" customWidth="1"/>
    <col min="8607" max="8607" width="19.7265625" style="1" customWidth="1"/>
    <col min="8608" max="8608" width="13.1796875" style="1" customWidth="1"/>
    <col min="8609" max="8609" width="18.81640625" style="1" customWidth="1"/>
    <col min="8610" max="8610" width="10.26953125" style="1" customWidth="1"/>
    <col min="8611" max="8611" width="20.81640625" style="1" customWidth="1"/>
    <col min="8612" max="8612" width="10.26953125" style="1" customWidth="1"/>
    <col min="8613" max="8613" width="20.453125" style="1" customWidth="1"/>
    <col min="8614" max="8614" width="10.26953125" style="1" customWidth="1"/>
    <col min="8615" max="8615" width="11.26953125" style="1" customWidth="1"/>
    <col min="8616" max="8616" width="20.26953125" style="1" bestFit="1" customWidth="1"/>
    <col min="8617" max="8617" width="10.26953125" style="1" customWidth="1"/>
    <col min="8618" max="8618" width="20.81640625" style="1" customWidth="1"/>
    <col min="8619" max="8619" width="10.26953125" style="1" customWidth="1"/>
    <col min="8620" max="8620" width="20.453125" style="1" customWidth="1"/>
    <col min="8621" max="8621" width="10.26953125" style="1" customWidth="1"/>
    <col min="8622" max="8622" width="11.26953125" style="1" customWidth="1"/>
    <col min="8623" max="8623" width="20.26953125" style="1" bestFit="1" customWidth="1"/>
    <col min="8624" max="8624" width="10.26953125" style="1" customWidth="1"/>
    <col min="8625" max="8625" width="20.81640625" style="1" customWidth="1"/>
    <col min="8626" max="8626" width="10.26953125" style="1" customWidth="1"/>
    <col min="8627" max="8627" width="20.453125" style="1" customWidth="1"/>
    <col min="8628" max="8628" width="10.26953125" style="1" customWidth="1"/>
    <col min="8629" max="8629" width="11.26953125" style="1" customWidth="1"/>
    <col min="8630" max="8630" width="20.81640625" style="1" customWidth="1"/>
    <col min="8631" max="8631" width="11.26953125" style="1" customWidth="1"/>
    <col min="8632" max="8632" width="23" style="1" customWidth="1"/>
    <col min="8633" max="8633" width="11.26953125" style="1" customWidth="1"/>
    <col min="8634" max="8634" width="11.453125" style="1" customWidth="1"/>
    <col min="8635" max="8635" width="20.81640625" style="1" customWidth="1"/>
    <col min="8636" max="8636" width="11.26953125" style="1" customWidth="1"/>
    <col min="8637" max="8637" width="23" style="1" customWidth="1"/>
    <col min="8638" max="8638" width="11.26953125" style="1" customWidth="1"/>
    <col min="8639" max="8639" width="11.453125" style="1" customWidth="1"/>
    <col min="8640" max="8640" width="20.26953125" style="1" bestFit="1" customWidth="1"/>
    <col min="8641" max="8641" width="10.26953125" style="1" customWidth="1"/>
    <col min="8642" max="8642" width="20.81640625" style="1" customWidth="1"/>
    <col min="8643" max="8643" width="10.26953125" style="1" customWidth="1"/>
    <col min="8644" max="8644" width="20.453125" style="1" customWidth="1"/>
    <col min="8645" max="8645" width="10.26953125" style="1" customWidth="1"/>
    <col min="8646" max="8646" width="11.26953125" style="1" customWidth="1"/>
    <col min="8647" max="8647" width="20.453125" style="1" customWidth="1"/>
    <col min="8648" max="8648" width="11.26953125" style="1" customWidth="1"/>
    <col min="8649" max="8649" width="20.453125" style="1" customWidth="1"/>
    <col min="8650" max="8650" width="12.453125" style="1" customWidth="1"/>
    <col min="8651" max="8651" width="9.7265625" style="1" customWidth="1"/>
    <col min="8652" max="8652" width="20.26953125" style="1" bestFit="1" customWidth="1"/>
    <col min="8653" max="8653" width="10.26953125" style="1" customWidth="1"/>
    <col min="8654" max="8654" width="20.81640625" style="1" customWidth="1"/>
    <col min="8655" max="8655" width="10.26953125" style="1" customWidth="1"/>
    <col min="8656" max="8656" width="20.453125" style="1" customWidth="1"/>
    <col min="8657" max="8657" width="10.26953125" style="1" customWidth="1"/>
    <col min="8658" max="8658" width="11.26953125" style="1" customWidth="1"/>
    <col min="8659" max="8659" width="20.453125" style="1" customWidth="1"/>
    <col min="8660" max="8660" width="11.26953125" style="1" customWidth="1"/>
    <col min="8661" max="8661" width="20.453125" style="1" customWidth="1"/>
    <col min="8662" max="8662" width="12.453125" style="1" customWidth="1"/>
    <col min="8663" max="8663" width="9.7265625" style="1" customWidth="1"/>
    <col min="8664" max="8664" width="20.453125" style="1" customWidth="1"/>
    <col min="8665" max="8665" width="19.81640625" style="1" customWidth="1"/>
    <col min="8666" max="8666" width="20.453125" style="1" customWidth="1"/>
    <col min="8667" max="8667" width="12.453125" style="1" customWidth="1"/>
    <col min="8668" max="8668" width="10.54296875" style="1" customWidth="1"/>
    <col min="8669" max="8669" width="24.453125" style="1" customWidth="1"/>
    <col min="8670" max="8670" width="10.26953125" style="1" customWidth="1"/>
    <col min="8671" max="8671" width="20.81640625" style="1" customWidth="1"/>
    <col min="8672" max="8672" width="16.7265625" style="1" customWidth="1"/>
    <col min="8673" max="8673" width="20.453125" style="1" customWidth="1"/>
    <col min="8674" max="8674" width="21.1796875" style="1" customWidth="1"/>
    <col min="8675" max="8675" width="11.26953125" style="1" customWidth="1"/>
    <col min="8676" max="8705" width="0" style="1" hidden="1" customWidth="1"/>
    <col min="8706" max="8856" width="11.453125" style="1"/>
    <col min="8857" max="8857" width="50.54296875" style="1" customWidth="1"/>
    <col min="8858" max="8858" width="18.1796875" style="1" customWidth="1"/>
    <col min="8859" max="8859" width="9.26953125" style="1" customWidth="1"/>
    <col min="8860" max="8860" width="19.81640625" style="1" customWidth="1"/>
    <col min="8861" max="8861" width="20.26953125" style="1" customWidth="1"/>
    <col min="8862" max="8862" width="21.1796875" style="1" customWidth="1"/>
    <col min="8863" max="8863" width="19.7265625" style="1" customWidth="1"/>
    <col min="8864" max="8864" width="13.1796875" style="1" customWidth="1"/>
    <col min="8865" max="8865" width="18.81640625" style="1" customWidth="1"/>
    <col min="8866" max="8866" width="10.26953125" style="1" customWidth="1"/>
    <col min="8867" max="8867" width="20.81640625" style="1" customWidth="1"/>
    <col min="8868" max="8868" width="10.26953125" style="1" customWidth="1"/>
    <col min="8869" max="8869" width="20.453125" style="1" customWidth="1"/>
    <col min="8870" max="8870" width="10.26953125" style="1" customWidth="1"/>
    <col min="8871" max="8871" width="11.26953125" style="1" customWidth="1"/>
    <col min="8872" max="8872" width="20.26953125" style="1" bestFit="1" customWidth="1"/>
    <col min="8873" max="8873" width="10.26953125" style="1" customWidth="1"/>
    <col min="8874" max="8874" width="20.81640625" style="1" customWidth="1"/>
    <col min="8875" max="8875" width="10.26953125" style="1" customWidth="1"/>
    <col min="8876" max="8876" width="20.453125" style="1" customWidth="1"/>
    <col min="8877" max="8877" width="10.26953125" style="1" customWidth="1"/>
    <col min="8878" max="8878" width="11.26953125" style="1" customWidth="1"/>
    <col min="8879" max="8879" width="20.26953125" style="1" bestFit="1" customWidth="1"/>
    <col min="8880" max="8880" width="10.26953125" style="1" customWidth="1"/>
    <col min="8881" max="8881" width="20.81640625" style="1" customWidth="1"/>
    <col min="8882" max="8882" width="10.26953125" style="1" customWidth="1"/>
    <col min="8883" max="8883" width="20.453125" style="1" customWidth="1"/>
    <col min="8884" max="8884" width="10.26953125" style="1" customWidth="1"/>
    <col min="8885" max="8885" width="11.26953125" style="1" customWidth="1"/>
    <col min="8886" max="8886" width="20.81640625" style="1" customWidth="1"/>
    <col min="8887" max="8887" width="11.26953125" style="1" customWidth="1"/>
    <col min="8888" max="8888" width="23" style="1" customWidth="1"/>
    <col min="8889" max="8889" width="11.26953125" style="1" customWidth="1"/>
    <col min="8890" max="8890" width="11.453125" style="1" customWidth="1"/>
    <col min="8891" max="8891" width="20.81640625" style="1" customWidth="1"/>
    <col min="8892" max="8892" width="11.26953125" style="1" customWidth="1"/>
    <col min="8893" max="8893" width="23" style="1" customWidth="1"/>
    <col min="8894" max="8894" width="11.26953125" style="1" customWidth="1"/>
    <col min="8895" max="8895" width="11.453125" style="1" customWidth="1"/>
    <col min="8896" max="8896" width="20.26953125" style="1" bestFit="1" customWidth="1"/>
    <col min="8897" max="8897" width="10.26953125" style="1" customWidth="1"/>
    <col min="8898" max="8898" width="20.81640625" style="1" customWidth="1"/>
    <col min="8899" max="8899" width="10.26953125" style="1" customWidth="1"/>
    <col min="8900" max="8900" width="20.453125" style="1" customWidth="1"/>
    <col min="8901" max="8901" width="10.26953125" style="1" customWidth="1"/>
    <col min="8902" max="8902" width="11.26953125" style="1" customWidth="1"/>
    <col min="8903" max="8903" width="20.453125" style="1" customWidth="1"/>
    <col min="8904" max="8904" width="11.26953125" style="1" customWidth="1"/>
    <col min="8905" max="8905" width="20.453125" style="1" customWidth="1"/>
    <col min="8906" max="8906" width="12.453125" style="1" customWidth="1"/>
    <col min="8907" max="8907" width="9.7265625" style="1" customWidth="1"/>
    <col min="8908" max="8908" width="20.26953125" style="1" bestFit="1" customWidth="1"/>
    <col min="8909" max="8909" width="10.26953125" style="1" customWidth="1"/>
    <col min="8910" max="8910" width="20.81640625" style="1" customWidth="1"/>
    <col min="8911" max="8911" width="10.26953125" style="1" customWidth="1"/>
    <col min="8912" max="8912" width="20.453125" style="1" customWidth="1"/>
    <col min="8913" max="8913" width="10.26953125" style="1" customWidth="1"/>
    <col min="8914" max="8914" width="11.26953125" style="1" customWidth="1"/>
    <col min="8915" max="8915" width="20.453125" style="1" customWidth="1"/>
    <col min="8916" max="8916" width="11.26953125" style="1" customWidth="1"/>
    <col min="8917" max="8917" width="20.453125" style="1" customWidth="1"/>
    <col min="8918" max="8918" width="12.453125" style="1" customWidth="1"/>
    <col min="8919" max="8919" width="9.7265625" style="1" customWidth="1"/>
    <col min="8920" max="8920" width="20.453125" style="1" customWidth="1"/>
    <col min="8921" max="8921" width="19.81640625" style="1" customWidth="1"/>
    <col min="8922" max="8922" width="20.453125" style="1" customWidth="1"/>
    <col min="8923" max="8923" width="12.453125" style="1" customWidth="1"/>
    <col min="8924" max="8924" width="10.54296875" style="1" customWidth="1"/>
    <col min="8925" max="8925" width="24.453125" style="1" customWidth="1"/>
    <col min="8926" max="8926" width="10.26953125" style="1" customWidth="1"/>
    <col min="8927" max="8927" width="20.81640625" style="1" customWidth="1"/>
    <col min="8928" max="8928" width="16.7265625" style="1" customWidth="1"/>
    <col min="8929" max="8929" width="20.453125" style="1" customWidth="1"/>
    <col min="8930" max="8930" width="21.1796875" style="1" customWidth="1"/>
    <col min="8931" max="8931" width="11.26953125" style="1" customWidth="1"/>
    <col min="8932" max="8961" width="0" style="1" hidden="1" customWidth="1"/>
    <col min="8962" max="9112" width="11.453125" style="1"/>
    <col min="9113" max="9113" width="50.54296875" style="1" customWidth="1"/>
    <col min="9114" max="9114" width="18.1796875" style="1" customWidth="1"/>
    <col min="9115" max="9115" width="9.26953125" style="1" customWidth="1"/>
    <col min="9116" max="9116" width="19.81640625" style="1" customWidth="1"/>
    <col min="9117" max="9117" width="20.26953125" style="1" customWidth="1"/>
    <col min="9118" max="9118" width="21.1796875" style="1" customWidth="1"/>
    <col min="9119" max="9119" width="19.7265625" style="1" customWidth="1"/>
    <col min="9120" max="9120" width="13.1796875" style="1" customWidth="1"/>
    <col min="9121" max="9121" width="18.81640625" style="1" customWidth="1"/>
    <col min="9122" max="9122" width="10.26953125" style="1" customWidth="1"/>
    <col min="9123" max="9123" width="20.81640625" style="1" customWidth="1"/>
    <col min="9124" max="9124" width="10.26953125" style="1" customWidth="1"/>
    <col min="9125" max="9125" width="20.453125" style="1" customWidth="1"/>
    <col min="9126" max="9126" width="10.26953125" style="1" customWidth="1"/>
    <col min="9127" max="9127" width="11.26953125" style="1" customWidth="1"/>
    <col min="9128" max="9128" width="20.26953125" style="1" bestFit="1" customWidth="1"/>
    <col min="9129" max="9129" width="10.26953125" style="1" customWidth="1"/>
    <col min="9130" max="9130" width="20.81640625" style="1" customWidth="1"/>
    <col min="9131" max="9131" width="10.26953125" style="1" customWidth="1"/>
    <col min="9132" max="9132" width="20.453125" style="1" customWidth="1"/>
    <col min="9133" max="9133" width="10.26953125" style="1" customWidth="1"/>
    <col min="9134" max="9134" width="11.26953125" style="1" customWidth="1"/>
    <col min="9135" max="9135" width="20.26953125" style="1" bestFit="1" customWidth="1"/>
    <col min="9136" max="9136" width="10.26953125" style="1" customWidth="1"/>
    <col min="9137" max="9137" width="20.81640625" style="1" customWidth="1"/>
    <col min="9138" max="9138" width="10.26953125" style="1" customWidth="1"/>
    <col min="9139" max="9139" width="20.453125" style="1" customWidth="1"/>
    <col min="9140" max="9140" width="10.26953125" style="1" customWidth="1"/>
    <col min="9141" max="9141" width="11.26953125" style="1" customWidth="1"/>
    <col min="9142" max="9142" width="20.81640625" style="1" customWidth="1"/>
    <col min="9143" max="9143" width="11.26953125" style="1" customWidth="1"/>
    <col min="9144" max="9144" width="23" style="1" customWidth="1"/>
    <col min="9145" max="9145" width="11.26953125" style="1" customWidth="1"/>
    <col min="9146" max="9146" width="11.453125" style="1" customWidth="1"/>
    <col min="9147" max="9147" width="20.81640625" style="1" customWidth="1"/>
    <col min="9148" max="9148" width="11.26953125" style="1" customWidth="1"/>
    <col min="9149" max="9149" width="23" style="1" customWidth="1"/>
    <col min="9150" max="9150" width="11.26953125" style="1" customWidth="1"/>
    <col min="9151" max="9151" width="11.453125" style="1" customWidth="1"/>
    <col min="9152" max="9152" width="20.26953125" style="1" bestFit="1" customWidth="1"/>
    <col min="9153" max="9153" width="10.26953125" style="1" customWidth="1"/>
    <col min="9154" max="9154" width="20.81640625" style="1" customWidth="1"/>
    <col min="9155" max="9155" width="10.26953125" style="1" customWidth="1"/>
    <col min="9156" max="9156" width="20.453125" style="1" customWidth="1"/>
    <col min="9157" max="9157" width="10.26953125" style="1" customWidth="1"/>
    <col min="9158" max="9158" width="11.26953125" style="1" customWidth="1"/>
    <col min="9159" max="9159" width="20.453125" style="1" customWidth="1"/>
    <col min="9160" max="9160" width="11.26953125" style="1" customWidth="1"/>
    <col min="9161" max="9161" width="20.453125" style="1" customWidth="1"/>
    <col min="9162" max="9162" width="12.453125" style="1" customWidth="1"/>
    <col min="9163" max="9163" width="9.7265625" style="1" customWidth="1"/>
    <col min="9164" max="9164" width="20.26953125" style="1" bestFit="1" customWidth="1"/>
    <col min="9165" max="9165" width="10.26953125" style="1" customWidth="1"/>
    <col min="9166" max="9166" width="20.81640625" style="1" customWidth="1"/>
    <col min="9167" max="9167" width="10.26953125" style="1" customWidth="1"/>
    <col min="9168" max="9168" width="20.453125" style="1" customWidth="1"/>
    <col min="9169" max="9169" width="10.26953125" style="1" customWidth="1"/>
    <col min="9170" max="9170" width="11.26953125" style="1" customWidth="1"/>
    <col min="9171" max="9171" width="20.453125" style="1" customWidth="1"/>
    <col min="9172" max="9172" width="11.26953125" style="1" customWidth="1"/>
    <col min="9173" max="9173" width="20.453125" style="1" customWidth="1"/>
    <col min="9174" max="9174" width="12.453125" style="1" customWidth="1"/>
    <col min="9175" max="9175" width="9.7265625" style="1" customWidth="1"/>
    <col min="9176" max="9176" width="20.453125" style="1" customWidth="1"/>
    <col min="9177" max="9177" width="19.81640625" style="1" customWidth="1"/>
    <col min="9178" max="9178" width="20.453125" style="1" customWidth="1"/>
    <col min="9179" max="9179" width="12.453125" style="1" customWidth="1"/>
    <col min="9180" max="9180" width="10.54296875" style="1" customWidth="1"/>
    <col min="9181" max="9181" width="24.453125" style="1" customWidth="1"/>
    <col min="9182" max="9182" width="10.26953125" style="1" customWidth="1"/>
    <col min="9183" max="9183" width="20.81640625" style="1" customWidth="1"/>
    <col min="9184" max="9184" width="16.7265625" style="1" customWidth="1"/>
    <col min="9185" max="9185" width="20.453125" style="1" customWidth="1"/>
    <col min="9186" max="9186" width="21.1796875" style="1" customWidth="1"/>
    <col min="9187" max="9187" width="11.26953125" style="1" customWidth="1"/>
    <col min="9188" max="9217" width="0" style="1" hidden="1" customWidth="1"/>
    <col min="9218" max="9368" width="11.453125" style="1"/>
    <col min="9369" max="9369" width="50.54296875" style="1" customWidth="1"/>
    <col min="9370" max="9370" width="18.1796875" style="1" customWidth="1"/>
    <col min="9371" max="9371" width="9.26953125" style="1" customWidth="1"/>
    <col min="9372" max="9372" width="19.81640625" style="1" customWidth="1"/>
    <col min="9373" max="9373" width="20.26953125" style="1" customWidth="1"/>
    <col min="9374" max="9374" width="21.1796875" style="1" customWidth="1"/>
    <col min="9375" max="9375" width="19.7265625" style="1" customWidth="1"/>
    <col min="9376" max="9376" width="13.1796875" style="1" customWidth="1"/>
    <col min="9377" max="9377" width="18.81640625" style="1" customWidth="1"/>
    <col min="9378" max="9378" width="10.26953125" style="1" customWidth="1"/>
    <col min="9379" max="9379" width="20.81640625" style="1" customWidth="1"/>
    <col min="9380" max="9380" width="10.26953125" style="1" customWidth="1"/>
    <col min="9381" max="9381" width="20.453125" style="1" customWidth="1"/>
    <col min="9382" max="9382" width="10.26953125" style="1" customWidth="1"/>
    <col min="9383" max="9383" width="11.26953125" style="1" customWidth="1"/>
    <col min="9384" max="9384" width="20.26953125" style="1" bestFit="1" customWidth="1"/>
    <col min="9385" max="9385" width="10.26953125" style="1" customWidth="1"/>
    <col min="9386" max="9386" width="20.81640625" style="1" customWidth="1"/>
    <col min="9387" max="9387" width="10.26953125" style="1" customWidth="1"/>
    <col min="9388" max="9388" width="20.453125" style="1" customWidth="1"/>
    <col min="9389" max="9389" width="10.26953125" style="1" customWidth="1"/>
    <col min="9390" max="9390" width="11.26953125" style="1" customWidth="1"/>
    <col min="9391" max="9391" width="20.26953125" style="1" bestFit="1" customWidth="1"/>
    <col min="9392" max="9392" width="10.26953125" style="1" customWidth="1"/>
    <col min="9393" max="9393" width="20.81640625" style="1" customWidth="1"/>
    <col min="9394" max="9394" width="10.26953125" style="1" customWidth="1"/>
    <col min="9395" max="9395" width="20.453125" style="1" customWidth="1"/>
    <col min="9396" max="9396" width="10.26953125" style="1" customWidth="1"/>
    <col min="9397" max="9397" width="11.26953125" style="1" customWidth="1"/>
    <col min="9398" max="9398" width="20.81640625" style="1" customWidth="1"/>
    <col min="9399" max="9399" width="11.26953125" style="1" customWidth="1"/>
    <col min="9400" max="9400" width="23" style="1" customWidth="1"/>
    <col min="9401" max="9401" width="11.26953125" style="1" customWidth="1"/>
    <col min="9402" max="9402" width="11.453125" style="1" customWidth="1"/>
    <col min="9403" max="9403" width="20.81640625" style="1" customWidth="1"/>
    <col min="9404" max="9404" width="11.26953125" style="1" customWidth="1"/>
    <col min="9405" max="9405" width="23" style="1" customWidth="1"/>
    <col min="9406" max="9406" width="11.26953125" style="1" customWidth="1"/>
    <col min="9407" max="9407" width="11.453125" style="1" customWidth="1"/>
    <col min="9408" max="9408" width="20.26953125" style="1" bestFit="1" customWidth="1"/>
    <col min="9409" max="9409" width="10.26953125" style="1" customWidth="1"/>
    <col min="9410" max="9410" width="20.81640625" style="1" customWidth="1"/>
    <col min="9411" max="9411" width="10.26953125" style="1" customWidth="1"/>
    <col min="9412" max="9412" width="20.453125" style="1" customWidth="1"/>
    <col min="9413" max="9413" width="10.26953125" style="1" customWidth="1"/>
    <col min="9414" max="9414" width="11.26953125" style="1" customWidth="1"/>
    <col min="9415" max="9415" width="20.453125" style="1" customWidth="1"/>
    <col min="9416" max="9416" width="11.26953125" style="1" customWidth="1"/>
    <col min="9417" max="9417" width="20.453125" style="1" customWidth="1"/>
    <col min="9418" max="9418" width="12.453125" style="1" customWidth="1"/>
    <col min="9419" max="9419" width="9.7265625" style="1" customWidth="1"/>
    <col min="9420" max="9420" width="20.26953125" style="1" bestFit="1" customWidth="1"/>
    <col min="9421" max="9421" width="10.26953125" style="1" customWidth="1"/>
    <col min="9422" max="9422" width="20.81640625" style="1" customWidth="1"/>
    <col min="9423" max="9423" width="10.26953125" style="1" customWidth="1"/>
    <col min="9424" max="9424" width="20.453125" style="1" customWidth="1"/>
    <col min="9425" max="9425" width="10.26953125" style="1" customWidth="1"/>
    <col min="9426" max="9426" width="11.26953125" style="1" customWidth="1"/>
    <col min="9427" max="9427" width="20.453125" style="1" customWidth="1"/>
    <col min="9428" max="9428" width="11.26953125" style="1" customWidth="1"/>
    <col min="9429" max="9429" width="20.453125" style="1" customWidth="1"/>
    <col min="9430" max="9430" width="12.453125" style="1" customWidth="1"/>
    <col min="9431" max="9431" width="9.7265625" style="1" customWidth="1"/>
    <col min="9432" max="9432" width="20.453125" style="1" customWidth="1"/>
    <col min="9433" max="9433" width="19.81640625" style="1" customWidth="1"/>
    <col min="9434" max="9434" width="20.453125" style="1" customWidth="1"/>
    <col min="9435" max="9435" width="12.453125" style="1" customWidth="1"/>
    <col min="9436" max="9436" width="10.54296875" style="1" customWidth="1"/>
    <col min="9437" max="9437" width="24.453125" style="1" customWidth="1"/>
    <col min="9438" max="9438" width="10.26953125" style="1" customWidth="1"/>
    <col min="9439" max="9439" width="20.81640625" style="1" customWidth="1"/>
    <col min="9440" max="9440" width="16.7265625" style="1" customWidth="1"/>
    <col min="9441" max="9441" width="20.453125" style="1" customWidth="1"/>
    <col min="9442" max="9442" width="21.1796875" style="1" customWidth="1"/>
    <col min="9443" max="9443" width="11.26953125" style="1" customWidth="1"/>
    <col min="9444" max="9473" width="0" style="1" hidden="1" customWidth="1"/>
    <col min="9474" max="9624" width="11.453125" style="1"/>
    <col min="9625" max="9625" width="50.54296875" style="1" customWidth="1"/>
    <col min="9626" max="9626" width="18.1796875" style="1" customWidth="1"/>
    <col min="9627" max="9627" width="9.26953125" style="1" customWidth="1"/>
    <col min="9628" max="9628" width="19.81640625" style="1" customWidth="1"/>
    <col min="9629" max="9629" width="20.26953125" style="1" customWidth="1"/>
    <col min="9630" max="9630" width="21.1796875" style="1" customWidth="1"/>
    <col min="9631" max="9631" width="19.7265625" style="1" customWidth="1"/>
    <col min="9632" max="9632" width="13.1796875" style="1" customWidth="1"/>
    <col min="9633" max="9633" width="18.81640625" style="1" customWidth="1"/>
    <col min="9634" max="9634" width="10.26953125" style="1" customWidth="1"/>
    <col min="9635" max="9635" width="20.81640625" style="1" customWidth="1"/>
    <col min="9636" max="9636" width="10.26953125" style="1" customWidth="1"/>
    <col min="9637" max="9637" width="20.453125" style="1" customWidth="1"/>
    <col min="9638" max="9638" width="10.26953125" style="1" customWidth="1"/>
    <col min="9639" max="9639" width="11.26953125" style="1" customWidth="1"/>
    <col min="9640" max="9640" width="20.26953125" style="1" bestFit="1" customWidth="1"/>
    <col min="9641" max="9641" width="10.26953125" style="1" customWidth="1"/>
    <col min="9642" max="9642" width="20.81640625" style="1" customWidth="1"/>
    <col min="9643" max="9643" width="10.26953125" style="1" customWidth="1"/>
    <col min="9644" max="9644" width="20.453125" style="1" customWidth="1"/>
    <col min="9645" max="9645" width="10.26953125" style="1" customWidth="1"/>
    <col min="9646" max="9646" width="11.26953125" style="1" customWidth="1"/>
    <col min="9647" max="9647" width="20.26953125" style="1" bestFit="1" customWidth="1"/>
    <col min="9648" max="9648" width="10.26953125" style="1" customWidth="1"/>
    <col min="9649" max="9649" width="20.81640625" style="1" customWidth="1"/>
    <col min="9650" max="9650" width="10.26953125" style="1" customWidth="1"/>
    <col min="9651" max="9651" width="20.453125" style="1" customWidth="1"/>
    <col min="9652" max="9652" width="10.26953125" style="1" customWidth="1"/>
    <col min="9653" max="9653" width="11.26953125" style="1" customWidth="1"/>
    <col min="9654" max="9654" width="20.81640625" style="1" customWidth="1"/>
    <col min="9655" max="9655" width="11.26953125" style="1" customWidth="1"/>
    <col min="9656" max="9656" width="23" style="1" customWidth="1"/>
    <col min="9657" max="9657" width="11.26953125" style="1" customWidth="1"/>
    <col min="9658" max="9658" width="11.453125" style="1" customWidth="1"/>
    <col min="9659" max="9659" width="20.81640625" style="1" customWidth="1"/>
    <col min="9660" max="9660" width="11.26953125" style="1" customWidth="1"/>
    <col min="9661" max="9661" width="23" style="1" customWidth="1"/>
    <col min="9662" max="9662" width="11.26953125" style="1" customWidth="1"/>
    <col min="9663" max="9663" width="11.453125" style="1" customWidth="1"/>
    <col min="9664" max="9664" width="20.26953125" style="1" bestFit="1" customWidth="1"/>
    <col min="9665" max="9665" width="10.26953125" style="1" customWidth="1"/>
    <col min="9666" max="9666" width="20.81640625" style="1" customWidth="1"/>
    <col min="9667" max="9667" width="10.26953125" style="1" customWidth="1"/>
    <col min="9668" max="9668" width="20.453125" style="1" customWidth="1"/>
    <col min="9669" max="9669" width="10.26953125" style="1" customWidth="1"/>
    <col min="9670" max="9670" width="11.26953125" style="1" customWidth="1"/>
    <col min="9671" max="9671" width="20.453125" style="1" customWidth="1"/>
    <col min="9672" max="9672" width="11.26953125" style="1" customWidth="1"/>
    <col min="9673" max="9673" width="20.453125" style="1" customWidth="1"/>
    <col min="9674" max="9674" width="12.453125" style="1" customWidth="1"/>
    <col min="9675" max="9675" width="9.7265625" style="1" customWidth="1"/>
    <col min="9676" max="9676" width="20.26953125" style="1" bestFit="1" customWidth="1"/>
    <col min="9677" max="9677" width="10.26953125" style="1" customWidth="1"/>
    <col min="9678" max="9678" width="20.81640625" style="1" customWidth="1"/>
    <col min="9679" max="9679" width="10.26953125" style="1" customWidth="1"/>
    <col min="9680" max="9680" width="20.453125" style="1" customWidth="1"/>
    <col min="9681" max="9681" width="10.26953125" style="1" customWidth="1"/>
    <col min="9682" max="9682" width="11.26953125" style="1" customWidth="1"/>
    <col min="9683" max="9683" width="20.453125" style="1" customWidth="1"/>
    <col min="9684" max="9684" width="11.26953125" style="1" customWidth="1"/>
    <col min="9685" max="9685" width="20.453125" style="1" customWidth="1"/>
    <col min="9686" max="9686" width="12.453125" style="1" customWidth="1"/>
    <col min="9687" max="9687" width="9.7265625" style="1" customWidth="1"/>
    <col min="9688" max="9688" width="20.453125" style="1" customWidth="1"/>
    <col min="9689" max="9689" width="19.81640625" style="1" customWidth="1"/>
    <col min="9690" max="9690" width="20.453125" style="1" customWidth="1"/>
    <col min="9691" max="9691" width="12.453125" style="1" customWidth="1"/>
    <col min="9692" max="9692" width="10.54296875" style="1" customWidth="1"/>
    <col min="9693" max="9693" width="24.453125" style="1" customWidth="1"/>
    <col min="9694" max="9694" width="10.26953125" style="1" customWidth="1"/>
    <col min="9695" max="9695" width="20.81640625" style="1" customWidth="1"/>
    <col min="9696" max="9696" width="16.7265625" style="1" customWidth="1"/>
    <col min="9697" max="9697" width="20.453125" style="1" customWidth="1"/>
    <col min="9698" max="9698" width="21.1796875" style="1" customWidth="1"/>
    <col min="9699" max="9699" width="11.26953125" style="1" customWidth="1"/>
    <col min="9700" max="9729" width="0" style="1" hidden="1" customWidth="1"/>
    <col min="9730" max="9880" width="11.453125" style="1"/>
    <col min="9881" max="9881" width="50.54296875" style="1" customWidth="1"/>
    <col min="9882" max="9882" width="18.1796875" style="1" customWidth="1"/>
    <col min="9883" max="9883" width="9.26953125" style="1" customWidth="1"/>
    <col min="9884" max="9884" width="19.81640625" style="1" customWidth="1"/>
    <col min="9885" max="9885" width="20.26953125" style="1" customWidth="1"/>
    <col min="9886" max="9886" width="21.1796875" style="1" customWidth="1"/>
    <col min="9887" max="9887" width="19.7265625" style="1" customWidth="1"/>
    <col min="9888" max="9888" width="13.1796875" style="1" customWidth="1"/>
    <col min="9889" max="9889" width="18.81640625" style="1" customWidth="1"/>
    <col min="9890" max="9890" width="10.26953125" style="1" customWidth="1"/>
    <col min="9891" max="9891" width="20.81640625" style="1" customWidth="1"/>
    <col min="9892" max="9892" width="10.26953125" style="1" customWidth="1"/>
    <col min="9893" max="9893" width="20.453125" style="1" customWidth="1"/>
    <col min="9894" max="9894" width="10.26953125" style="1" customWidth="1"/>
    <col min="9895" max="9895" width="11.26953125" style="1" customWidth="1"/>
    <col min="9896" max="9896" width="20.26953125" style="1" bestFit="1" customWidth="1"/>
    <col min="9897" max="9897" width="10.26953125" style="1" customWidth="1"/>
    <col min="9898" max="9898" width="20.81640625" style="1" customWidth="1"/>
    <col min="9899" max="9899" width="10.26953125" style="1" customWidth="1"/>
    <col min="9900" max="9900" width="20.453125" style="1" customWidth="1"/>
    <col min="9901" max="9901" width="10.26953125" style="1" customWidth="1"/>
    <col min="9902" max="9902" width="11.26953125" style="1" customWidth="1"/>
    <col min="9903" max="9903" width="20.26953125" style="1" bestFit="1" customWidth="1"/>
    <col min="9904" max="9904" width="10.26953125" style="1" customWidth="1"/>
    <col min="9905" max="9905" width="20.81640625" style="1" customWidth="1"/>
    <col min="9906" max="9906" width="10.26953125" style="1" customWidth="1"/>
    <col min="9907" max="9907" width="20.453125" style="1" customWidth="1"/>
    <col min="9908" max="9908" width="10.26953125" style="1" customWidth="1"/>
    <col min="9909" max="9909" width="11.26953125" style="1" customWidth="1"/>
    <col min="9910" max="9910" width="20.81640625" style="1" customWidth="1"/>
    <col min="9911" max="9911" width="11.26953125" style="1" customWidth="1"/>
    <col min="9912" max="9912" width="23" style="1" customWidth="1"/>
    <col min="9913" max="9913" width="11.26953125" style="1" customWidth="1"/>
    <col min="9914" max="9914" width="11.453125" style="1" customWidth="1"/>
    <col min="9915" max="9915" width="20.81640625" style="1" customWidth="1"/>
    <col min="9916" max="9916" width="11.26953125" style="1" customWidth="1"/>
    <col min="9917" max="9917" width="23" style="1" customWidth="1"/>
    <col min="9918" max="9918" width="11.26953125" style="1" customWidth="1"/>
    <col min="9919" max="9919" width="11.453125" style="1" customWidth="1"/>
    <col min="9920" max="9920" width="20.26953125" style="1" bestFit="1" customWidth="1"/>
    <col min="9921" max="9921" width="10.26953125" style="1" customWidth="1"/>
    <col min="9922" max="9922" width="20.81640625" style="1" customWidth="1"/>
    <col min="9923" max="9923" width="10.26953125" style="1" customWidth="1"/>
    <col min="9924" max="9924" width="20.453125" style="1" customWidth="1"/>
    <col min="9925" max="9925" width="10.26953125" style="1" customWidth="1"/>
    <col min="9926" max="9926" width="11.26953125" style="1" customWidth="1"/>
    <col min="9927" max="9927" width="20.453125" style="1" customWidth="1"/>
    <col min="9928" max="9928" width="11.26953125" style="1" customWidth="1"/>
    <col min="9929" max="9929" width="20.453125" style="1" customWidth="1"/>
    <col min="9930" max="9930" width="12.453125" style="1" customWidth="1"/>
    <col min="9931" max="9931" width="9.7265625" style="1" customWidth="1"/>
    <col min="9932" max="9932" width="20.26953125" style="1" bestFit="1" customWidth="1"/>
    <col min="9933" max="9933" width="10.26953125" style="1" customWidth="1"/>
    <col min="9934" max="9934" width="20.81640625" style="1" customWidth="1"/>
    <col min="9935" max="9935" width="10.26953125" style="1" customWidth="1"/>
    <col min="9936" max="9936" width="20.453125" style="1" customWidth="1"/>
    <col min="9937" max="9937" width="10.26953125" style="1" customWidth="1"/>
    <col min="9938" max="9938" width="11.26953125" style="1" customWidth="1"/>
    <col min="9939" max="9939" width="20.453125" style="1" customWidth="1"/>
    <col min="9940" max="9940" width="11.26953125" style="1" customWidth="1"/>
    <col min="9941" max="9941" width="20.453125" style="1" customWidth="1"/>
    <col min="9942" max="9942" width="12.453125" style="1" customWidth="1"/>
    <col min="9943" max="9943" width="9.7265625" style="1" customWidth="1"/>
    <col min="9944" max="9944" width="20.453125" style="1" customWidth="1"/>
    <col min="9945" max="9945" width="19.81640625" style="1" customWidth="1"/>
    <col min="9946" max="9946" width="20.453125" style="1" customWidth="1"/>
    <col min="9947" max="9947" width="12.453125" style="1" customWidth="1"/>
    <col min="9948" max="9948" width="10.54296875" style="1" customWidth="1"/>
    <col min="9949" max="9949" width="24.453125" style="1" customWidth="1"/>
    <col min="9950" max="9950" width="10.26953125" style="1" customWidth="1"/>
    <col min="9951" max="9951" width="20.81640625" style="1" customWidth="1"/>
    <col min="9952" max="9952" width="16.7265625" style="1" customWidth="1"/>
    <col min="9953" max="9953" width="20.453125" style="1" customWidth="1"/>
    <col min="9954" max="9954" width="21.1796875" style="1" customWidth="1"/>
    <col min="9955" max="9955" width="11.26953125" style="1" customWidth="1"/>
    <col min="9956" max="9985" width="0" style="1" hidden="1" customWidth="1"/>
    <col min="9986" max="10136" width="11.453125" style="1"/>
    <col min="10137" max="10137" width="50.54296875" style="1" customWidth="1"/>
    <col min="10138" max="10138" width="18.1796875" style="1" customWidth="1"/>
    <col min="10139" max="10139" width="9.26953125" style="1" customWidth="1"/>
    <col min="10140" max="10140" width="19.81640625" style="1" customWidth="1"/>
    <col min="10141" max="10141" width="20.26953125" style="1" customWidth="1"/>
    <col min="10142" max="10142" width="21.1796875" style="1" customWidth="1"/>
    <col min="10143" max="10143" width="19.7265625" style="1" customWidth="1"/>
    <col min="10144" max="10144" width="13.1796875" style="1" customWidth="1"/>
    <col min="10145" max="10145" width="18.81640625" style="1" customWidth="1"/>
    <col min="10146" max="10146" width="10.26953125" style="1" customWidth="1"/>
    <col min="10147" max="10147" width="20.81640625" style="1" customWidth="1"/>
    <col min="10148" max="10148" width="10.26953125" style="1" customWidth="1"/>
    <col min="10149" max="10149" width="20.453125" style="1" customWidth="1"/>
    <col min="10150" max="10150" width="10.26953125" style="1" customWidth="1"/>
    <col min="10151" max="10151" width="11.26953125" style="1" customWidth="1"/>
    <col min="10152" max="10152" width="20.26953125" style="1" bestFit="1" customWidth="1"/>
    <col min="10153" max="10153" width="10.26953125" style="1" customWidth="1"/>
    <col min="10154" max="10154" width="20.81640625" style="1" customWidth="1"/>
    <col min="10155" max="10155" width="10.26953125" style="1" customWidth="1"/>
    <col min="10156" max="10156" width="20.453125" style="1" customWidth="1"/>
    <col min="10157" max="10157" width="10.26953125" style="1" customWidth="1"/>
    <col min="10158" max="10158" width="11.26953125" style="1" customWidth="1"/>
    <col min="10159" max="10159" width="20.26953125" style="1" bestFit="1" customWidth="1"/>
    <col min="10160" max="10160" width="10.26953125" style="1" customWidth="1"/>
    <col min="10161" max="10161" width="20.81640625" style="1" customWidth="1"/>
    <col min="10162" max="10162" width="10.26953125" style="1" customWidth="1"/>
    <col min="10163" max="10163" width="20.453125" style="1" customWidth="1"/>
    <col min="10164" max="10164" width="10.26953125" style="1" customWidth="1"/>
    <col min="10165" max="10165" width="11.26953125" style="1" customWidth="1"/>
    <col min="10166" max="10166" width="20.81640625" style="1" customWidth="1"/>
    <col min="10167" max="10167" width="11.26953125" style="1" customWidth="1"/>
    <col min="10168" max="10168" width="23" style="1" customWidth="1"/>
    <col min="10169" max="10169" width="11.26953125" style="1" customWidth="1"/>
    <col min="10170" max="10170" width="11.453125" style="1" customWidth="1"/>
    <col min="10171" max="10171" width="20.81640625" style="1" customWidth="1"/>
    <col min="10172" max="10172" width="11.26953125" style="1" customWidth="1"/>
    <col min="10173" max="10173" width="23" style="1" customWidth="1"/>
    <col min="10174" max="10174" width="11.26953125" style="1" customWidth="1"/>
    <col min="10175" max="10175" width="11.453125" style="1" customWidth="1"/>
    <col min="10176" max="10176" width="20.26953125" style="1" bestFit="1" customWidth="1"/>
    <col min="10177" max="10177" width="10.26953125" style="1" customWidth="1"/>
    <col min="10178" max="10178" width="20.81640625" style="1" customWidth="1"/>
    <col min="10179" max="10179" width="10.26953125" style="1" customWidth="1"/>
    <col min="10180" max="10180" width="20.453125" style="1" customWidth="1"/>
    <col min="10181" max="10181" width="10.26953125" style="1" customWidth="1"/>
    <col min="10182" max="10182" width="11.26953125" style="1" customWidth="1"/>
    <col min="10183" max="10183" width="20.453125" style="1" customWidth="1"/>
    <col min="10184" max="10184" width="11.26953125" style="1" customWidth="1"/>
    <col min="10185" max="10185" width="20.453125" style="1" customWidth="1"/>
    <col min="10186" max="10186" width="12.453125" style="1" customWidth="1"/>
    <col min="10187" max="10187" width="9.7265625" style="1" customWidth="1"/>
    <col min="10188" max="10188" width="20.26953125" style="1" bestFit="1" customWidth="1"/>
    <col min="10189" max="10189" width="10.26953125" style="1" customWidth="1"/>
    <col min="10190" max="10190" width="20.81640625" style="1" customWidth="1"/>
    <col min="10191" max="10191" width="10.26953125" style="1" customWidth="1"/>
    <col min="10192" max="10192" width="20.453125" style="1" customWidth="1"/>
    <col min="10193" max="10193" width="10.26953125" style="1" customWidth="1"/>
    <col min="10194" max="10194" width="11.26953125" style="1" customWidth="1"/>
    <col min="10195" max="10195" width="20.453125" style="1" customWidth="1"/>
    <col min="10196" max="10196" width="11.26953125" style="1" customWidth="1"/>
    <col min="10197" max="10197" width="20.453125" style="1" customWidth="1"/>
    <col min="10198" max="10198" width="12.453125" style="1" customWidth="1"/>
    <col min="10199" max="10199" width="9.7265625" style="1" customWidth="1"/>
    <col min="10200" max="10200" width="20.453125" style="1" customWidth="1"/>
    <col min="10201" max="10201" width="19.81640625" style="1" customWidth="1"/>
    <col min="10202" max="10202" width="20.453125" style="1" customWidth="1"/>
    <col min="10203" max="10203" width="12.453125" style="1" customWidth="1"/>
    <col min="10204" max="10204" width="10.54296875" style="1" customWidth="1"/>
    <col min="10205" max="10205" width="24.453125" style="1" customWidth="1"/>
    <col min="10206" max="10206" width="10.26953125" style="1" customWidth="1"/>
    <col min="10207" max="10207" width="20.81640625" style="1" customWidth="1"/>
    <col min="10208" max="10208" width="16.7265625" style="1" customWidth="1"/>
    <col min="10209" max="10209" width="20.453125" style="1" customWidth="1"/>
    <col min="10210" max="10210" width="21.1796875" style="1" customWidth="1"/>
    <col min="10211" max="10211" width="11.26953125" style="1" customWidth="1"/>
    <col min="10212" max="10241" width="0" style="1" hidden="1" customWidth="1"/>
    <col min="10242" max="10392" width="11.453125" style="1"/>
    <col min="10393" max="10393" width="50.54296875" style="1" customWidth="1"/>
    <col min="10394" max="10394" width="18.1796875" style="1" customWidth="1"/>
    <col min="10395" max="10395" width="9.26953125" style="1" customWidth="1"/>
    <col min="10396" max="10396" width="19.81640625" style="1" customWidth="1"/>
    <col min="10397" max="10397" width="20.26953125" style="1" customWidth="1"/>
    <col min="10398" max="10398" width="21.1796875" style="1" customWidth="1"/>
    <col min="10399" max="10399" width="19.7265625" style="1" customWidth="1"/>
    <col min="10400" max="10400" width="13.1796875" style="1" customWidth="1"/>
    <col min="10401" max="10401" width="18.81640625" style="1" customWidth="1"/>
    <col min="10402" max="10402" width="10.26953125" style="1" customWidth="1"/>
    <col min="10403" max="10403" width="20.81640625" style="1" customWidth="1"/>
    <col min="10404" max="10404" width="10.26953125" style="1" customWidth="1"/>
    <col min="10405" max="10405" width="20.453125" style="1" customWidth="1"/>
    <col min="10406" max="10406" width="10.26953125" style="1" customWidth="1"/>
    <col min="10407" max="10407" width="11.26953125" style="1" customWidth="1"/>
    <col min="10408" max="10408" width="20.26953125" style="1" bestFit="1" customWidth="1"/>
    <col min="10409" max="10409" width="10.26953125" style="1" customWidth="1"/>
    <col min="10410" max="10410" width="20.81640625" style="1" customWidth="1"/>
    <col min="10411" max="10411" width="10.26953125" style="1" customWidth="1"/>
    <col min="10412" max="10412" width="20.453125" style="1" customWidth="1"/>
    <col min="10413" max="10413" width="10.26953125" style="1" customWidth="1"/>
    <col min="10414" max="10414" width="11.26953125" style="1" customWidth="1"/>
    <col min="10415" max="10415" width="20.26953125" style="1" bestFit="1" customWidth="1"/>
    <col min="10416" max="10416" width="10.26953125" style="1" customWidth="1"/>
    <col min="10417" max="10417" width="20.81640625" style="1" customWidth="1"/>
    <col min="10418" max="10418" width="10.26953125" style="1" customWidth="1"/>
    <col min="10419" max="10419" width="20.453125" style="1" customWidth="1"/>
    <col min="10420" max="10420" width="10.26953125" style="1" customWidth="1"/>
    <col min="10421" max="10421" width="11.26953125" style="1" customWidth="1"/>
    <col min="10422" max="10422" width="20.81640625" style="1" customWidth="1"/>
    <col min="10423" max="10423" width="11.26953125" style="1" customWidth="1"/>
    <col min="10424" max="10424" width="23" style="1" customWidth="1"/>
    <col min="10425" max="10425" width="11.26953125" style="1" customWidth="1"/>
    <col min="10426" max="10426" width="11.453125" style="1" customWidth="1"/>
    <col min="10427" max="10427" width="20.81640625" style="1" customWidth="1"/>
    <col min="10428" max="10428" width="11.26953125" style="1" customWidth="1"/>
    <col min="10429" max="10429" width="23" style="1" customWidth="1"/>
    <col min="10430" max="10430" width="11.26953125" style="1" customWidth="1"/>
    <col min="10431" max="10431" width="11.453125" style="1" customWidth="1"/>
    <col min="10432" max="10432" width="20.26953125" style="1" bestFit="1" customWidth="1"/>
    <col min="10433" max="10433" width="10.26953125" style="1" customWidth="1"/>
    <col min="10434" max="10434" width="20.81640625" style="1" customWidth="1"/>
    <col min="10435" max="10435" width="10.26953125" style="1" customWidth="1"/>
    <col min="10436" max="10436" width="20.453125" style="1" customWidth="1"/>
    <col min="10437" max="10437" width="10.26953125" style="1" customWidth="1"/>
    <col min="10438" max="10438" width="11.26953125" style="1" customWidth="1"/>
    <col min="10439" max="10439" width="20.453125" style="1" customWidth="1"/>
    <col min="10440" max="10440" width="11.26953125" style="1" customWidth="1"/>
    <col min="10441" max="10441" width="20.453125" style="1" customWidth="1"/>
    <col min="10442" max="10442" width="12.453125" style="1" customWidth="1"/>
    <col min="10443" max="10443" width="9.7265625" style="1" customWidth="1"/>
    <col min="10444" max="10444" width="20.26953125" style="1" bestFit="1" customWidth="1"/>
    <col min="10445" max="10445" width="10.26953125" style="1" customWidth="1"/>
    <col min="10446" max="10446" width="20.81640625" style="1" customWidth="1"/>
    <col min="10447" max="10447" width="10.26953125" style="1" customWidth="1"/>
    <col min="10448" max="10448" width="20.453125" style="1" customWidth="1"/>
    <col min="10449" max="10449" width="10.26953125" style="1" customWidth="1"/>
    <col min="10450" max="10450" width="11.26953125" style="1" customWidth="1"/>
    <col min="10451" max="10451" width="20.453125" style="1" customWidth="1"/>
    <col min="10452" max="10452" width="11.26953125" style="1" customWidth="1"/>
    <col min="10453" max="10453" width="20.453125" style="1" customWidth="1"/>
    <col min="10454" max="10454" width="12.453125" style="1" customWidth="1"/>
    <col min="10455" max="10455" width="9.7265625" style="1" customWidth="1"/>
    <col min="10456" max="10456" width="20.453125" style="1" customWidth="1"/>
    <col min="10457" max="10457" width="19.81640625" style="1" customWidth="1"/>
    <col min="10458" max="10458" width="20.453125" style="1" customWidth="1"/>
    <col min="10459" max="10459" width="12.453125" style="1" customWidth="1"/>
    <col min="10460" max="10460" width="10.54296875" style="1" customWidth="1"/>
    <col min="10461" max="10461" width="24.453125" style="1" customWidth="1"/>
    <col min="10462" max="10462" width="10.26953125" style="1" customWidth="1"/>
    <col min="10463" max="10463" width="20.81640625" style="1" customWidth="1"/>
    <col min="10464" max="10464" width="16.7265625" style="1" customWidth="1"/>
    <col min="10465" max="10465" width="20.453125" style="1" customWidth="1"/>
    <col min="10466" max="10466" width="21.1796875" style="1" customWidth="1"/>
    <col min="10467" max="10467" width="11.26953125" style="1" customWidth="1"/>
    <col min="10468" max="10497" width="0" style="1" hidden="1" customWidth="1"/>
    <col min="10498" max="10648" width="11.453125" style="1"/>
    <col min="10649" max="10649" width="50.54296875" style="1" customWidth="1"/>
    <col min="10650" max="10650" width="18.1796875" style="1" customWidth="1"/>
    <col min="10651" max="10651" width="9.26953125" style="1" customWidth="1"/>
    <col min="10652" max="10652" width="19.81640625" style="1" customWidth="1"/>
    <col min="10653" max="10653" width="20.26953125" style="1" customWidth="1"/>
    <col min="10654" max="10654" width="21.1796875" style="1" customWidth="1"/>
    <col min="10655" max="10655" width="19.7265625" style="1" customWidth="1"/>
    <col min="10656" max="10656" width="13.1796875" style="1" customWidth="1"/>
    <col min="10657" max="10657" width="18.81640625" style="1" customWidth="1"/>
    <col min="10658" max="10658" width="10.26953125" style="1" customWidth="1"/>
    <col min="10659" max="10659" width="20.81640625" style="1" customWidth="1"/>
    <col min="10660" max="10660" width="10.26953125" style="1" customWidth="1"/>
    <col min="10661" max="10661" width="20.453125" style="1" customWidth="1"/>
    <col min="10662" max="10662" width="10.26953125" style="1" customWidth="1"/>
    <col min="10663" max="10663" width="11.26953125" style="1" customWidth="1"/>
    <col min="10664" max="10664" width="20.26953125" style="1" bestFit="1" customWidth="1"/>
    <col min="10665" max="10665" width="10.26953125" style="1" customWidth="1"/>
    <col min="10666" max="10666" width="20.81640625" style="1" customWidth="1"/>
    <col min="10667" max="10667" width="10.26953125" style="1" customWidth="1"/>
    <col min="10668" max="10668" width="20.453125" style="1" customWidth="1"/>
    <col min="10669" max="10669" width="10.26953125" style="1" customWidth="1"/>
    <col min="10670" max="10670" width="11.26953125" style="1" customWidth="1"/>
    <col min="10671" max="10671" width="20.26953125" style="1" bestFit="1" customWidth="1"/>
    <col min="10672" max="10672" width="10.26953125" style="1" customWidth="1"/>
    <col min="10673" max="10673" width="20.81640625" style="1" customWidth="1"/>
    <col min="10674" max="10674" width="10.26953125" style="1" customWidth="1"/>
    <col min="10675" max="10675" width="20.453125" style="1" customWidth="1"/>
    <col min="10676" max="10676" width="10.26953125" style="1" customWidth="1"/>
    <col min="10677" max="10677" width="11.26953125" style="1" customWidth="1"/>
    <col min="10678" max="10678" width="20.81640625" style="1" customWidth="1"/>
    <col min="10679" max="10679" width="11.26953125" style="1" customWidth="1"/>
    <col min="10680" max="10680" width="23" style="1" customWidth="1"/>
    <col min="10681" max="10681" width="11.26953125" style="1" customWidth="1"/>
    <col min="10682" max="10682" width="11.453125" style="1" customWidth="1"/>
    <col min="10683" max="10683" width="20.81640625" style="1" customWidth="1"/>
    <col min="10684" max="10684" width="11.26953125" style="1" customWidth="1"/>
    <col min="10685" max="10685" width="23" style="1" customWidth="1"/>
    <col min="10686" max="10686" width="11.26953125" style="1" customWidth="1"/>
    <col min="10687" max="10687" width="11.453125" style="1" customWidth="1"/>
    <col min="10688" max="10688" width="20.26953125" style="1" bestFit="1" customWidth="1"/>
    <col min="10689" max="10689" width="10.26953125" style="1" customWidth="1"/>
    <col min="10690" max="10690" width="20.81640625" style="1" customWidth="1"/>
    <col min="10691" max="10691" width="10.26953125" style="1" customWidth="1"/>
    <col min="10692" max="10692" width="20.453125" style="1" customWidth="1"/>
    <col min="10693" max="10693" width="10.26953125" style="1" customWidth="1"/>
    <col min="10694" max="10694" width="11.26953125" style="1" customWidth="1"/>
    <col min="10695" max="10695" width="20.453125" style="1" customWidth="1"/>
    <col min="10696" max="10696" width="11.26953125" style="1" customWidth="1"/>
    <col min="10697" max="10697" width="20.453125" style="1" customWidth="1"/>
    <col min="10698" max="10698" width="12.453125" style="1" customWidth="1"/>
    <col min="10699" max="10699" width="9.7265625" style="1" customWidth="1"/>
    <col min="10700" max="10700" width="20.26953125" style="1" bestFit="1" customWidth="1"/>
    <col min="10701" max="10701" width="10.26953125" style="1" customWidth="1"/>
    <col min="10702" max="10702" width="20.81640625" style="1" customWidth="1"/>
    <col min="10703" max="10703" width="10.26953125" style="1" customWidth="1"/>
    <col min="10704" max="10704" width="20.453125" style="1" customWidth="1"/>
    <col min="10705" max="10705" width="10.26953125" style="1" customWidth="1"/>
    <col min="10706" max="10706" width="11.26953125" style="1" customWidth="1"/>
    <col min="10707" max="10707" width="20.453125" style="1" customWidth="1"/>
    <col min="10708" max="10708" width="11.26953125" style="1" customWidth="1"/>
    <col min="10709" max="10709" width="20.453125" style="1" customWidth="1"/>
    <col min="10710" max="10710" width="12.453125" style="1" customWidth="1"/>
    <col min="10711" max="10711" width="9.7265625" style="1" customWidth="1"/>
    <col min="10712" max="10712" width="20.453125" style="1" customWidth="1"/>
    <col min="10713" max="10713" width="19.81640625" style="1" customWidth="1"/>
    <col min="10714" max="10714" width="20.453125" style="1" customWidth="1"/>
    <col min="10715" max="10715" width="12.453125" style="1" customWidth="1"/>
    <col min="10716" max="10716" width="10.54296875" style="1" customWidth="1"/>
    <col min="10717" max="10717" width="24.453125" style="1" customWidth="1"/>
    <col min="10718" max="10718" width="10.26953125" style="1" customWidth="1"/>
    <col min="10719" max="10719" width="20.81640625" style="1" customWidth="1"/>
    <col min="10720" max="10720" width="16.7265625" style="1" customWidth="1"/>
    <col min="10721" max="10721" width="20.453125" style="1" customWidth="1"/>
    <col min="10722" max="10722" width="21.1796875" style="1" customWidth="1"/>
    <col min="10723" max="10723" width="11.26953125" style="1" customWidth="1"/>
    <col min="10724" max="10753" width="0" style="1" hidden="1" customWidth="1"/>
    <col min="10754" max="10904" width="11.453125" style="1"/>
    <col min="10905" max="10905" width="50.54296875" style="1" customWidth="1"/>
    <col min="10906" max="10906" width="18.1796875" style="1" customWidth="1"/>
    <col min="10907" max="10907" width="9.26953125" style="1" customWidth="1"/>
    <col min="10908" max="10908" width="19.81640625" style="1" customWidth="1"/>
    <col min="10909" max="10909" width="20.26953125" style="1" customWidth="1"/>
    <col min="10910" max="10910" width="21.1796875" style="1" customWidth="1"/>
    <col min="10911" max="10911" width="19.7265625" style="1" customWidth="1"/>
    <col min="10912" max="10912" width="13.1796875" style="1" customWidth="1"/>
    <col min="10913" max="10913" width="18.81640625" style="1" customWidth="1"/>
    <col min="10914" max="10914" width="10.26953125" style="1" customWidth="1"/>
    <col min="10915" max="10915" width="20.81640625" style="1" customWidth="1"/>
    <col min="10916" max="10916" width="10.26953125" style="1" customWidth="1"/>
    <col min="10917" max="10917" width="20.453125" style="1" customWidth="1"/>
    <col min="10918" max="10918" width="10.26953125" style="1" customWidth="1"/>
    <col min="10919" max="10919" width="11.26953125" style="1" customWidth="1"/>
    <col min="10920" max="10920" width="20.26953125" style="1" bestFit="1" customWidth="1"/>
    <col min="10921" max="10921" width="10.26953125" style="1" customWidth="1"/>
    <col min="10922" max="10922" width="20.81640625" style="1" customWidth="1"/>
    <col min="10923" max="10923" width="10.26953125" style="1" customWidth="1"/>
    <col min="10924" max="10924" width="20.453125" style="1" customWidth="1"/>
    <col min="10925" max="10925" width="10.26953125" style="1" customWidth="1"/>
    <col min="10926" max="10926" width="11.26953125" style="1" customWidth="1"/>
    <col min="10927" max="10927" width="20.26953125" style="1" bestFit="1" customWidth="1"/>
    <col min="10928" max="10928" width="10.26953125" style="1" customWidth="1"/>
    <col min="10929" max="10929" width="20.81640625" style="1" customWidth="1"/>
    <col min="10930" max="10930" width="10.26953125" style="1" customWidth="1"/>
    <col min="10931" max="10931" width="20.453125" style="1" customWidth="1"/>
    <col min="10932" max="10932" width="10.26953125" style="1" customWidth="1"/>
    <col min="10933" max="10933" width="11.26953125" style="1" customWidth="1"/>
    <col min="10934" max="10934" width="20.81640625" style="1" customWidth="1"/>
    <col min="10935" max="10935" width="11.26953125" style="1" customWidth="1"/>
    <col min="10936" max="10936" width="23" style="1" customWidth="1"/>
    <col min="10937" max="10937" width="11.26953125" style="1" customWidth="1"/>
    <col min="10938" max="10938" width="11.453125" style="1" customWidth="1"/>
    <col min="10939" max="10939" width="20.81640625" style="1" customWidth="1"/>
    <col min="10940" max="10940" width="11.26953125" style="1" customWidth="1"/>
    <col min="10941" max="10941" width="23" style="1" customWidth="1"/>
    <col min="10942" max="10942" width="11.26953125" style="1" customWidth="1"/>
    <col min="10943" max="10943" width="11.453125" style="1" customWidth="1"/>
    <col min="10944" max="10944" width="20.26953125" style="1" bestFit="1" customWidth="1"/>
    <col min="10945" max="10945" width="10.26953125" style="1" customWidth="1"/>
    <col min="10946" max="10946" width="20.81640625" style="1" customWidth="1"/>
    <col min="10947" max="10947" width="10.26953125" style="1" customWidth="1"/>
    <col min="10948" max="10948" width="20.453125" style="1" customWidth="1"/>
    <col min="10949" max="10949" width="10.26953125" style="1" customWidth="1"/>
    <col min="10950" max="10950" width="11.26953125" style="1" customWidth="1"/>
    <col min="10951" max="10951" width="20.453125" style="1" customWidth="1"/>
    <col min="10952" max="10952" width="11.26953125" style="1" customWidth="1"/>
    <col min="10953" max="10953" width="20.453125" style="1" customWidth="1"/>
    <col min="10954" max="10954" width="12.453125" style="1" customWidth="1"/>
    <col min="10955" max="10955" width="9.7265625" style="1" customWidth="1"/>
    <col min="10956" max="10956" width="20.26953125" style="1" bestFit="1" customWidth="1"/>
    <col min="10957" max="10957" width="10.26953125" style="1" customWidth="1"/>
    <col min="10958" max="10958" width="20.81640625" style="1" customWidth="1"/>
    <col min="10959" max="10959" width="10.26953125" style="1" customWidth="1"/>
    <col min="10960" max="10960" width="20.453125" style="1" customWidth="1"/>
    <col min="10961" max="10961" width="10.26953125" style="1" customWidth="1"/>
    <col min="10962" max="10962" width="11.26953125" style="1" customWidth="1"/>
    <col min="10963" max="10963" width="20.453125" style="1" customWidth="1"/>
    <col min="10964" max="10964" width="11.26953125" style="1" customWidth="1"/>
    <col min="10965" max="10965" width="20.453125" style="1" customWidth="1"/>
    <col min="10966" max="10966" width="12.453125" style="1" customWidth="1"/>
    <col min="10967" max="10967" width="9.7265625" style="1" customWidth="1"/>
    <col min="10968" max="10968" width="20.453125" style="1" customWidth="1"/>
    <col min="10969" max="10969" width="19.81640625" style="1" customWidth="1"/>
    <col min="10970" max="10970" width="20.453125" style="1" customWidth="1"/>
    <col min="10971" max="10971" width="12.453125" style="1" customWidth="1"/>
    <col min="10972" max="10972" width="10.54296875" style="1" customWidth="1"/>
    <col min="10973" max="10973" width="24.453125" style="1" customWidth="1"/>
    <col min="10974" max="10974" width="10.26953125" style="1" customWidth="1"/>
    <col min="10975" max="10975" width="20.81640625" style="1" customWidth="1"/>
    <col min="10976" max="10976" width="16.7265625" style="1" customWidth="1"/>
    <col min="10977" max="10977" width="20.453125" style="1" customWidth="1"/>
    <col min="10978" max="10978" width="21.1796875" style="1" customWidth="1"/>
    <col min="10979" max="10979" width="11.26953125" style="1" customWidth="1"/>
    <col min="10980" max="11009" width="0" style="1" hidden="1" customWidth="1"/>
    <col min="11010" max="11160" width="11.453125" style="1"/>
    <col min="11161" max="11161" width="50.54296875" style="1" customWidth="1"/>
    <col min="11162" max="11162" width="18.1796875" style="1" customWidth="1"/>
    <col min="11163" max="11163" width="9.26953125" style="1" customWidth="1"/>
    <col min="11164" max="11164" width="19.81640625" style="1" customWidth="1"/>
    <col min="11165" max="11165" width="20.26953125" style="1" customWidth="1"/>
    <col min="11166" max="11166" width="21.1796875" style="1" customWidth="1"/>
    <col min="11167" max="11167" width="19.7265625" style="1" customWidth="1"/>
    <col min="11168" max="11168" width="13.1796875" style="1" customWidth="1"/>
    <col min="11169" max="11169" width="18.81640625" style="1" customWidth="1"/>
    <col min="11170" max="11170" width="10.26953125" style="1" customWidth="1"/>
    <col min="11171" max="11171" width="20.81640625" style="1" customWidth="1"/>
    <col min="11172" max="11172" width="10.26953125" style="1" customWidth="1"/>
    <col min="11173" max="11173" width="20.453125" style="1" customWidth="1"/>
    <col min="11174" max="11174" width="10.26953125" style="1" customWidth="1"/>
    <col min="11175" max="11175" width="11.26953125" style="1" customWidth="1"/>
    <col min="11176" max="11176" width="20.26953125" style="1" bestFit="1" customWidth="1"/>
    <col min="11177" max="11177" width="10.26953125" style="1" customWidth="1"/>
    <col min="11178" max="11178" width="20.81640625" style="1" customWidth="1"/>
    <col min="11179" max="11179" width="10.26953125" style="1" customWidth="1"/>
    <col min="11180" max="11180" width="20.453125" style="1" customWidth="1"/>
    <col min="11181" max="11181" width="10.26953125" style="1" customWidth="1"/>
    <col min="11182" max="11182" width="11.26953125" style="1" customWidth="1"/>
    <col min="11183" max="11183" width="20.26953125" style="1" bestFit="1" customWidth="1"/>
    <col min="11184" max="11184" width="10.26953125" style="1" customWidth="1"/>
    <col min="11185" max="11185" width="20.81640625" style="1" customWidth="1"/>
    <col min="11186" max="11186" width="10.26953125" style="1" customWidth="1"/>
    <col min="11187" max="11187" width="20.453125" style="1" customWidth="1"/>
    <col min="11188" max="11188" width="10.26953125" style="1" customWidth="1"/>
    <col min="11189" max="11189" width="11.26953125" style="1" customWidth="1"/>
    <col min="11190" max="11190" width="20.81640625" style="1" customWidth="1"/>
    <col min="11191" max="11191" width="11.26953125" style="1" customWidth="1"/>
    <col min="11192" max="11192" width="23" style="1" customWidth="1"/>
    <col min="11193" max="11193" width="11.26953125" style="1" customWidth="1"/>
    <col min="11194" max="11194" width="11.453125" style="1" customWidth="1"/>
    <col min="11195" max="11195" width="20.81640625" style="1" customWidth="1"/>
    <col min="11196" max="11196" width="11.26953125" style="1" customWidth="1"/>
    <col min="11197" max="11197" width="23" style="1" customWidth="1"/>
    <col min="11198" max="11198" width="11.26953125" style="1" customWidth="1"/>
    <col min="11199" max="11199" width="11.453125" style="1" customWidth="1"/>
    <col min="11200" max="11200" width="20.26953125" style="1" bestFit="1" customWidth="1"/>
    <col min="11201" max="11201" width="10.26953125" style="1" customWidth="1"/>
    <col min="11202" max="11202" width="20.81640625" style="1" customWidth="1"/>
    <col min="11203" max="11203" width="10.26953125" style="1" customWidth="1"/>
    <col min="11204" max="11204" width="20.453125" style="1" customWidth="1"/>
    <col min="11205" max="11205" width="10.26953125" style="1" customWidth="1"/>
    <col min="11206" max="11206" width="11.26953125" style="1" customWidth="1"/>
    <col min="11207" max="11207" width="20.453125" style="1" customWidth="1"/>
    <col min="11208" max="11208" width="11.26953125" style="1" customWidth="1"/>
    <col min="11209" max="11209" width="20.453125" style="1" customWidth="1"/>
    <col min="11210" max="11210" width="12.453125" style="1" customWidth="1"/>
    <col min="11211" max="11211" width="9.7265625" style="1" customWidth="1"/>
    <col min="11212" max="11212" width="20.26953125" style="1" bestFit="1" customWidth="1"/>
    <col min="11213" max="11213" width="10.26953125" style="1" customWidth="1"/>
    <col min="11214" max="11214" width="20.81640625" style="1" customWidth="1"/>
    <col min="11215" max="11215" width="10.26953125" style="1" customWidth="1"/>
    <col min="11216" max="11216" width="20.453125" style="1" customWidth="1"/>
    <col min="11217" max="11217" width="10.26953125" style="1" customWidth="1"/>
    <col min="11218" max="11218" width="11.26953125" style="1" customWidth="1"/>
    <col min="11219" max="11219" width="20.453125" style="1" customWidth="1"/>
    <col min="11220" max="11220" width="11.26953125" style="1" customWidth="1"/>
    <col min="11221" max="11221" width="20.453125" style="1" customWidth="1"/>
    <col min="11222" max="11222" width="12.453125" style="1" customWidth="1"/>
    <col min="11223" max="11223" width="9.7265625" style="1" customWidth="1"/>
    <col min="11224" max="11224" width="20.453125" style="1" customWidth="1"/>
    <col min="11225" max="11225" width="19.81640625" style="1" customWidth="1"/>
    <col min="11226" max="11226" width="20.453125" style="1" customWidth="1"/>
    <col min="11227" max="11227" width="12.453125" style="1" customWidth="1"/>
    <col min="11228" max="11228" width="10.54296875" style="1" customWidth="1"/>
    <col min="11229" max="11229" width="24.453125" style="1" customWidth="1"/>
    <col min="11230" max="11230" width="10.26953125" style="1" customWidth="1"/>
    <col min="11231" max="11231" width="20.81640625" style="1" customWidth="1"/>
    <col min="11232" max="11232" width="16.7265625" style="1" customWidth="1"/>
    <col min="11233" max="11233" width="20.453125" style="1" customWidth="1"/>
    <col min="11234" max="11234" width="21.1796875" style="1" customWidth="1"/>
    <col min="11235" max="11235" width="11.26953125" style="1" customWidth="1"/>
    <col min="11236" max="11265" width="0" style="1" hidden="1" customWidth="1"/>
    <col min="11266" max="11416" width="11.453125" style="1"/>
    <col min="11417" max="11417" width="50.54296875" style="1" customWidth="1"/>
    <col min="11418" max="11418" width="18.1796875" style="1" customWidth="1"/>
    <col min="11419" max="11419" width="9.26953125" style="1" customWidth="1"/>
    <col min="11420" max="11420" width="19.81640625" style="1" customWidth="1"/>
    <col min="11421" max="11421" width="20.26953125" style="1" customWidth="1"/>
    <col min="11422" max="11422" width="21.1796875" style="1" customWidth="1"/>
    <col min="11423" max="11423" width="19.7265625" style="1" customWidth="1"/>
    <col min="11424" max="11424" width="13.1796875" style="1" customWidth="1"/>
    <col min="11425" max="11425" width="18.81640625" style="1" customWidth="1"/>
    <col min="11426" max="11426" width="10.26953125" style="1" customWidth="1"/>
    <col min="11427" max="11427" width="20.81640625" style="1" customWidth="1"/>
    <col min="11428" max="11428" width="10.26953125" style="1" customWidth="1"/>
    <col min="11429" max="11429" width="20.453125" style="1" customWidth="1"/>
    <col min="11430" max="11430" width="10.26953125" style="1" customWidth="1"/>
    <col min="11431" max="11431" width="11.26953125" style="1" customWidth="1"/>
    <col min="11432" max="11432" width="20.26953125" style="1" bestFit="1" customWidth="1"/>
    <col min="11433" max="11433" width="10.26953125" style="1" customWidth="1"/>
    <col min="11434" max="11434" width="20.81640625" style="1" customWidth="1"/>
    <col min="11435" max="11435" width="10.26953125" style="1" customWidth="1"/>
    <col min="11436" max="11436" width="20.453125" style="1" customWidth="1"/>
    <col min="11437" max="11437" width="10.26953125" style="1" customWidth="1"/>
    <col min="11438" max="11438" width="11.26953125" style="1" customWidth="1"/>
    <col min="11439" max="11439" width="20.26953125" style="1" bestFit="1" customWidth="1"/>
    <col min="11440" max="11440" width="10.26953125" style="1" customWidth="1"/>
    <col min="11441" max="11441" width="20.81640625" style="1" customWidth="1"/>
    <col min="11442" max="11442" width="10.26953125" style="1" customWidth="1"/>
    <col min="11443" max="11443" width="20.453125" style="1" customWidth="1"/>
    <col min="11444" max="11444" width="10.26953125" style="1" customWidth="1"/>
    <col min="11445" max="11445" width="11.26953125" style="1" customWidth="1"/>
    <col min="11446" max="11446" width="20.81640625" style="1" customWidth="1"/>
    <col min="11447" max="11447" width="11.26953125" style="1" customWidth="1"/>
    <col min="11448" max="11448" width="23" style="1" customWidth="1"/>
    <col min="11449" max="11449" width="11.26953125" style="1" customWidth="1"/>
    <col min="11450" max="11450" width="11.453125" style="1" customWidth="1"/>
    <col min="11451" max="11451" width="20.81640625" style="1" customWidth="1"/>
    <col min="11452" max="11452" width="11.26953125" style="1" customWidth="1"/>
    <col min="11453" max="11453" width="23" style="1" customWidth="1"/>
    <col min="11454" max="11454" width="11.26953125" style="1" customWidth="1"/>
    <col min="11455" max="11455" width="11.453125" style="1" customWidth="1"/>
    <col min="11456" max="11456" width="20.26953125" style="1" bestFit="1" customWidth="1"/>
    <col min="11457" max="11457" width="10.26953125" style="1" customWidth="1"/>
    <col min="11458" max="11458" width="20.81640625" style="1" customWidth="1"/>
    <col min="11459" max="11459" width="10.26953125" style="1" customWidth="1"/>
    <col min="11460" max="11460" width="20.453125" style="1" customWidth="1"/>
    <col min="11461" max="11461" width="10.26953125" style="1" customWidth="1"/>
    <col min="11462" max="11462" width="11.26953125" style="1" customWidth="1"/>
    <col min="11463" max="11463" width="20.453125" style="1" customWidth="1"/>
    <col min="11464" max="11464" width="11.26953125" style="1" customWidth="1"/>
    <col min="11465" max="11465" width="20.453125" style="1" customWidth="1"/>
    <col min="11466" max="11466" width="12.453125" style="1" customWidth="1"/>
    <col min="11467" max="11467" width="9.7265625" style="1" customWidth="1"/>
    <col min="11468" max="11468" width="20.26953125" style="1" bestFit="1" customWidth="1"/>
    <col min="11469" max="11469" width="10.26953125" style="1" customWidth="1"/>
    <col min="11470" max="11470" width="20.81640625" style="1" customWidth="1"/>
    <col min="11471" max="11471" width="10.26953125" style="1" customWidth="1"/>
    <col min="11472" max="11472" width="20.453125" style="1" customWidth="1"/>
    <col min="11473" max="11473" width="10.26953125" style="1" customWidth="1"/>
    <col min="11474" max="11474" width="11.26953125" style="1" customWidth="1"/>
    <col min="11475" max="11475" width="20.453125" style="1" customWidth="1"/>
    <col min="11476" max="11476" width="11.26953125" style="1" customWidth="1"/>
    <col min="11477" max="11477" width="20.453125" style="1" customWidth="1"/>
    <col min="11478" max="11478" width="12.453125" style="1" customWidth="1"/>
    <col min="11479" max="11479" width="9.7265625" style="1" customWidth="1"/>
    <col min="11480" max="11480" width="20.453125" style="1" customWidth="1"/>
    <col min="11481" max="11481" width="19.81640625" style="1" customWidth="1"/>
    <col min="11482" max="11482" width="20.453125" style="1" customWidth="1"/>
    <col min="11483" max="11483" width="12.453125" style="1" customWidth="1"/>
    <col min="11484" max="11484" width="10.54296875" style="1" customWidth="1"/>
    <col min="11485" max="11485" width="24.453125" style="1" customWidth="1"/>
    <col min="11486" max="11486" width="10.26953125" style="1" customWidth="1"/>
    <col min="11487" max="11487" width="20.81640625" style="1" customWidth="1"/>
    <col min="11488" max="11488" width="16.7265625" style="1" customWidth="1"/>
    <col min="11489" max="11489" width="20.453125" style="1" customWidth="1"/>
    <col min="11490" max="11490" width="21.1796875" style="1" customWidth="1"/>
    <col min="11491" max="11491" width="11.26953125" style="1" customWidth="1"/>
    <col min="11492" max="11521" width="0" style="1" hidden="1" customWidth="1"/>
    <col min="11522" max="11672" width="11.453125" style="1"/>
    <col min="11673" max="11673" width="50.54296875" style="1" customWidth="1"/>
    <col min="11674" max="11674" width="18.1796875" style="1" customWidth="1"/>
    <col min="11675" max="11675" width="9.26953125" style="1" customWidth="1"/>
    <col min="11676" max="11676" width="19.81640625" style="1" customWidth="1"/>
    <col min="11677" max="11677" width="20.26953125" style="1" customWidth="1"/>
    <col min="11678" max="11678" width="21.1796875" style="1" customWidth="1"/>
    <col min="11679" max="11679" width="19.7265625" style="1" customWidth="1"/>
    <col min="11680" max="11680" width="13.1796875" style="1" customWidth="1"/>
    <col min="11681" max="11681" width="18.81640625" style="1" customWidth="1"/>
    <col min="11682" max="11682" width="10.26953125" style="1" customWidth="1"/>
    <col min="11683" max="11683" width="20.81640625" style="1" customWidth="1"/>
    <col min="11684" max="11684" width="10.26953125" style="1" customWidth="1"/>
    <col min="11685" max="11685" width="20.453125" style="1" customWidth="1"/>
    <col min="11686" max="11686" width="10.26953125" style="1" customWidth="1"/>
    <col min="11687" max="11687" width="11.26953125" style="1" customWidth="1"/>
    <col min="11688" max="11688" width="20.26953125" style="1" bestFit="1" customWidth="1"/>
    <col min="11689" max="11689" width="10.26953125" style="1" customWidth="1"/>
    <col min="11690" max="11690" width="20.81640625" style="1" customWidth="1"/>
    <col min="11691" max="11691" width="10.26953125" style="1" customWidth="1"/>
    <col min="11692" max="11692" width="20.453125" style="1" customWidth="1"/>
    <col min="11693" max="11693" width="10.26953125" style="1" customWidth="1"/>
    <col min="11694" max="11694" width="11.26953125" style="1" customWidth="1"/>
    <col min="11695" max="11695" width="20.26953125" style="1" bestFit="1" customWidth="1"/>
    <col min="11696" max="11696" width="10.26953125" style="1" customWidth="1"/>
    <col min="11697" max="11697" width="20.81640625" style="1" customWidth="1"/>
    <col min="11698" max="11698" width="10.26953125" style="1" customWidth="1"/>
    <col min="11699" max="11699" width="20.453125" style="1" customWidth="1"/>
    <col min="11700" max="11700" width="10.26953125" style="1" customWidth="1"/>
    <col min="11701" max="11701" width="11.26953125" style="1" customWidth="1"/>
    <col min="11702" max="11702" width="20.81640625" style="1" customWidth="1"/>
    <col min="11703" max="11703" width="11.26953125" style="1" customWidth="1"/>
    <col min="11704" max="11704" width="23" style="1" customWidth="1"/>
    <col min="11705" max="11705" width="11.26953125" style="1" customWidth="1"/>
    <col min="11706" max="11706" width="11.453125" style="1" customWidth="1"/>
    <col min="11707" max="11707" width="20.81640625" style="1" customWidth="1"/>
    <col min="11708" max="11708" width="11.26953125" style="1" customWidth="1"/>
    <col min="11709" max="11709" width="23" style="1" customWidth="1"/>
    <col min="11710" max="11710" width="11.26953125" style="1" customWidth="1"/>
    <col min="11711" max="11711" width="11.453125" style="1" customWidth="1"/>
    <col min="11712" max="11712" width="20.26953125" style="1" bestFit="1" customWidth="1"/>
    <col min="11713" max="11713" width="10.26953125" style="1" customWidth="1"/>
    <col min="11714" max="11714" width="20.81640625" style="1" customWidth="1"/>
    <col min="11715" max="11715" width="10.26953125" style="1" customWidth="1"/>
    <col min="11716" max="11716" width="20.453125" style="1" customWidth="1"/>
    <col min="11717" max="11717" width="10.26953125" style="1" customWidth="1"/>
    <col min="11718" max="11718" width="11.26953125" style="1" customWidth="1"/>
    <col min="11719" max="11719" width="20.453125" style="1" customWidth="1"/>
    <col min="11720" max="11720" width="11.26953125" style="1" customWidth="1"/>
    <col min="11721" max="11721" width="20.453125" style="1" customWidth="1"/>
    <col min="11722" max="11722" width="12.453125" style="1" customWidth="1"/>
    <col min="11723" max="11723" width="9.7265625" style="1" customWidth="1"/>
    <col min="11724" max="11724" width="20.26953125" style="1" bestFit="1" customWidth="1"/>
    <col min="11725" max="11725" width="10.26953125" style="1" customWidth="1"/>
    <col min="11726" max="11726" width="20.81640625" style="1" customWidth="1"/>
    <col min="11727" max="11727" width="10.26953125" style="1" customWidth="1"/>
    <col min="11728" max="11728" width="20.453125" style="1" customWidth="1"/>
    <col min="11729" max="11729" width="10.26953125" style="1" customWidth="1"/>
    <col min="11730" max="11730" width="11.26953125" style="1" customWidth="1"/>
    <col min="11731" max="11731" width="20.453125" style="1" customWidth="1"/>
    <col min="11732" max="11732" width="11.26953125" style="1" customWidth="1"/>
    <col min="11733" max="11733" width="20.453125" style="1" customWidth="1"/>
    <col min="11734" max="11734" width="12.453125" style="1" customWidth="1"/>
    <col min="11735" max="11735" width="9.7265625" style="1" customWidth="1"/>
    <col min="11736" max="11736" width="20.453125" style="1" customWidth="1"/>
    <col min="11737" max="11737" width="19.81640625" style="1" customWidth="1"/>
    <col min="11738" max="11738" width="20.453125" style="1" customWidth="1"/>
    <col min="11739" max="11739" width="12.453125" style="1" customWidth="1"/>
    <col min="11740" max="11740" width="10.54296875" style="1" customWidth="1"/>
    <col min="11741" max="11741" width="24.453125" style="1" customWidth="1"/>
    <col min="11742" max="11742" width="10.26953125" style="1" customWidth="1"/>
    <col min="11743" max="11743" width="20.81640625" style="1" customWidth="1"/>
    <col min="11744" max="11744" width="16.7265625" style="1" customWidth="1"/>
    <col min="11745" max="11745" width="20.453125" style="1" customWidth="1"/>
    <col min="11746" max="11746" width="21.1796875" style="1" customWidth="1"/>
    <col min="11747" max="11747" width="11.26953125" style="1" customWidth="1"/>
    <col min="11748" max="11777" width="0" style="1" hidden="1" customWidth="1"/>
    <col min="11778" max="11928" width="11.453125" style="1"/>
    <col min="11929" max="11929" width="50.54296875" style="1" customWidth="1"/>
    <col min="11930" max="11930" width="18.1796875" style="1" customWidth="1"/>
    <col min="11931" max="11931" width="9.26953125" style="1" customWidth="1"/>
    <col min="11932" max="11932" width="19.81640625" style="1" customWidth="1"/>
    <col min="11933" max="11933" width="20.26953125" style="1" customWidth="1"/>
    <col min="11934" max="11934" width="21.1796875" style="1" customWidth="1"/>
    <col min="11935" max="11935" width="19.7265625" style="1" customWidth="1"/>
    <col min="11936" max="11936" width="13.1796875" style="1" customWidth="1"/>
    <col min="11937" max="11937" width="18.81640625" style="1" customWidth="1"/>
    <col min="11938" max="11938" width="10.26953125" style="1" customWidth="1"/>
    <col min="11939" max="11939" width="20.81640625" style="1" customWidth="1"/>
    <col min="11940" max="11940" width="10.26953125" style="1" customWidth="1"/>
    <col min="11941" max="11941" width="20.453125" style="1" customWidth="1"/>
    <col min="11942" max="11942" width="10.26953125" style="1" customWidth="1"/>
    <col min="11943" max="11943" width="11.26953125" style="1" customWidth="1"/>
    <col min="11944" max="11944" width="20.26953125" style="1" bestFit="1" customWidth="1"/>
    <col min="11945" max="11945" width="10.26953125" style="1" customWidth="1"/>
    <col min="11946" max="11946" width="20.81640625" style="1" customWidth="1"/>
    <col min="11947" max="11947" width="10.26953125" style="1" customWidth="1"/>
    <col min="11948" max="11948" width="20.453125" style="1" customWidth="1"/>
    <col min="11949" max="11949" width="10.26953125" style="1" customWidth="1"/>
    <col min="11950" max="11950" width="11.26953125" style="1" customWidth="1"/>
    <col min="11951" max="11951" width="20.26953125" style="1" bestFit="1" customWidth="1"/>
    <col min="11952" max="11952" width="10.26953125" style="1" customWidth="1"/>
    <col min="11953" max="11953" width="20.81640625" style="1" customWidth="1"/>
    <col min="11954" max="11954" width="10.26953125" style="1" customWidth="1"/>
    <col min="11955" max="11955" width="20.453125" style="1" customWidth="1"/>
    <col min="11956" max="11956" width="10.26953125" style="1" customWidth="1"/>
    <col min="11957" max="11957" width="11.26953125" style="1" customWidth="1"/>
    <col min="11958" max="11958" width="20.81640625" style="1" customWidth="1"/>
    <col min="11959" max="11959" width="11.26953125" style="1" customWidth="1"/>
    <col min="11960" max="11960" width="23" style="1" customWidth="1"/>
    <col min="11961" max="11961" width="11.26953125" style="1" customWidth="1"/>
    <col min="11962" max="11962" width="11.453125" style="1" customWidth="1"/>
    <col min="11963" max="11963" width="20.81640625" style="1" customWidth="1"/>
    <col min="11964" max="11964" width="11.26953125" style="1" customWidth="1"/>
    <col min="11965" max="11965" width="23" style="1" customWidth="1"/>
    <col min="11966" max="11966" width="11.26953125" style="1" customWidth="1"/>
    <col min="11967" max="11967" width="11.453125" style="1" customWidth="1"/>
    <col min="11968" max="11968" width="20.26953125" style="1" bestFit="1" customWidth="1"/>
    <col min="11969" max="11969" width="10.26953125" style="1" customWidth="1"/>
    <col min="11970" max="11970" width="20.81640625" style="1" customWidth="1"/>
    <col min="11971" max="11971" width="10.26953125" style="1" customWidth="1"/>
    <col min="11972" max="11972" width="20.453125" style="1" customWidth="1"/>
    <col min="11973" max="11973" width="10.26953125" style="1" customWidth="1"/>
    <col min="11974" max="11974" width="11.26953125" style="1" customWidth="1"/>
    <col min="11975" max="11975" width="20.453125" style="1" customWidth="1"/>
    <col min="11976" max="11976" width="11.26953125" style="1" customWidth="1"/>
    <col min="11977" max="11977" width="20.453125" style="1" customWidth="1"/>
    <col min="11978" max="11978" width="12.453125" style="1" customWidth="1"/>
    <col min="11979" max="11979" width="9.7265625" style="1" customWidth="1"/>
    <col min="11980" max="11980" width="20.26953125" style="1" bestFit="1" customWidth="1"/>
    <col min="11981" max="11981" width="10.26953125" style="1" customWidth="1"/>
    <col min="11982" max="11982" width="20.81640625" style="1" customWidth="1"/>
    <col min="11983" max="11983" width="10.26953125" style="1" customWidth="1"/>
    <col min="11984" max="11984" width="20.453125" style="1" customWidth="1"/>
    <col min="11985" max="11985" width="10.26953125" style="1" customWidth="1"/>
    <col min="11986" max="11986" width="11.26953125" style="1" customWidth="1"/>
    <col min="11987" max="11987" width="20.453125" style="1" customWidth="1"/>
    <col min="11988" max="11988" width="11.26953125" style="1" customWidth="1"/>
    <col min="11989" max="11989" width="20.453125" style="1" customWidth="1"/>
    <col min="11990" max="11990" width="12.453125" style="1" customWidth="1"/>
    <col min="11991" max="11991" width="9.7265625" style="1" customWidth="1"/>
    <col min="11992" max="11992" width="20.453125" style="1" customWidth="1"/>
    <col min="11993" max="11993" width="19.81640625" style="1" customWidth="1"/>
    <col min="11994" max="11994" width="20.453125" style="1" customWidth="1"/>
    <col min="11995" max="11995" width="12.453125" style="1" customWidth="1"/>
    <col min="11996" max="11996" width="10.54296875" style="1" customWidth="1"/>
    <col min="11997" max="11997" width="24.453125" style="1" customWidth="1"/>
    <col min="11998" max="11998" width="10.26953125" style="1" customWidth="1"/>
    <col min="11999" max="11999" width="20.81640625" style="1" customWidth="1"/>
    <col min="12000" max="12000" width="16.7265625" style="1" customWidth="1"/>
    <col min="12001" max="12001" width="20.453125" style="1" customWidth="1"/>
    <col min="12002" max="12002" width="21.1796875" style="1" customWidth="1"/>
    <col min="12003" max="12003" width="11.26953125" style="1" customWidth="1"/>
    <col min="12004" max="12033" width="0" style="1" hidden="1" customWidth="1"/>
    <col min="12034" max="12184" width="11.453125" style="1"/>
    <col min="12185" max="12185" width="50.54296875" style="1" customWidth="1"/>
    <col min="12186" max="12186" width="18.1796875" style="1" customWidth="1"/>
    <col min="12187" max="12187" width="9.26953125" style="1" customWidth="1"/>
    <col min="12188" max="12188" width="19.81640625" style="1" customWidth="1"/>
    <col min="12189" max="12189" width="20.26953125" style="1" customWidth="1"/>
    <col min="12190" max="12190" width="21.1796875" style="1" customWidth="1"/>
    <col min="12191" max="12191" width="19.7265625" style="1" customWidth="1"/>
    <col min="12192" max="12192" width="13.1796875" style="1" customWidth="1"/>
    <col min="12193" max="12193" width="18.81640625" style="1" customWidth="1"/>
    <col min="12194" max="12194" width="10.26953125" style="1" customWidth="1"/>
    <col min="12195" max="12195" width="20.81640625" style="1" customWidth="1"/>
    <col min="12196" max="12196" width="10.26953125" style="1" customWidth="1"/>
    <col min="12197" max="12197" width="20.453125" style="1" customWidth="1"/>
    <col min="12198" max="12198" width="10.26953125" style="1" customWidth="1"/>
    <col min="12199" max="12199" width="11.26953125" style="1" customWidth="1"/>
    <col min="12200" max="12200" width="20.26953125" style="1" bestFit="1" customWidth="1"/>
    <col min="12201" max="12201" width="10.26953125" style="1" customWidth="1"/>
    <col min="12202" max="12202" width="20.81640625" style="1" customWidth="1"/>
    <col min="12203" max="12203" width="10.26953125" style="1" customWidth="1"/>
    <col min="12204" max="12204" width="20.453125" style="1" customWidth="1"/>
    <col min="12205" max="12205" width="10.26953125" style="1" customWidth="1"/>
    <col min="12206" max="12206" width="11.26953125" style="1" customWidth="1"/>
    <col min="12207" max="12207" width="20.26953125" style="1" bestFit="1" customWidth="1"/>
    <col min="12208" max="12208" width="10.26953125" style="1" customWidth="1"/>
    <col min="12209" max="12209" width="20.81640625" style="1" customWidth="1"/>
    <col min="12210" max="12210" width="10.26953125" style="1" customWidth="1"/>
    <col min="12211" max="12211" width="20.453125" style="1" customWidth="1"/>
    <col min="12212" max="12212" width="10.26953125" style="1" customWidth="1"/>
    <col min="12213" max="12213" width="11.26953125" style="1" customWidth="1"/>
    <col min="12214" max="12214" width="20.81640625" style="1" customWidth="1"/>
    <col min="12215" max="12215" width="11.26953125" style="1" customWidth="1"/>
    <col min="12216" max="12216" width="23" style="1" customWidth="1"/>
    <col min="12217" max="12217" width="11.26953125" style="1" customWidth="1"/>
    <col min="12218" max="12218" width="11.453125" style="1" customWidth="1"/>
    <col min="12219" max="12219" width="20.81640625" style="1" customWidth="1"/>
    <col min="12220" max="12220" width="11.26953125" style="1" customWidth="1"/>
    <col min="12221" max="12221" width="23" style="1" customWidth="1"/>
    <col min="12222" max="12222" width="11.26953125" style="1" customWidth="1"/>
    <col min="12223" max="12223" width="11.453125" style="1" customWidth="1"/>
    <col min="12224" max="12224" width="20.26953125" style="1" bestFit="1" customWidth="1"/>
    <col min="12225" max="12225" width="10.26953125" style="1" customWidth="1"/>
    <col min="12226" max="12226" width="20.81640625" style="1" customWidth="1"/>
    <col min="12227" max="12227" width="10.26953125" style="1" customWidth="1"/>
    <col min="12228" max="12228" width="20.453125" style="1" customWidth="1"/>
    <col min="12229" max="12229" width="10.26953125" style="1" customWidth="1"/>
    <col min="12230" max="12230" width="11.26953125" style="1" customWidth="1"/>
    <col min="12231" max="12231" width="20.453125" style="1" customWidth="1"/>
    <col min="12232" max="12232" width="11.26953125" style="1" customWidth="1"/>
    <col min="12233" max="12233" width="20.453125" style="1" customWidth="1"/>
    <col min="12234" max="12234" width="12.453125" style="1" customWidth="1"/>
    <col min="12235" max="12235" width="9.7265625" style="1" customWidth="1"/>
    <col min="12236" max="12236" width="20.26953125" style="1" bestFit="1" customWidth="1"/>
    <col min="12237" max="12237" width="10.26953125" style="1" customWidth="1"/>
    <col min="12238" max="12238" width="20.81640625" style="1" customWidth="1"/>
    <col min="12239" max="12239" width="10.26953125" style="1" customWidth="1"/>
    <col min="12240" max="12240" width="20.453125" style="1" customWidth="1"/>
    <col min="12241" max="12241" width="10.26953125" style="1" customWidth="1"/>
    <col min="12242" max="12242" width="11.26953125" style="1" customWidth="1"/>
    <col min="12243" max="12243" width="20.453125" style="1" customWidth="1"/>
    <col min="12244" max="12244" width="11.26953125" style="1" customWidth="1"/>
    <col min="12245" max="12245" width="20.453125" style="1" customWidth="1"/>
    <col min="12246" max="12246" width="12.453125" style="1" customWidth="1"/>
    <col min="12247" max="12247" width="9.7265625" style="1" customWidth="1"/>
    <col min="12248" max="12248" width="20.453125" style="1" customWidth="1"/>
    <col min="12249" max="12249" width="19.81640625" style="1" customWidth="1"/>
    <col min="12250" max="12250" width="20.453125" style="1" customWidth="1"/>
    <col min="12251" max="12251" width="12.453125" style="1" customWidth="1"/>
    <col min="12252" max="12252" width="10.54296875" style="1" customWidth="1"/>
    <col min="12253" max="12253" width="24.453125" style="1" customWidth="1"/>
    <col min="12254" max="12254" width="10.26953125" style="1" customWidth="1"/>
    <col min="12255" max="12255" width="20.81640625" style="1" customWidth="1"/>
    <col min="12256" max="12256" width="16.7265625" style="1" customWidth="1"/>
    <col min="12257" max="12257" width="20.453125" style="1" customWidth="1"/>
    <col min="12258" max="12258" width="21.1796875" style="1" customWidth="1"/>
    <col min="12259" max="12259" width="11.26953125" style="1" customWidth="1"/>
    <col min="12260" max="12289" width="0" style="1" hidden="1" customWidth="1"/>
    <col min="12290" max="12440" width="11.453125" style="1"/>
    <col min="12441" max="12441" width="50.54296875" style="1" customWidth="1"/>
    <col min="12442" max="12442" width="18.1796875" style="1" customWidth="1"/>
    <col min="12443" max="12443" width="9.26953125" style="1" customWidth="1"/>
    <col min="12444" max="12444" width="19.81640625" style="1" customWidth="1"/>
    <col min="12445" max="12445" width="20.26953125" style="1" customWidth="1"/>
    <col min="12446" max="12446" width="21.1796875" style="1" customWidth="1"/>
    <col min="12447" max="12447" width="19.7265625" style="1" customWidth="1"/>
    <col min="12448" max="12448" width="13.1796875" style="1" customWidth="1"/>
    <col min="12449" max="12449" width="18.81640625" style="1" customWidth="1"/>
    <col min="12450" max="12450" width="10.26953125" style="1" customWidth="1"/>
    <col min="12451" max="12451" width="20.81640625" style="1" customWidth="1"/>
    <col min="12452" max="12452" width="10.26953125" style="1" customWidth="1"/>
    <col min="12453" max="12453" width="20.453125" style="1" customWidth="1"/>
    <col min="12454" max="12454" width="10.26953125" style="1" customWidth="1"/>
    <col min="12455" max="12455" width="11.26953125" style="1" customWidth="1"/>
    <col min="12456" max="12456" width="20.26953125" style="1" bestFit="1" customWidth="1"/>
    <col min="12457" max="12457" width="10.26953125" style="1" customWidth="1"/>
    <col min="12458" max="12458" width="20.81640625" style="1" customWidth="1"/>
    <col min="12459" max="12459" width="10.26953125" style="1" customWidth="1"/>
    <col min="12460" max="12460" width="20.453125" style="1" customWidth="1"/>
    <col min="12461" max="12461" width="10.26953125" style="1" customWidth="1"/>
    <col min="12462" max="12462" width="11.26953125" style="1" customWidth="1"/>
    <col min="12463" max="12463" width="20.26953125" style="1" bestFit="1" customWidth="1"/>
    <col min="12464" max="12464" width="10.26953125" style="1" customWidth="1"/>
    <col min="12465" max="12465" width="20.81640625" style="1" customWidth="1"/>
    <col min="12466" max="12466" width="10.26953125" style="1" customWidth="1"/>
    <col min="12467" max="12467" width="20.453125" style="1" customWidth="1"/>
    <col min="12468" max="12468" width="10.26953125" style="1" customWidth="1"/>
    <col min="12469" max="12469" width="11.26953125" style="1" customWidth="1"/>
    <col min="12470" max="12470" width="20.81640625" style="1" customWidth="1"/>
    <col min="12471" max="12471" width="11.26953125" style="1" customWidth="1"/>
    <col min="12472" max="12472" width="23" style="1" customWidth="1"/>
    <col min="12473" max="12473" width="11.26953125" style="1" customWidth="1"/>
    <col min="12474" max="12474" width="11.453125" style="1" customWidth="1"/>
    <col min="12475" max="12475" width="20.81640625" style="1" customWidth="1"/>
    <col min="12476" max="12476" width="11.26953125" style="1" customWidth="1"/>
    <col min="12477" max="12477" width="23" style="1" customWidth="1"/>
    <col min="12478" max="12478" width="11.26953125" style="1" customWidth="1"/>
    <col min="12479" max="12479" width="11.453125" style="1" customWidth="1"/>
    <col min="12480" max="12480" width="20.26953125" style="1" bestFit="1" customWidth="1"/>
    <col min="12481" max="12481" width="10.26953125" style="1" customWidth="1"/>
    <col min="12482" max="12482" width="20.81640625" style="1" customWidth="1"/>
    <col min="12483" max="12483" width="10.26953125" style="1" customWidth="1"/>
    <col min="12484" max="12484" width="20.453125" style="1" customWidth="1"/>
    <col min="12485" max="12485" width="10.26953125" style="1" customWidth="1"/>
    <col min="12486" max="12486" width="11.26953125" style="1" customWidth="1"/>
    <col min="12487" max="12487" width="20.453125" style="1" customWidth="1"/>
    <col min="12488" max="12488" width="11.26953125" style="1" customWidth="1"/>
    <col min="12489" max="12489" width="20.453125" style="1" customWidth="1"/>
    <col min="12490" max="12490" width="12.453125" style="1" customWidth="1"/>
    <col min="12491" max="12491" width="9.7265625" style="1" customWidth="1"/>
    <col min="12492" max="12492" width="20.26953125" style="1" bestFit="1" customWidth="1"/>
    <col min="12493" max="12493" width="10.26953125" style="1" customWidth="1"/>
    <col min="12494" max="12494" width="20.81640625" style="1" customWidth="1"/>
    <col min="12495" max="12495" width="10.26953125" style="1" customWidth="1"/>
    <col min="12496" max="12496" width="20.453125" style="1" customWidth="1"/>
    <col min="12497" max="12497" width="10.26953125" style="1" customWidth="1"/>
    <col min="12498" max="12498" width="11.26953125" style="1" customWidth="1"/>
    <col min="12499" max="12499" width="20.453125" style="1" customWidth="1"/>
    <col min="12500" max="12500" width="11.26953125" style="1" customWidth="1"/>
    <col min="12501" max="12501" width="20.453125" style="1" customWidth="1"/>
    <col min="12502" max="12502" width="12.453125" style="1" customWidth="1"/>
    <col min="12503" max="12503" width="9.7265625" style="1" customWidth="1"/>
    <col min="12504" max="12504" width="20.453125" style="1" customWidth="1"/>
    <col min="12505" max="12505" width="19.81640625" style="1" customWidth="1"/>
    <col min="12506" max="12506" width="20.453125" style="1" customWidth="1"/>
    <col min="12507" max="12507" width="12.453125" style="1" customWidth="1"/>
    <col min="12508" max="12508" width="10.54296875" style="1" customWidth="1"/>
    <col min="12509" max="12509" width="24.453125" style="1" customWidth="1"/>
    <col min="12510" max="12510" width="10.26953125" style="1" customWidth="1"/>
    <col min="12511" max="12511" width="20.81640625" style="1" customWidth="1"/>
    <col min="12512" max="12512" width="16.7265625" style="1" customWidth="1"/>
    <col min="12513" max="12513" width="20.453125" style="1" customWidth="1"/>
    <col min="12514" max="12514" width="21.1796875" style="1" customWidth="1"/>
    <col min="12515" max="12515" width="11.26953125" style="1" customWidth="1"/>
    <col min="12516" max="12545" width="0" style="1" hidden="1" customWidth="1"/>
    <col min="12546" max="12696" width="11.453125" style="1"/>
    <col min="12697" max="12697" width="50.54296875" style="1" customWidth="1"/>
    <col min="12698" max="12698" width="18.1796875" style="1" customWidth="1"/>
    <col min="12699" max="12699" width="9.26953125" style="1" customWidth="1"/>
    <col min="12700" max="12700" width="19.81640625" style="1" customWidth="1"/>
    <col min="12701" max="12701" width="20.26953125" style="1" customWidth="1"/>
    <col min="12702" max="12702" width="21.1796875" style="1" customWidth="1"/>
    <col min="12703" max="12703" width="19.7265625" style="1" customWidth="1"/>
    <col min="12704" max="12704" width="13.1796875" style="1" customWidth="1"/>
    <col min="12705" max="12705" width="18.81640625" style="1" customWidth="1"/>
    <col min="12706" max="12706" width="10.26953125" style="1" customWidth="1"/>
    <col min="12707" max="12707" width="20.81640625" style="1" customWidth="1"/>
    <col min="12708" max="12708" width="10.26953125" style="1" customWidth="1"/>
    <col min="12709" max="12709" width="20.453125" style="1" customWidth="1"/>
    <col min="12710" max="12710" width="10.26953125" style="1" customWidth="1"/>
    <col min="12711" max="12711" width="11.26953125" style="1" customWidth="1"/>
    <col min="12712" max="12712" width="20.26953125" style="1" bestFit="1" customWidth="1"/>
    <col min="12713" max="12713" width="10.26953125" style="1" customWidth="1"/>
    <col min="12714" max="12714" width="20.81640625" style="1" customWidth="1"/>
    <col min="12715" max="12715" width="10.26953125" style="1" customWidth="1"/>
    <col min="12716" max="12716" width="20.453125" style="1" customWidth="1"/>
    <col min="12717" max="12717" width="10.26953125" style="1" customWidth="1"/>
    <col min="12718" max="12718" width="11.26953125" style="1" customWidth="1"/>
    <col min="12719" max="12719" width="20.26953125" style="1" bestFit="1" customWidth="1"/>
    <col min="12720" max="12720" width="10.26953125" style="1" customWidth="1"/>
    <col min="12721" max="12721" width="20.81640625" style="1" customWidth="1"/>
    <col min="12722" max="12722" width="10.26953125" style="1" customWidth="1"/>
    <col min="12723" max="12723" width="20.453125" style="1" customWidth="1"/>
    <col min="12724" max="12724" width="10.26953125" style="1" customWidth="1"/>
    <col min="12725" max="12725" width="11.26953125" style="1" customWidth="1"/>
    <col min="12726" max="12726" width="20.81640625" style="1" customWidth="1"/>
    <col min="12727" max="12727" width="11.26953125" style="1" customWidth="1"/>
    <col min="12728" max="12728" width="23" style="1" customWidth="1"/>
    <col min="12729" max="12729" width="11.26953125" style="1" customWidth="1"/>
    <col min="12730" max="12730" width="11.453125" style="1" customWidth="1"/>
    <col min="12731" max="12731" width="20.81640625" style="1" customWidth="1"/>
    <col min="12732" max="12732" width="11.26953125" style="1" customWidth="1"/>
    <col min="12733" max="12733" width="23" style="1" customWidth="1"/>
    <col min="12734" max="12734" width="11.26953125" style="1" customWidth="1"/>
    <col min="12735" max="12735" width="11.453125" style="1" customWidth="1"/>
    <col min="12736" max="12736" width="20.26953125" style="1" bestFit="1" customWidth="1"/>
    <col min="12737" max="12737" width="10.26953125" style="1" customWidth="1"/>
    <col min="12738" max="12738" width="20.81640625" style="1" customWidth="1"/>
    <col min="12739" max="12739" width="10.26953125" style="1" customWidth="1"/>
    <col min="12740" max="12740" width="20.453125" style="1" customWidth="1"/>
    <col min="12741" max="12741" width="10.26953125" style="1" customWidth="1"/>
    <col min="12742" max="12742" width="11.26953125" style="1" customWidth="1"/>
    <col min="12743" max="12743" width="20.453125" style="1" customWidth="1"/>
    <col min="12744" max="12744" width="11.26953125" style="1" customWidth="1"/>
    <col min="12745" max="12745" width="20.453125" style="1" customWidth="1"/>
    <col min="12746" max="12746" width="12.453125" style="1" customWidth="1"/>
    <col min="12747" max="12747" width="9.7265625" style="1" customWidth="1"/>
    <col min="12748" max="12748" width="20.26953125" style="1" bestFit="1" customWidth="1"/>
    <col min="12749" max="12749" width="10.26953125" style="1" customWidth="1"/>
    <col min="12750" max="12750" width="20.81640625" style="1" customWidth="1"/>
    <col min="12751" max="12751" width="10.26953125" style="1" customWidth="1"/>
    <col min="12752" max="12752" width="20.453125" style="1" customWidth="1"/>
    <col min="12753" max="12753" width="10.26953125" style="1" customWidth="1"/>
    <col min="12754" max="12754" width="11.26953125" style="1" customWidth="1"/>
    <col min="12755" max="12755" width="20.453125" style="1" customWidth="1"/>
    <col min="12756" max="12756" width="11.26953125" style="1" customWidth="1"/>
    <col min="12757" max="12757" width="20.453125" style="1" customWidth="1"/>
    <col min="12758" max="12758" width="12.453125" style="1" customWidth="1"/>
    <col min="12759" max="12759" width="9.7265625" style="1" customWidth="1"/>
    <col min="12760" max="12760" width="20.453125" style="1" customWidth="1"/>
    <col min="12761" max="12761" width="19.81640625" style="1" customWidth="1"/>
    <col min="12762" max="12762" width="20.453125" style="1" customWidth="1"/>
    <col min="12763" max="12763" width="12.453125" style="1" customWidth="1"/>
    <col min="12764" max="12764" width="10.54296875" style="1" customWidth="1"/>
    <col min="12765" max="12765" width="24.453125" style="1" customWidth="1"/>
    <col min="12766" max="12766" width="10.26953125" style="1" customWidth="1"/>
    <col min="12767" max="12767" width="20.81640625" style="1" customWidth="1"/>
    <col min="12768" max="12768" width="16.7265625" style="1" customWidth="1"/>
    <col min="12769" max="12769" width="20.453125" style="1" customWidth="1"/>
    <col min="12770" max="12770" width="21.1796875" style="1" customWidth="1"/>
    <col min="12771" max="12771" width="11.26953125" style="1" customWidth="1"/>
    <col min="12772" max="12801" width="0" style="1" hidden="1" customWidth="1"/>
    <col min="12802" max="12952" width="11.453125" style="1"/>
    <col min="12953" max="12953" width="50.54296875" style="1" customWidth="1"/>
    <col min="12954" max="12954" width="18.1796875" style="1" customWidth="1"/>
    <col min="12955" max="12955" width="9.26953125" style="1" customWidth="1"/>
    <col min="12956" max="12956" width="19.81640625" style="1" customWidth="1"/>
    <col min="12957" max="12957" width="20.26953125" style="1" customWidth="1"/>
    <col min="12958" max="12958" width="21.1796875" style="1" customWidth="1"/>
    <col min="12959" max="12959" width="19.7265625" style="1" customWidth="1"/>
    <col min="12960" max="12960" width="13.1796875" style="1" customWidth="1"/>
    <col min="12961" max="12961" width="18.81640625" style="1" customWidth="1"/>
    <col min="12962" max="12962" width="10.26953125" style="1" customWidth="1"/>
    <col min="12963" max="12963" width="20.81640625" style="1" customWidth="1"/>
    <col min="12964" max="12964" width="10.26953125" style="1" customWidth="1"/>
    <col min="12965" max="12965" width="20.453125" style="1" customWidth="1"/>
    <col min="12966" max="12966" width="10.26953125" style="1" customWidth="1"/>
    <col min="12967" max="12967" width="11.26953125" style="1" customWidth="1"/>
    <col min="12968" max="12968" width="20.26953125" style="1" bestFit="1" customWidth="1"/>
    <col min="12969" max="12969" width="10.26953125" style="1" customWidth="1"/>
    <col min="12970" max="12970" width="20.81640625" style="1" customWidth="1"/>
    <col min="12971" max="12971" width="10.26953125" style="1" customWidth="1"/>
    <col min="12972" max="12972" width="20.453125" style="1" customWidth="1"/>
    <col min="12973" max="12973" width="10.26953125" style="1" customWidth="1"/>
    <col min="12974" max="12974" width="11.26953125" style="1" customWidth="1"/>
    <col min="12975" max="12975" width="20.26953125" style="1" bestFit="1" customWidth="1"/>
    <col min="12976" max="12976" width="10.26953125" style="1" customWidth="1"/>
    <col min="12977" max="12977" width="20.81640625" style="1" customWidth="1"/>
    <col min="12978" max="12978" width="10.26953125" style="1" customWidth="1"/>
    <col min="12979" max="12979" width="20.453125" style="1" customWidth="1"/>
    <col min="12980" max="12980" width="10.26953125" style="1" customWidth="1"/>
    <col min="12981" max="12981" width="11.26953125" style="1" customWidth="1"/>
    <col min="12982" max="12982" width="20.81640625" style="1" customWidth="1"/>
    <col min="12983" max="12983" width="11.26953125" style="1" customWidth="1"/>
    <col min="12984" max="12984" width="23" style="1" customWidth="1"/>
    <col min="12985" max="12985" width="11.26953125" style="1" customWidth="1"/>
    <col min="12986" max="12986" width="11.453125" style="1" customWidth="1"/>
    <col min="12987" max="12987" width="20.81640625" style="1" customWidth="1"/>
    <col min="12988" max="12988" width="11.26953125" style="1" customWidth="1"/>
    <col min="12989" max="12989" width="23" style="1" customWidth="1"/>
    <col min="12990" max="12990" width="11.26953125" style="1" customWidth="1"/>
    <col min="12991" max="12991" width="11.453125" style="1" customWidth="1"/>
    <col min="12992" max="12992" width="20.26953125" style="1" bestFit="1" customWidth="1"/>
    <col min="12993" max="12993" width="10.26953125" style="1" customWidth="1"/>
    <col min="12994" max="12994" width="20.81640625" style="1" customWidth="1"/>
    <col min="12995" max="12995" width="10.26953125" style="1" customWidth="1"/>
    <col min="12996" max="12996" width="20.453125" style="1" customWidth="1"/>
    <col min="12997" max="12997" width="10.26953125" style="1" customWidth="1"/>
    <col min="12998" max="12998" width="11.26953125" style="1" customWidth="1"/>
    <col min="12999" max="12999" width="20.453125" style="1" customWidth="1"/>
    <col min="13000" max="13000" width="11.26953125" style="1" customWidth="1"/>
    <col min="13001" max="13001" width="20.453125" style="1" customWidth="1"/>
    <col min="13002" max="13002" width="12.453125" style="1" customWidth="1"/>
    <col min="13003" max="13003" width="9.7265625" style="1" customWidth="1"/>
    <col min="13004" max="13004" width="20.26953125" style="1" bestFit="1" customWidth="1"/>
    <col min="13005" max="13005" width="10.26953125" style="1" customWidth="1"/>
    <col min="13006" max="13006" width="20.81640625" style="1" customWidth="1"/>
    <col min="13007" max="13007" width="10.26953125" style="1" customWidth="1"/>
    <col min="13008" max="13008" width="20.453125" style="1" customWidth="1"/>
    <col min="13009" max="13009" width="10.26953125" style="1" customWidth="1"/>
    <col min="13010" max="13010" width="11.26953125" style="1" customWidth="1"/>
    <col min="13011" max="13011" width="20.453125" style="1" customWidth="1"/>
    <col min="13012" max="13012" width="11.26953125" style="1" customWidth="1"/>
    <col min="13013" max="13013" width="20.453125" style="1" customWidth="1"/>
    <col min="13014" max="13014" width="12.453125" style="1" customWidth="1"/>
    <col min="13015" max="13015" width="9.7265625" style="1" customWidth="1"/>
    <col min="13016" max="13016" width="20.453125" style="1" customWidth="1"/>
    <col min="13017" max="13017" width="19.81640625" style="1" customWidth="1"/>
    <col min="13018" max="13018" width="20.453125" style="1" customWidth="1"/>
    <col min="13019" max="13019" width="12.453125" style="1" customWidth="1"/>
    <col min="13020" max="13020" width="10.54296875" style="1" customWidth="1"/>
    <col min="13021" max="13021" width="24.453125" style="1" customWidth="1"/>
    <col min="13022" max="13022" width="10.26953125" style="1" customWidth="1"/>
    <col min="13023" max="13023" width="20.81640625" style="1" customWidth="1"/>
    <col min="13024" max="13024" width="16.7265625" style="1" customWidth="1"/>
    <col min="13025" max="13025" width="20.453125" style="1" customWidth="1"/>
    <col min="13026" max="13026" width="21.1796875" style="1" customWidth="1"/>
    <col min="13027" max="13027" width="11.26953125" style="1" customWidth="1"/>
    <col min="13028" max="13057" width="0" style="1" hidden="1" customWidth="1"/>
    <col min="13058" max="13208" width="11.453125" style="1"/>
    <col min="13209" max="13209" width="50.54296875" style="1" customWidth="1"/>
    <col min="13210" max="13210" width="18.1796875" style="1" customWidth="1"/>
    <col min="13211" max="13211" width="9.26953125" style="1" customWidth="1"/>
    <col min="13212" max="13212" width="19.81640625" style="1" customWidth="1"/>
    <col min="13213" max="13213" width="20.26953125" style="1" customWidth="1"/>
    <col min="13214" max="13214" width="21.1796875" style="1" customWidth="1"/>
    <col min="13215" max="13215" width="19.7265625" style="1" customWidth="1"/>
    <col min="13216" max="13216" width="13.1796875" style="1" customWidth="1"/>
    <col min="13217" max="13217" width="18.81640625" style="1" customWidth="1"/>
    <col min="13218" max="13218" width="10.26953125" style="1" customWidth="1"/>
    <col min="13219" max="13219" width="20.81640625" style="1" customWidth="1"/>
    <col min="13220" max="13220" width="10.26953125" style="1" customWidth="1"/>
    <col min="13221" max="13221" width="20.453125" style="1" customWidth="1"/>
    <col min="13222" max="13222" width="10.26953125" style="1" customWidth="1"/>
    <col min="13223" max="13223" width="11.26953125" style="1" customWidth="1"/>
    <col min="13224" max="13224" width="20.26953125" style="1" bestFit="1" customWidth="1"/>
    <col min="13225" max="13225" width="10.26953125" style="1" customWidth="1"/>
    <col min="13226" max="13226" width="20.81640625" style="1" customWidth="1"/>
    <col min="13227" max="13227" width="10.26953125" style="1" customWidth="1"/>
    <col min="13228" max="13228" width="20.453125" style="1" customWidth="1"/>
    <col min="13229" max="13229" width="10.26953125" style="1" customWidth="1"/>
    <col min="13230" max="13230" width="11.26953125" style="1" customWidth="1"/>
    <col min="13231" max="13231" width="20.26953125" style="1" bestFit="1" customWidth="1"/>
    <col min="13232" max="13232" width="10.26953125" style="1" customWidth="1"/>
    <col min="13233" max="13233" width="20.81640625" style="1" customWidth="1"/>
    <col min="13234" max="13234" width="10.26953125" style="1" customWidth="1"/>
    <col min="13235" max="13235" width="20.453125" style="1" customWidth="1"/>
    <col min="13236" max="13236" width="10.26953125" style="1" customWidth="1"/>
    <col min="13237" max="13237" width="11.26953125" style="1" customWidth="1"/>
    <col min="13238" max="13238" width="20.81640625" style="1" customWidth="1"/>
    <col min="13239" max="13239" width="11.26953125" style="1" customWidth="1"/>
    <col min="13240" max="13240" width="23" style="1" customWidth="1"/>
    <col min="13241" max="13241" width="11.26953125" style="1" customWidth="1"/>
    <col min="13242" max="13242" width="11.453125" style="1" customWidth="1"/>
    <col min="13243" max="13243" width="20.81640625" style="1" customWidth="1"/>
    <col min="13244" max="13244" width="11.26953125" style="1" customWidth="1"/>
    <col min="13245" max="13245" width="23" style="1" customWidth="1"/>
    <col min="13246" max="13246" width="11.26953125" style="1" customWidth="1"/>
    <col min="13247" max="13247" width="11.453125" style="1" customWidth="1"/>
    <col min="13248" max="13248" width="20.26953125" style="1" bestFit="1" customWidth="1"/>
    <col min="13249" max="13249" width="10.26953125" style="1" customWidth="1"/>
    <col min="13250" max="13250" width="20.81640625" style="1" customWidth="1"/>
    <col min="13251" max="13251" width="10.26953125" style="1" customWidth="1"/>
    <col min="13252" max="13252" width="20.453125" style="1" customWidth="1"/>
    <col min="13253" max="13253" width="10.26953125" style="1" customWidth="1"/>
    <col min="13254" max="13254" width="11.26953125" style="1" customWidth="1"/>
    <col min="13255" max="13255" width="20.453125" style="1" customWidth="1"/>
    <col min="13256" max="13256" width="11.26953125" style="1" customWidth="1"/>
    <col min="13257" max="13257" width="20.453125" style="1" customWidth="1"/>
    <col min="13258" max="13258" width="12.453125" style="1" customWidth="1"/>
    <col min="13259" max="13259" width="9.7265625" style="1" customWidth="1"/>
    <col min="13260" max="13260" width="20.26953125" style="1" bestFit="1" customWidth="1"/>
    <col min="13261" max="13261" width="10.26953125" style="1" customWidth="1"/>
    <col min="13262" max="13262" width="20.81640625" style="1" customWidth="1"/>
    <col min="13263" max="13263" width="10.26953125" style="1" customWidth="1"/>
    <col min="13264" max="13264" width="20.453125" style="1" customWidth="1"/>
    <col min="13265" max="13265" width="10.26953125" style="1" customWidth="1"/>
    <col min="13266" max="13266" width="11.26953125" style="1" customWidth="1"/>
    <col min="13267" max="13267" width="20.453125" style="1" customWidth="1"/>
    <col min="13268" max="13268" width="11.26953125" style="1" customWidth="1"/>
    <col min="13269" max="13269" width="20.453125" style="1" customWidth="1"/>
    <col min="13270" max="13270" width="12.453125" style="1" customWidth="1"/>
    <col min="13271" max="13271" width="9.7265625" style="1" customWidth="1"/>
    <col min="13272" max="13272" width="20.453125" style="1" customWidth="1"/>
    <col min="13273" max="13273" width="19.81640625" style="1" customWidth="1"/>
    <col min="13274" max="13274" width="20.453125" style="1" customWidth="1"/>
    <col min="13275" max="13275" width="12.453125" style="1" customWidth="1"/>
    <col min="13276" max="13276" width="10.54296875" style="1" customWidth="1"/>
    <col min="13277" max="13277" width="24.453125" style="1" customWidth="1"/>
    <col min="13278" max="13278" width="10.26953125" style="1" customWidth="1"/>
    <col min="13279" max="13279" width="20.81640625" style="1" customWidth="1"/>
    <col min="13280" max="13280" width="16.7265625" style="1" customWidth="1"/>
    <col min="13281" max="13281" width="20.453125" style="1" customWidth="1"/>
    <col min="13282" max="13282" width="21.1796875" style="1" customWidth="1"/>
    <col min="13283" max="13283" width="11.26953125" style="1" customWidth="1"/>
    <col min="13284" max="13313" width="0" style="1" hidden="1" customWidth="1"/>
    <col min="13314" max="13464" width="11.453125" style="1"/>
    <col min="13465" max="13465" width="50.54296875" style="1" customWidth="1"/>
    <col min="13466" max="13466" width="18.1796875" style="1" customWidth="1"/>
    <col min="13467" max="13467" width="9.26953125" style="1" customWidth="1"/>
    <col min="13468" max="13468" width="19.81640625" style="1" customWidth="1"/>
    <col min="13469" max="13469" width="20.26953125" style="1" customWidth="1"/>
    <col min="13470" max="13470" width="21.1796875" style="1" customWidth="1"/>
    <col min="13471" max="13471" width="19.7265625" style="1" customWidth="1"/>
    <col min="13472" max="13472" width="13.1796875" style="1" customWidth="1"/>
    <col min="13473" max="13473" width="18.81640625" style="1" customWidth="1"/>
    <col min="13474" max="13474" width="10.26953125" style="1" customWidth="1"/>
    <col min="13475" max="13475" width="20.81640625" style="1" customWidth="1"/>
    <col min="13476" max="13476" width="10.26953125" style="1" customWidth="1"/>
    <col min="13477" max="13477" width="20.453125" style="1" customWidth="1"/>
    <col min="13478" max="13478" width="10.26953125" style="1" customWidth="1"/>
    <col min="13479" max="13479" width="11.26953125" style="1" customWidth="1"/>
    <col min="13480" max="13480" width="20.26953125" style="1" bestFit="1" customWidth="1"/>
    <col min="13481" max="13481" width="10.26953125" style="1" customWidth="1"/>
    <col min="13482" max="13482" width="20.81640625" style="1" customWidth="1"/>
    <col min="13483" max="13483" width="10.26953125" style="1" customWidth="1"/>
    <col min="13484" max="13484" width="20.453125" style="1" customWidth="1"/>
    <col min="13485" max="13485" width="10.26953125" style="1" customWidth="1"/>
    <col min="13486" max="13486" width="11.26953125" style="1" customWidth="1"/>
    <col min="13487" max="13487" width="20.26953125" style="1" bestFit="1" customWidth="1"/>
    <col min="13488" max="13488" width="10.26953125" style="1" customWidth="1"/>
    <col min="13489" max="13489" width="20.81640625" style="1" customWidth="1"/>
    <col min="13490" max="13490" width="10.26953125" style="1" customWidth="1"/>
    <col min="13491" max="13491" width="20.453125" style="1" customWidth="1"/>
    <col min="13492" max="13492" width="10.26953125" style="1" customWidth="1"/>
    <col min="13493" max="13493" width="11.26953125" style="1" customWidth="1"/>
    <col min="13494" max="13494" width="20.81640625" style="1" customWidth="1"/>
    <col min="13495" max="13495" width="11.26953125" style="1" customWidth="1"/>
    <col min="13496" max="13496" width="23" style="1" customWidth="1"/>
    <col min="13497" max="13497" width="11.26953125" style="1" customWidth="1"/>
    <col min="13498" max="13498" width="11.453125" style="1" customWidth="1"/>
    <col min="13499" max="13499" width="20.81640625" style="1" customWidth="1"/>
    <col min="13500" max="13500" width="11.26953125" style="1" customWidth="1"/>
    <col min="13501" max="13501" width="23" style="1" customWidth="1"/>
    <col min="13502" max="13502" width="11.26953125" style="1" customWidth="1"/>
    <col min="13503" max="13503" width="11.453125" style="1" customWidth="1"/>
    <col min="13504" max="13504" width="20.26953125" style="1" bestFit="1" customWidth="1"/>
    <col min="13505" max="13505" width="10.26953125" style="1" customWidth="1"/>
    <col min="13506" max="13506" width="20.81640625" style="1" customWidth="1"/>
    <col min="13507" max="13507" width="10.26953125" style="1" customWidth="1"/>
    <col min="13508" max="13508" width="20.453125" style="1" customWidth="1"/>
    <col min="13509" max="13509" width="10.26953125" style="1" customWidth="1"/>
    <col min="13510" max="13510" width="11.26953125" style="1" customWidth="1"/>
    <col min="13511" max="13511" width="20.453125" style="1" customWidth="1"/>
    <col min="13512" max="13512" width="11.26953125" style="1" customWidth="1"/>
    <col min="13513" max="13513" width="20.453125" style="1" customWidth="1"/>
    <col min="13514" max="13514" width="12.453125" style="1" customWidth="1"/>
    <col min="13515" max="13515" width="9.7265625" style="1" customWidth="1"/>
    <col min="13516" max="13516" width="20.26953125" style="1" bestFit="1" customWidth="1"/>
    <col min="13517" max="13517" width="10.26953125" style="1" customWidth="1"/>
    <col min="13518" max="13518" width="20.81640625" style="1" customWidth="1"/>
    <col min="13519" max="13519" width="10.26953125" style="1" customWidth="1"/>
    <col min="13520" max="13520" width="20.453125" style="1" customWidth="1"/>
    <col min="13521" max="13521" width="10.26953125" style="1" customWidth="1"/>
    <col min="13522" max="13522" width="11.26953125" style="1" customWidth="1"/>
    <col min="13523" max="13523" width="20.453125" style="1" customWidth="1"/>
    <col min="13524" max="13524" width="11.26953125" style="1" customWidth="1"/>
    <col min="13525" max="13525" width="20.453125" style="1" customWidth="1"/>
    <col min="13526" max="13526" width="12.453125" style="1" customWidth="1"/>
    <col min="13527" max="13527" width="9.7265625" style="1" customWidth="1"/>
    <col min="13528" max="13528" width="20.453125" style="1" customWidth="1"/>
    <col min="13529" max="13529" width="19.81640625" style="1" customWidth="1"/>
    <col min="13530" max="13530" width="20.453125" style="1" customWidth="1"/>
    <col min="13531" max="13531" width="12.453125" style="1" customWidth="1"/>
    <col min="13532" max="13532" width="10.54296875" style="1" customWidth="1"/>
    <col min="13533" max="13533" width="24.453125" style="1" customWidth="1"/>
    <col min="13534" max="13534" width="10.26953125" style="1" customWidth="1"/>
    <col min="13535" max="13535" width="20.81640625" style="1" customWidth="1"/>
    <col min="13536" max="13536" width="16.7265625" style="1" customWidth="1"/>
    <col min="13537" max="13537" width="20.453125" style="1" customWidth="1"/>
    <col min="13538" max="13538" width="21.1796875" style="1" customWidth="1"/>
    <col min="13539" max="13539" width="11.26953125" style="1" customWidth="1"/>
    <col min="13540" max="13569" width="0" style="1" hidden="1" customWidth="1"/>
    <col min="13570" max="13720" width="11.453125" style="1"/>
    <col min="13721" max="13721" width="50.54296875" style="1" customWidth="1"/>
    <col min="13722" max="13722" width="18.1796875" style="1" customWidth="1"/>
    <col min="13723" max="13723" width="9.26953125" style="1" customWidth="1"/>
    <col min="13724" max="13724" width="19.81640625" style="1" customWidth="1"/>
    <col min="13725" max="13725" width="20.26953125" style="1" customWidth="1"/>
    <col min="13726" max="13726" width="21.1796875" style="1" customWidth="1"/>
    <col min="13727" max="13727" width="19.7265625" style="1" customWidth="1"/>
    <col min="13728" max="13728" width="13.1796875" style="1" customWidth="1"/>
    <col min="13729" max="13729" width="18.81640625" style="1" customWidth="1"/>
    <col min="13730" max="13730" width="10.26953125" style="1" customWidth="1"/>
    <col min="13731" max="13731" width="20.81640625" style="1" customWidth="1"/>
    <col min="13732" max="13732" width="10.26953125" style="1" customWidth="1"/>
    <col min="13733" max="13733" width="20.453125" style="1" customWidth="1"/>
    <col min="13734" max="13734" width="10.26953125" style="1" customWidth="1"/>
    <col min="13735" max="13735" width="11.26953125" style="1" customWidth="1"/>
    <col min="13736" max="13736" width="20.26953125" style="1" bestFit="1" customWidth="1"/>
    <col min="13737" max="13737" width="10.26953125" style="1" customWidth="1"/>
    <col min="13738" max="13738" width="20.81640625" style="1" customWidth="1"/>
    <col min="13739" max="13739" width="10.26953125" style="1" customWidth="1"/>
    <col min="13740" max="13740" width="20.453125" style="1" customWidth="1"/>
    <col min="13741" max="13741" width="10.26953125" style="1" customWidth="1"/>
    <col min="13742" max="13742" width="11.26953125" style="1" customWidth="1"/>
    <col min="13743" max="13743" width="20.26953125" style="1" bestFit="1" customWidth="1"/>
    <col min="13744" max="13744" width="10.26953125" style="1" customWidth="1"/>
    <col min="13745" max="13745" width="20.81640625" style="1" customWidth="1"/>
    <col min="13746" max="13746" width="10.26953125" style="1" customWidth="1"/>
    <col min="13747" max="13747" width="20.453125" style="1" customWidth="1"/>
    <col min="13748" max="13748" width="10.26953125" style="1" customWidth="1"/>
    <col min="13749" max="13749" width="11.26953125" style="1" customWidth="1"/>
    <col min="13750" max="13750" width="20.81640625" style="1" customWidth="1"/>
    <col min="13751" max="13751" width="11.26953125" style="1" customWidth="1"/>
    <col min="13752" max="13752" width="23" style="1" customWidth="1"/>
    <col min="13753" max="13753" width="11.26953125" style="1" customWidth="1"/>
    <col min="13754" max="13754" width="11.453125" style="1" customWidth="1"/>
    <col min="13755" max="13755" width="20.81640625" style="1" customWidth="1"/>
    <col min="13756" max="13756" width="11.26953125" style="1" customWidth="1"/>
    <col min="13757" max="13757" width="23" style="1" customWidth="1"/>
    <col min="13758" max="13758" width="11.26953125" style="1" customWidth="1"/>
    <col min="13759" max="13759" width="11.453125" style="1" customWidth="1"/>
    <col min="13760" max="13760" width="20.26953125" style="1" bestFit="1" customWidth="1"/>
    <col min="13761" max="13761" width="10.26953125" style="1" customWidth="1"/>
    <col min="13762" max="13762" width="20.81640625" style="1" customWidth="1"/>
    <col min="13763" max="13763" width="10.26953125" style="1" customWidth="1"/>
    <col min="13764" max="13764" width="20.453125" style="1" customWidth="1"/>
    <col min="13765" max="13765" width="10.26953125" style="1" customWidth="1"/>
    <col min="13766" max="13766" width="11.26953125" style="1" customWidth="1"/>
    <col min="13767" max="13767" width="20.453125" style="1" customWidth="1"/>
    <col min="13768" max="13768" width="11.26953125" style="1" customWidth="1"/>
    <col min="13769" max="13769" width="20.453125" style="1" customWidth="1"/>
    <col min="13770" max="13770" width="12.453125" style="1" customWidth="1"/>
    <col min="13771" max="13771" width="9.7265625" style="1" customWidth="1"/>
    <col min="13772" max="13772" width="20.26953125" style="1" bestFit="1" customWidth="1"/>
    <col min="13773" max="13773" width="10.26953125" style="1" customWidth="1"/>
    <col min="13774" max="13774" width="20.81640625" style="1" customWidth="1"/>
    <col min="13775" max="13775" width="10.26953125" style="1" customWidth="1"/>
    <col min="13776" max="13776" width="20.453125" style="1" customWidth="1"/>
    <col min="13777" max="13777" width="10.26953125" style="1" customWidth="1"/>
    <col min="13778" max="13778" width="11.26953125" style="1" customWidth="1"/>
    <col min="13779" max="13779" width="20.453125" style="1" customWidth="1"/>
    <col min="13780" max="13780" width="11.26953125" style="1" customWidth="1"/>
    <col min="13781" max="13781" width="20.453125" style="1" customWidth="1"/>
    <col min="13782" max="13782" width="12.453125" style="1" customWidth="1"/>
    <col min="13783" max="13783" width="9.7265625" style="1" customWidth="1"/>
    <col min="13784" max="13784" width="20.453125" style="1" customWidth="1"/>
    <col min="13785" max="13785" width="19.81640625" style="1" customWidth="1"/>
    <col min="13786" max="13786" width="20.453125" style="1" customWidth="1"/>
    <col min="13787" max="13787" width="12.453125" style="1" customWidth="1"/>
    <col min="13788" max="13788" width="10.54296875" style="1" customWidth="1"/>
    <col min="13789" max="13789" width="24.453125" style="1" customWidth="1"/>
    <col min="13790" max="13790" width="10.26953125" style="1" customWidth="1"/>
    <col min="13791" max="13791" width="20.81640625" style="1" customWidth="1"/>
    <col min="13792" max="13792" width="16.7265625" style="1" customWidth="1"/>
    <col min="13793" max="13793" width="20.453125" style="1" customWidth="1"/>
    <col min="13794" max="13794" width="21.1796875" style="1" customWidth="1"/>
    <col min="13795" max="13795" width="11.26953125" style="1" customWidth="1"/>
    <col min="13796" max="13825" width="0" style="1" hidden="1" customWidth="1"/>
    <col min="13826" max="13976" width="11.453125" style="1"/>
    <col min="13977" max="13977" width="50.54296875" style="1" customWidth="1"/>
    <col min="13978" max="13978" width="18.1796875" style="1" customWidth="1"/>
    <col min="13979" max="13979" width="9.26953125" style="1" customWidth="1"/>
    <col min="13980" max="13980" width="19.81640625" style="1" customWidth="1"/>
    <col min="13981" max="13981" width="20.26953125" style="1" customWidth="1"/>
    <col min="13982" max="13982" width="21.1796875" style="1" customWidth="1"/>
    <col min="13983" max="13983" width="19.7265625" style="1" customWidth="1"/>
    <col min="13984" max="13984" width="13.1796875" style="1" customWidth="1"/>
    <col min="13985" max="13985" width="18.81640625" style="1" customWidth="1"/>
    <col min="13986" max="13986" width="10.26953125" style="1" customWidth="1"/>
    <col min="13987" max="13987" width="20.81640625" style="1" customWidth="1"/>
    <col min="13988" max="13988" width="10.26953125" style="1" customWidth="1"/>
    <col min="13989" max="13989" width="20.453125" style="1" customWidth="1"/>
    <col min="13990" max="13990" width="10.26953125" style="1" customWidth="1"/>
    <col min="13991" max="13991" width="11.26953125" style="1" customWidth="1"/>
    <col min="13992" max="13992" width="20.26953125" style="1" bestFit="1" customWidth="1"/>
    <col min="13993" max="13993" width="10.26953125" style="1" customWidth="1"/>
    <col min="13994" max="13994" width="20.81640625" style="1" customWidth="1"/>
    <col min="13995" max="13995" width="10.26953125" style="1" customWidth="1"/>
    <col min="13996" max="13996" width="20.453125" style="1" customWidth="1"/>
    <col min="13997" max="13997" width="10.26953125" style="1" customWidth="1"/>
    <col min="13998" max="13998" width="11.26953125" style="1" customWidth="1"/>
    <col min="13999" max="13999" width="20.26953125" style="1" bestFit="1" customWidth="1"/>
    <col min="14000" max="14000" width="10.26953125" style="1" customWidth="1"/>
    <col min="14001" max="14001" width="20.81640625" style="1" customWidth="1"/>
    <col min="14002" max="14002" width="10.26953125" style="1" customWidth="1"/>
    <col min="14003" max="14003" width="20.453125" style="1" customWidth="1"/>
    <col min="14004" max="14004" width="10.26953125" style="1" customWidth="1"/>
    <col min="14005" max="14005" width="11.26953125" style="1" customWidth="1"/>
    <col min="14006" max="14006" width="20.81640625" style="1" customWidth="1"/>
    <col min="14007" max="14007" width="11.26953125" style="1" customWidth="1"/>
    <col min="14008" max="14008" width="23" style="1" customWidth="1"/>
    <col min="14009" max="14009" width="11.26953125" style="1" customWidth="1"/>
    <col min="14010" max="14010" width="11.453125" style="1" customWidth="1"/>
    <col min="14011" max="14011" width="20.81640625" style="1" customWidth="1"/>
    <col min="14012" max="14012" width="11.26953125" style="1" customWidth="1"/>
    <col min="14013" max="14013" width="23" style="1" customWidth="1"/>
    <col min="14014" max="14014" width="11.26953125" style="1" customWidth="1"/>
    <col min="14015" max="14015" width="11.453125" style="1" customWidth="1"/>
    <col min="14016" max="14016" width="20.26953125" style="1" bestFit="1" customWidth="1"/>
    <col min="14017" max="14017" width="10.26953125" style="1" customWidth="1"/>
    <col min="14018" max="14018" width="20.81640625" style="1" customWidth="1"/>
    <col min="14019" max="14019" width="10.26953125" style="1" customWidth="1"/>
    <col min="14020" max="14020" width="20.453125" style="1" customWidth="1"/>
    <col min="14021" max="14021" width="10.26953125" style="1" customWidth="1"/>
    <col min="14022" max="14022" width="11.26953125" style="1" customWidth="1"/>
    <col min="14023" max="14023" width="20.453125" style="1" customWidth="1"/>
    <col min="14024" max="14024" width="11.26953125" style="1" customWidth="1"/>
    <col min="14025" max="14025" width="20.453125" style="1" customWidth="1"/>
    <col min="14026" max="14026" width="12.453125" style="1" customWidth="1"/>
    <col min="14027" max="14027" width="9.7265625" style="1" customWidth="1"/>
    <col min="14028" max="14028" width="20.26953125" style="1" bestFit="1" customWidth="1"/>
    <col min="14029" max="14029" width="10.26953125" style="1" customWidth="1"/>
    <col min="14030" max="14030" width="20.81640625" style="1" customWidth="1"/>
    <col min="14031" max="14031" width="10.26953125" style="1" customWidth="1"/>
    <col min="14032" max="14032" width="20.453125" style="1" customWidth="1"/>
    <col min="14033" max="14033" width="10.26953125" style="1" customWidth="1"/>
    <col min="14034" max="14034" width="11.26953125" style="1" customWidth="1"/>
    <col min="14035" max="14035" width="20.453125" style="1" customWidth="1"/>
    <col min="14036" max="14036" width="11.26953125" style="1" customWidth="1"/>
    <col min="14037" max="14037" width="20.453125" style="1" customWidth="1"/>
    <col min="14038" max="14038" width="12.453125" style="1" customWidth="1"/>
    <col min="14039" max="14039" width="9.7265625" style="1" customWidth="1"/>
    <col min="14040" max="14040" width="20.453125" style="1" customWidth="1"/>
    <col min="14041" max="14041" width="19.81640625" style="1" customWidth="1"/>
    <col min="14042" max="14042" width="20.453125" style="1" customWidth="1"/>
    <col min="14043" max="14043" width="12.453125" style="1" customWidth="1"/>
    <col min="14044" max="14044" width="10.54296875" style="1" customWidth="1"/>
    <col min="14045" max="14045" width="24.453125" style="1" customWidth="1"/>
    <col min="14046" max="14046" width="10.26953125" style="1" customWidth="1"/>
    <col min="14047" max="14047" width="20.81640625" style="1" customWidth="1"/>
    <col min="14048" max="14048" width="16.7265625" style="1" customWidth="1"/>
    <col min="14049" max="14049" width="20.453125" style="1" customWidth="1"/>
    <col min="14050" max="14050" width="21.1796875" style="1" customWidth="1"/>
    <col min="14051" max="14051" width="11.26953125" style="1" customWidth="1"/>
    <col min="14052" max="14081" width="0" style="1" hidden="1" customWidth="1"/>
    <col min="14082" max="14232" width="11.453125" style="1"/>
    <col min="14233" max="14233" width="50.54296875" style="1" customWidth="1"/>
    <col min="14234" max="14234" width="18.1796875" style="1" customWidth="1"/>
    <col min="14235" max="14235" width="9.26953125" style="1" customWidth="1"/>
    <col min="14236" max="14236" width="19.81640625" style="1" customWidth="1"/>
    <col min="14237" max="14237" width="20.26953125" style="1" customWidth="1"/>
    <col min="14238" max="14238" width="21.1796875" style="1" customWidth="1"/>
    <col min="14239" max="14239" width="19.7265625" style="1" customWidth="1"/>
    <col min="14240" max="14240" width="13.1796875" style="1" customWidth="1"/>
    <col min="14241" max="14241" width="18.81640625" style="1" customWidth="1"/>
    <col min="14242" max="14242" width="10.26953125" style="1" customWidth="1"/>
    <col min="14243" max="14243" width="20.81640625" style="1" customWidth="1"/>
    <col min="14244" max="14244" width="10.26953125" style="1" customWidth="1"/>
    <col min="14245" max="14245" width="20.453125" style="1" customWidth="1"/>
    <col min="14246" max="14246" width="10.26953125" style="1" customWidth="1"/>
    <col min="14247" max="14247" width="11.26953125" style="1" customWidth="1"/>
    <col min="14248" max="14248" width="20.26953125" style="1" bestFit="1" customWidth="1"/>
    <col min="14249" max="14249" width="10.26953125" style="1" customWidth="1"/>
    <col min="14250" max="14250" width="20.81640625" style="1" customWidth="1"/>
    <col min="14251" max="14251" width="10.26953125" style="1" customWidth="1"/>
    <col min="14252" max="14252" width="20.453125" style="1" customWidth="1"/>
    <col min="14253" max="14253" width="10.26953125" style="1" customWidth="1"/>
    <col min="14254" max="14254" width="11.26953125" style="1" customWidth="1"/>
    <col min="14255" max="14255" width="20.26953125" style="1" bestFit="1" customWidth="1"/>
    <col min="14256" max="14256" width="10.26953125" style="1" customWidth="1"/>
    <col min="14257" max="14257" width="20.81640625" style="1" customWidth="1"/>
    <col min="14258" max="14258" width="10.26953125" style="1" customWidth="1"/>
    <col min="14259" max="14259" width="20.453125" style="1" customWidth="1"/>
    <col min="14260" max="14260" width="10.26953125" style="1" customWidth="1"/>
    <col min="14261" max="14261" width="11.26953125" style="1" customWidth="1"/>
    <col min="14262" max="14262" width="20.81640625" style="1" customWidth="1"/>
    <col min="14263" max="14263" width="11.26953125" style="1" customWidth="1"/>
    <col min="14264" max="14264" width="23" style="1" customWidth="1"/>
    <col min="14265" max="14265" width="11.26953125" style="1" customWidth="1"/>
    <col min="14266" max="14266" width="11.453125" style="1" customWidth="1"/>
    <col min="14267" max="14267" width="20.81640625" style="1" customWidth="1"/>
    <col min="14268" max="14268" width="11.26953125" style="1" customWidth="1"/>
    <col min="14269" max="14269" width="23" style="1" customWidth="1"/>
    <col min="14270" max="14270" width="11.26953125" style="1" customWidth="1"/>
    <col min="14271" max="14271" width="11.453125" style="1" customWidth="1"/>
    <col min="14272" max="14272" width="20.26953125" style="1" bestFit="1" customWidth="1"/>
    <col min="14273" max="14273" width="10.26953125" style="1" customWidth="1"/>
    <col min="14274" max="14274" width="20.81640625" style="1" customWidth="1"/>
    <col min="14275" max="14275" width="10.26953125" style="1" customWidth="1"/>
    <col min="14276" max="14276" width="20.453125" style="1" customWidth="1"/>
    <col min="14277" max="14277" width="10.26953125" style="1" customWidth="1"/>
    <col min="14278" max="14278" width="11.26953125" style="1" customWidth="1"/>
    <col min="14279" max="14279" width="20.453125" style="1" customWidth="1"/>
    <col min="14280" max="14280" width="11.26953125" style="1" customWidth="1"/>
    <col min="14281" max="14281" width="20.453125" style="1" customWidth="1"/>
    <col min="14282" max="14282" width="12.453125" style="1" customWidth="1"/>
    <col min="14283" max="14283" width="9.7265625" style="1" customWidth="1"/>
    <col min="14284" max="14284" width="20.26953125" style="1" bestFit="1" customWidth="1"/>
    <col min="14285" max="14285" width="10.26953125" style="1" customWidth="1"/>
    <col min="14286" max="14286" width="20.81640625" style="1" customWidth="1"/>
    <col min="14287" max="14287" width="10.26953125" style="1" customWidth="1"/>
    <col min="14288" max="14288" width="20.453125" style="1" customWidth="1"/>
    <col min="14289" max="14289" width="10.26953125" style="1" customWidth="1"/>
    <col min="14290" max="14290" width="11.26953125" style="1" customWidth="1"/>
    <col min="14291" max="14291" width="20.453125" style="1" customWidth="1"/>
    <col min="14292" max="14292" width="11.26953125" style="1" customWidth="1"/>
    <col min="14293" max="14293" width="20.453125" style="1" customWidth="1"/>
    <col min="14294" max="14294" width="12.453125" style="1" customWidth="1"/>
    <col min="14295" max="14295" width="9.7265625" style="1" customWidth="1"/>
    <col min="14296" max="14296" width="20.453125" style="1" customWidth="1"/>
    <col min="14297" max="14297" width="19.81640625" style="1" customWidth="1"/>
    <col min="14298" max="14298" width="20.453125" style="1" customWidth="1"/>
    <col min="14299" max="14299" width="12.453125" style="1" customWidth="1"/>
    <col min="14300" max="14300" width="10.54296875" style="1" customWidth="1"/>
    <col min="14301" max="14301" width="24.453125" style="1" customWidth="1"/>
    <col min="14302" max="14302" width="10.26953125" style="1" customWidth="1"/>
    <col min="14303" max="14303" width="20.81640625" style="1" customWidth="1"/>
    <col min="14304" max="14304" width="16.7265625" style="1" customWidth="1"/>
    <col min="14305" max="14305" width="20.453125" style="1" customWidth="1"/>
    <col min="14306" max="14306" width="21.1796875" style="1" customWidth="1"/>
    <col min="14307" max="14307" width="11.26953125" style="1" customWidth="1"/>
    <col min="14308" max="14337" width="0" style="1" hidden="1" customWidth="1"/>
    <col min="14338" max="14488" width="11.453125" style="1"/>
    <col min="14489" max="14489" width="50.54296875" style="1" customWidth="1"/>
    <col min="14490" max="14490" width="18.1796875" style="1" customWidth="1"/>
    <col min="14491" max="14491" width="9.26953125" style="1" customWidth="1"/>
    <col min="14492" max="14492" width="19.81640625" style="1" customWidth="1"/>
    <col min="14493" max="14493" width="20.26953125" style="1" customWidth="1"/>
    <col min="14494" max="14494" width="21.1796875" style="1" customWidth="1"/>
    <col min="14495" max="14495" width="19.7265625" style="1" customWidth="1"/>
    <col min="14496" max="14496" width="13.1796875" style="1" customWidth="1"/>
    <col min="14497" max="14497" width="18.81640625" style="1" customWidth="1"/>
    <col min="14498" max="14498" width="10.26953125" style="1" customWidth="1"/>
    <col min="14499" max="14499" width="20.81640625" style="1" customWidth="1"/>
    <col min="14500" max="14500" width="10.26953125" style="1" customWidth="1"/>
    <col min="14501" max="14501" width="20.453125" style="1" customWidth="1"/>
    <col min="14502" max="14502" width="10.26953125" style="1" customWidth="1"/>
    <col min="14503" max="14503" width="11.26953125" style="1" customWidth="1"/>
    <col min="14504" max="14504" width="20.26953125" style="1" bestFit="1" customWidth="1"/>
    <col min="14505" max="14505" width="10.26953125" style="1" customWidth="1"/>
    <col min="14506" max="14506" width="20.81640625" style="1" customWidth="1"/>
    <col min="14507" max="14507" width="10.26953125" style="1" customWidth="1"/>
    <col min="14508" max="14508" width="20.453125" style="1" customWidth="1"/>
    <col min="14509" max="14509" width="10.26953125" style="1" customWidth="1"/>
    <col min="14510" max="14510" width="11.26953125" style="1" customWidth="1"/>
    <col min="14511" max="14511" width="20.26953125" style="1" bestFit="1" customWidth="1"/>
    <col min="14512" max="14512" width="10.26953125" style="1" customWidth="1"/>
    <col min="14513" max="14513" width="20.81640625" style="1" customWidth="1"/>
    <col min="14514" max="14514" width="10.26953125" style="1" customWidth="1"/>
    <col min="14515" max="14515" width="20.453125" style="1" customWidth="1"/>
    <col min="14516" max="14516" width="10.26953125" style="1" customWidth="1"/>
    <col min="14517" max="14517" width="11.26953125" style="1" customWidth="1"/>
    <col min="14518" max="14518" width="20.81640625" style="1" customWidth="1"/>
    <col min="14519" max="14519" width="11.26953125" style="1" customWidth="1"/>
    <col min="14520" max="14520" width="23" style="1" customWidth="1"/>
    <col min="14521" max="14521" width="11.26953125" style="1" customWidth="1"/>
    <col min="14522" max="14522" width="11.453125" style="1" customWidth="1"/>
    <col min="14523" max="14523" width="20.81640625" style="1" customWidth="1"/>
    <col min="14524" max="14524" width="11.26953125" style="1" customWidth="1"/>
    <col min="14525" max="14525" width="23" style="1" customWidth="1"/>
    <col min="14526" max="14526" width="11.26953125" style="1" customWidth="1"/>
    <col min="14527" max="14527" width="11.453125" style="1" customWidth="1"/>
    <col min="14528" max="14528" width="20.26953125" style="1" bestFit="1" customWidth="1"/>
    <col min="14529" max="14529" width="10.26953125" style="1" customWidth="1"/>
    <col min="14530" max="14530" width="20.81640625" style="1" customWidth="1"/>
    <col min="14531" max="14531" width="10.26953125" style="1" customWidth="1"/>
    <col min="14532" max="14532" width="20.453125" style="1" customWidth="1"/>
    <col min="14533" max="14533" width="10.26953125" style="1" customWidth="1"/>
    <col min="14534" max="14534" width="11.26953125" style="1" customWidth="1"/>
    <col min="14535" max="14535" width="20.453125" style="1" customWidth="1"/>
    <col min="14536" max="14536" width="11.26953125" style="1" customWidth="1"/>
    <col min="14537" max="14537" width="20.453125" style="1" customWidth="1"/>
    <col min="14538" max="14538" width="12.453125" style="1" customWidth="1"/>
    <col min="14539" max="14539" width="9.7265625" style="1" customWidth="1"/>
    <col min="14540" max="14540" width="20.26953125" style="1" bestFit="1" customWidth="1"/>
    <col min="14541" max="14541" width="10.26953125" style="1" customWidth="1"/>
    <col min="14542" max="14542" width="20.81640625" style="1" customWidth="1"/>
    <col min="14543" max="14543" width="10.26953125" style="1" customWidth="1"/>
    <col min="14544" max="14544" width="20.453125" style="1" customWidth="1"/>
    <col min="14545" max="14545" width="10.26953125" style="1" customWidth="1"/>
    <col min="14546" max="14546" width="11.26953125" style="1" customWidth="1"/>
    <col min="14547" max="14547" width="20.453125" style="1" customWidth="1"/>
    <col min="14548" max="14548" width="11.26953125" style="1" customWidth="1"/>
    <col min="14549" max="14549" width="20.453125" style="1" customWidth="1"/>
    <col min="14550" max="14550" width="12.453125" style="1" customWidth="1"/>
    <col min="14551" max="14551" width="9.7265625" style="1" customWidth="1"/>
    <col min="14552" max="14552" width="20.453125" style="1" customWidth="1"/>
    <col min="14553" max="14553" width="19.81640625" style="1" customWidth="1"/>
    <col min="14554" max="14554" width="20.453125" style="1" customWidth="1"/>
    <col min="14555" max="14555" width="12.453125" style="1" customWidth="1"/>
    <col min="14556" max="14556" width="10.54296875" style="1" customWidth="1"/>
    <col min="14557" max="14557" width="24.453125" style="1" customWidth="1"/>
    <col min="14558" max="14558" width="10.26953125" style="1" customWidth="1"/>
    <col min="14559" max="14559" width="20.81640625" style="1" customWidth="1"/>
    <col min="14560" max="14560" width="16.7265625" style="1" customWidth="1"/>
    <col min="14561" max="14561" width="20.453125" style="1" customWidth="1"/>
    <col min="14562" max="14562" width="21.1796875" style="1" customWidth="1"/>
    <col min="14563" max="14563" width="11.26953125" style="1" customWidth="1"/>
    <col min="14564" max="14593" width="0" style="1" hidden="1" customWidth="1"/>
    <col min="14594" max="14744" width="11.453125" style="1"/>
    <col min="14745" max="14745" width="50.54296875" style="1" customWidth="1"/>
    <col min="14746" max="14746" width="18.1796875" style="1" customWidth="1"/>
    <col min="14747" max="14747" width="9.26953125" style="1" customWidth="1"/>
    <col min="14748" max="14748" width="19.81640625" style="1" customWidth="1"/>
    <col min="14749" max="14749" width="20.26953125" style="1" customWidth="1"/>
    <col min="14750" max="14750" width="21.1796875" style="1" customWidth="1"/>
    <col min="14751" max="14751" width="19.7265625" style="1" customWidth="1"/>
    <col min="14752" max="14752" width="13.1796875" style="1" customWidth="1"/>
    <col min="14753" max="14753" width="18.81640625" style="1" customWidth="1"/>
    <col min="14754" max="14754" width="10.26953125" style="1" customWidth="1"/>
    <col min="14755" max="14755" width="20.81640625" style="1" customWidth="1"/>
    <col min="14756" max="14756" width="10.26953125" style="1" customWidth="1"/>
    <col min="14757" max="14757" width="20.453125" style="1" customWidth="1"/>
    <col min="14758" max="14758" width="10.26953125" style="1" customWidth="1"/>
    <col min="14759" max="14759" width="11.26953125" style="1" customWidth="1"/>
    <col min="14760" max="14760" width="20.26953125" style="1" bestFit="1" customWidth="1"/>
    <col min="14761" max="14761" width="10.26953125" style="1" customWidth="1"/>
    <col min="14762" max="14762" width="20.81640625" style="1" customWidth="1"/>
    <col min="14763" max="14763" width="10.26953125" style="1" customWidth="1"/>
    <col min="14764" max="14764" width="20.453125" style="1" customWidth="1"/>
    <col min="14765" max="14765" width="10.26953125" style="1" customWidth="1"/>
    <col min="14766" max="14766" width="11.26953125" style="1" customWidth="1"/>
    <col min="14767" max="14767" width="20.26953125" style="1" bestFit="1" customWidth="1"/>
    <col min="14768" max="14768" width="10.26953125" style="1" customWidth="1"/>
    <col min="14769" max="14769" width="20.81640625" style="1" customWidth="1"/>
    <col min="14770" max="14770" width="10.26953125" style="1" customWidth="1"/>
    <col min="14771" max="14771" width="20.453125" style="1" customWidth="1"/>
    <col min="14772" max="14772" width="10.26953125" style="1" customWidth="1"/>
    <col min="14773" max="14773" width="11.26953125" style="1" customWidth="1"/>
    <col min="14774" max="14774" width="20.81640625" style="1" customWidth="1"/>
    <col min="14775" max="14775" width="11.26953125" style="1" customWidth="1"/>
    <col min="14776" max="14776" width="23" style="1" customWidth="1"/>
    <col min="14777" max="14777" width="11.26953125" style="1" customWidth="1"/>
    <col min="14778" max="14778" width="11.453125" style="1" customWidth="1"/>
    <col min="14779" max="14779" width="20.81640625" style="1" customWidth="1"/>
    <col min="14780" max="14780" width="11.26953125" style="1" customWidth="1"/>
    <col min="14781" max="14781" width="23" style="1" customWidth="1"/>
    <col min="14782" max="14782" width="11.26953125" style="1" customWidth="1"/>
    <col min="14783" max="14783" width="11.453125" style="1" customWidth="1"/>
    <col min="14784" max="14784" width="20.26953125" style="1" bestFit="1" customWidth="1"/>
    <col min="14785" max="14785" width="10.26953125" style="1" customWidth="1"/>
    <col min="14786" max="14786" width="20.81640625" style="1" customWidth="1"/>
    <col min="14787" max="14787" width="10.26953125" style="1" customWidth="1"/>
    <col min="14788" max="14788" width="20.453125" style="1" customWidth="1"/>
    <col min="14789" max="14789" width="10.26953125" style="1" customWidth="1"/>
    <col min="14790" max="14790" width="11.26953125" style="1" customWidth="1"/>
    <col min="14791" max="14791" width="20.453125" style="1" customWidth="1"/>
    <col min="14792" max="14792" width="11.26953125" style="1" customWidth="1"/>
    <col min="14793" max="14793" width="20.453125" style="1" customWidth="1"/>
    <col min="14794" max="14794" width="12.453125" style="1" customWidth="1"/>
    <col min="14795" max="14795" width="9.7265625" style="1" customWidth="1"/>
    <col min="14796" max="14796" width="20.26953125" style="1" bestFit="1" customWidth="1"/>
    <col min="14797" max="14797" width="10.26953125" style="1" customWidth="1"/>
    <col min="14798" max="14798" width="20.81640625" style="1" customWidth="1"/>
    <col min="14799" max="14799" width="10.26953125" style="1" customWidth="1"/>
    <col min="14800" max="14800" width="20.453125" style="1" customWidth="1"/>
    <col min="14801" max="14801" width="10.26953125" style="1" customWidth="1"/>
    <col min="14802" max="14802" width="11.26953125" style="1" customWidth="1"/>
    <col min="14803" max="14803" width="20.453125" style="1" customWidth="1"/>
    <col min="14804" max="14804" width="11.26953125" style="1" customWidth="1"/>
    <col min="14805" max="14805" width="20.453125" style="1" customWidth="1"/>
    <col min="14806" max="14806" width="12.453125" style="1" customWidth="1"/>
    <col min="14807" max="14807" width="9.7265625" style="1" customWidth="1"/>
    <col min="14808" max="14808" width="20.453125" style="1" customWidth="1"/>
    <col min="14809" max="14809" width="19.81640625" style="1" customWidth="1"/>
    <col min="14810" max="14810" width="20.453125" style="1" customWidth="1"/>
    <col min="14811" max="14811" width="12.453125" style="1" customWidth="1"/>
    <col min="14812" max="14812" width="10.54296875" style="1" customWidth="1"/>
    <col min="14813" max="14813" width="24.453125" style="1" customWidth="1"/>
    <col min="14814" max="14814" width="10.26953125" style="1" customWidth="1"/>
    <col min="14815" max="14815" width="20.81640625" style="1" customWidth="1"/>
    <col min="14816" max="14816" width="16.7265625" style="1" customWidth="1"/>
    <col min="14817" max="14817" width="20.453125" style="1" customWidth="1"/>
    <col min="14818" max="14818" width="21.1796875" style="1" customWidth="1"/>
    <col min="14819" max="14819" width="11.26953125" style="1" customWidth="1"/>
    <col min="14820" max="14849" width="0" style="1" hidden="1" customWidth="1"/>
    <col min="14850" max="15000" width="11.453125" style="1"/>
    <col min="15001" max="15001" width="50.54296875" style="1" customWidth="1"/>
    <col min="15002" max="15002" width="18.1796875" style="1" customWidth="1"/>
    <col min="15003" max="15003" width="9.26953125" style="1" customWidth="1"/>
    <col min="15004" max="15004" width="19.81640625" style="1" customWidth="1"/>
    <col min="15005" max="15005" width="20.26953125" style="1" customWidth="1"/>
    <col min="15006" max="15006" width="21.1796875" style="1" customWidth="1"/>
    <col min="15007" max="15007" width="19.7265625" style="1" customWidth="1"/>
    <col min="15008" max="15008" width="13.1796875" style="1" customWidth="1"/>
    <col min="15009" max="15009" width="18.81640625" style="1" customWidth="1"/>
    <col min="15010" max="15010" width="10.26953125" style="1" customWidth="1"/>
    <col min="15011" max="15011" width="20.81640625" style="1" customWidth="1"/>
    <col min="15012" max="15012" width="10.26953125" style="1" customWidth="1"/>
    <col min="15013" max="15013" width="20.453125" style="1" customWidth="1"/>
    <col min="15014" max="15014" width="10.26953125" style="1" customWidth="1"/>
    <col min="15015" max="15015" width="11.26953125" style="1" customWidth="1"/>
    <col min="15016" max="15016" width="20.26953125" style="1" bestFit="1" customWidth="1"/>
    <col min="15017" max="15017" width="10.26953125" style="1" customWidth="1"/>
    <col min="15018" max="15018" width="20.81640625" style="1" customWidth="1"/>
    <col min="15019" max="15019" width="10.26953125" style="1" customWidth="1"/>
    <col min="15020" max="15020" width="20.453125" style="1" customWidth="1"/>
    <col min="15021" max="15021" width="10.26953125" style="1" customWidth="1"/>
    <col min="15022" max="15022" width="11.26953125" style="1" customWidth="1"/>
    <col min="15023" max="15023" width="20.26953125" style="1" bestFit="1" customWidth="1"/>
    <col min="15024" max="15024" width="10.26953125" style="1" customWidth="1"/>
    <col min="15025" max="15025" width="20.81640625" style="1" customWidth="1"/>
    <col min="15026" max="15026" width="10.26953125" style="1" customWidth="1"/>
    <col min="15027" max="15027" width="20.453125" style="1" customWidth="1"/>
    <col min="15028" max="15028" width="10.26953125" style="1" customWidth="1"/>
    <col min="15029" max="15029" width="11.26953125" style="1" customWidth="1"/>
    <col min="15030" max="15030" width="20.81640625" style="1" customWidth="1"/>
    <col min="15031" max="15031" width="11.26953125" style="1" customWidth="1"/>
    <col min="15032" max="15032" width="23" style="1" customWidth="1"/>
    <col min="15033" max="15033" width="11.26953125" style="1" customWidth="1"/>
    <col min="15034" max="15034" width="11.453125" style="1" customWidth="1"/>
    <col min="15035" max="15035" width="20.81640625" style="1" customWidth="1"/>
    <col min="15036" max="15036" width="11.26953125" style="1" customWidth="1"/>
    <col min="15037" max="15037" width="23" style="1" customWidth="1"/>
    <col min="15038" max="15038" width="11.26953125" style="1" customWidth="1"/>
    <col min="15039" max="15039" width="11.453125" style="1" customWidth="1"/>
    <col min="15040" max="15040" width="20.26953125" style="1" bestFit="1" customWidth="1"/>
    <col min="15041" max="15041" width="10.26953125" style="1" customWidth="1"/>
    <col min="15042" max="15042" width="20.81640625" style="1" customWidth="1"/>
    <col min="15043" max="15043" width="10.26953125" style="1" customWidth="1"/>
    <col min="15044" max="15044" width="20.453125" style="1" customWidth="1"/>
    <col min="15045" max="15045" width="10.26953125" style="1" customWidth="1"/>
    <col min="15046" max="15046" width="11.26953125" style="1" customWidth="1"/>
    <col min="15047" max="15047" width="20.453125" style="1" customWidth="1"/>
    <col min="15048" max="15048" width="11.26953125" style="1" customWidth="1"/>
    <col min="15049" max="15049" width="20.453125" style="1" customWidth="1"/>
    <col min="15050" max="15050" width="12.453125" style="1" customWidth="1"/>
    <col min="15051" max="15051" width="9.7265625" style="1" customWidth="1"/>
    <col min="15052" max="15052" width="20.26953125" style="1" bestFit="1" customWidth="1"/>
    <col min="15053" max="15053" width="10.26953125" style="1" customWidth="1"/>
    <col min="15054" max="15054" width="20.81640625" style="1" customWidth="1"/>
    <col min="15055" max="15055" width="10.26953125" style="1" customWidth="1"/>
    <col min="15056" max="15056" width="20.453125" style="1" customWidth="1"/>
    <col min="15057" max="15057" width="10.26953125" style="1" customWidth="1"/>
    <col min="15058" max="15058" width="11.26953125" style="1" customWidth="1"/>
    <col min="15059" max="15059" width="20.453125" style="1" customWidth="1"/>
    <col min="15060" max="15060" width="11.26953125" style="1" customWidth="1"/>
    <col min="15061" max="15061" width="20.453125" style="1" customWidth="1"/>
    <col min="15062" max="15062" width="12.453125" style="1" customWidth="1"/>
    <col min="15063" max="15063" width="9.7265625" style="1" customWidth="1"/>
    <col min="15064" max="15064" width="20.453125" style="1" customWidth="1"/>
    <col min="15065" max="15065" width="19.81640625" style="1" customWidth="1"/>
    <col min="15066" max="15066" width="20.453125" style="1" customWidth="1"/>
    <col min="15067" max="15067" width="12.453125" style="1" customWidth="1"/>
    <col min="15068" max="15068" width="10.54296875" style="1" customWidth="1"/>
    <col min="15069" max="15069" width="24.453125" style="1" customWidth="1"/>
    <col min="15070" max="15070" width="10.26953125" style="1" customWidth="1"/>
    <col min="15071" max="15071" width="20.81640625" style="1" customWidth="1"/>
    <col min="15072" max="15072" width="16.7265625" style="1" customWidth="1"/>
    <col min="15073" max="15073" width="20.453125" style="1" customWidth="1"/>
    <col min="15074" max="15074" width="21.1796875" style="1" customWidth="1"/>
    <col min="15075" max="15075" width="11.26953125" style="1" customWidth="1"/>
    <col min="15076" max="15105" width="0" style="1" hidden="1" customWidth="1"/>
    <col min="15106" max="15256" width="11.453125" style="1"/>
    <col min="15257" max="15257" width="50.54296875" style="1" customWidth="1"/>
    <col min="15258" max="15258" width="18.1796875" style="1" customWidth="1"/>
    <col min="15259" max="15259" width="9.26953125" style="1" customWidth="1"/>
    <col min="15260" max="15260" width="19.81640625" style="1" customWidth="1"/>
    <col min="15261" max="15261" width="20.26953125" style="1" customWidth="1"/>
    <col min="15262" max="15262" width="21.1796875" style="1" customWidth="1"/>
    <col min="15263" max="15263" width="19.7265625" style="1" customWidth="1"/>
    <col min="15264" max="15264" width="13.1796875" style="1" customWidth="1"/>
    <col min="15265" max="15265" width="18.81640625" style="1" customWidth="1"/>
    <col min="15266" max="15266" width="10.26953125" style="1" customWidth="1"/>
    <col min="15267" max="15267" width="20.81640625" style="1" customWidth="1"/>
    <col min="15268" max="15268" width="10.26953125" style="1" customWidth="1"/>
    <col min="15269" max="15269" width="20.453125" style="1" customWidth="1"/>
    <col min="15270" max="15270" width="10.26953125" style="1" customWidth="1"/>
    <col min="15271" max="15271" width="11.26953125" style="1" customWidth="1"/>
    <col min="15272" max="15272" width="20.26953125" style="1" bestFit="1" customWidth="1"/>
    <col min="15273" max="15273" width="10.26953125" style="1" customWidth="1"/>
    <col min="15274" max="15274" width="20.81640625" style="1" customWidth="1"/>
    <col min="15275" max="15275" width="10.26953125" style="1" customWidth="1"/>
    <col min="15276" max="15276" width="20.453125" style="1" customWidth="1"/>
    <col min="15277" max="15277" width="10.26953125" style="1" customWidth="1"/>
    <col min="15278" max="15278" width="11.26953125" style="1" customWidth="1"/>
    <col min="15279" max="15279" width="20.26953125" style="1" bestFit="1" customWidth="1"/>
    <col min="15280" max="15280" width="10.26953125" style="1" customWidth="1"/>
    <col min="15281" max="15281" width="20.81640625" style="1" customWidth="1"/>
    <col min="15282" max="15282" width="10.26953125" style="1" customWidth="1"/>
    <col min="15283" max="15283" width="20.453125" style="1" customWidth="1"/>
    <col min="15284" max="15284" width="10.26953125" style="1" customWidth="1"/>
    <col min="15285" max="15285" width="11.26953125" style="1" customWidth="1"/>
    <col min="15286" max="15286" width="20.81640625" style="1" customWidth="1"/>
    <col min="15287" max="15287" width="11.26953125" style="1" customWidth="1"/>
    <col min="15288" max="15288" width="23" style="1" customWidth="1"/>
    <col min="15289" max="15289" width="11.26953125" style="1" customWidth="1"/>
    <col min="15290" max="15290" width="11.453125" style="1" customWidth="1"/>
    <col min="15291" max="15291" width="20.81640625" style="1" customWidth="1"/>
    <col min="15292" max="15292" width="11.26953125" style="1" customWidth="1"/>
    <col min="15293" max="15293" width="23" style="1" customWidth="1"/>
    <col min="15294" max="15294" width="11.26953125" style="1" customWidth="1"/>
    <col min="15295" max="15295" width="11.453125" style="1" customWidth="1"/>
    <col min="15296" max="15296" width="20.26953125" style="1" bestFit="1" customWidth="1"/>
    <col min="15297" max="15297" width="10.26953125" style="1" customWidth="1"/>
    <col min="15298" max="15298" width="20.81640625" style="1" customWidth="1"/>
    <col min="15299" max="15299" width="10.26953125" style="1" customWidth="1"/>
    <col min="15300" max="15300" width="20.453125" style="1" customWidth="1"/>
    <col min="15301" max="15301" width="10.26953125" style="1" customWidth="1"/>
    <col min="15302" max="15302" width="11.26953125" style="1" customWidth="1"/>
    <col min="15303" max="15303" width="20.453125" style="1" customWidth="1"/>
    <col min="15304" max="15304" width="11.26953125" style="1" customWidth="1"/>
    <col min="15305" max="15305" width="20.453125" style="1" customWidth="1"/>
    <col min="15306" max="15306" width="12.453125" style="1" customWidth="1"/>
    <col min="15307" max="15307" width="9.7265625" style="1" customWidth="1"/>
    <col min="15308" max="15308" width="20.26953125" style="1" bestFit="1" customWidth="1"/>
    <col min="15309" max="15309" width="10.26953125" style="1" customWidth="1"/>
    <col min="15310" max="15310" width="20.81640625" style="1" customWidth="1"/>
    <col min="15311" max="15311" width="10.26953125" style="1" customWidth="1"/>
    <col min="15312" max="15312" width="20.453125" style="1" customWidth="1"/>
    <col min="15313" max="15313" width="10.26953125" style="1" customWidth="1"/>
    <col min="15314" max="15314" width="11.26953125" style="1" customWidth="1"/>
    <col min="15315" max="15315" width="20.453125" style="1" customWidth="1"/>
    <col min="15316" max="15316" width="11.26953125" style="1" customWidth="1"/>
    <col min="15317" max="15317" width="20.453125" style="1" customWidth="1"/>
    <col min="15318" max="15318" width="12.453125" style="1" customWidth="1"/>
    <col min="15319" max="15319" width="9.7265625" style="1" customWidth="1"/>
    <col min="15320" max="15320" width="20.453125" style="1" customWidth="1"/>
    <col min="15321" max="15321" width="19.81640625" style="1" customWidth="1"/>
    <col min="15322" max="15322" width="20.453125" style="1" customWidth="1"/>
    <col min="15323" max="15323" width="12.453125" style="1" customWidth="1"/>
    <col min="15324" max="15324" width="10.54296875" style="1" customWidth="1"/>
    <col min="15325" max="15325" width="24.453125" style="1" customWidth="1"/>
    <col min="15326" max="15326" width="10.26953125" style="1" customWidth="1"/>
    <col min="15327" max="15327" width="20.81640625" style="1" customWidth="1"/>
    <col min="15328" max="15328" width="16.7265625" style="1" customWidth="1"/>
    <col min="15329" max="15329" width="20.453125" style="1" customWidth="1"/>
    <col min="15330" max="15330" width="21.1796875" style="1" customWidth="1"/>
    <col min="15331" max="15331" width="11.26953125" style="1" customWidth="1"/>
    <col min="15332" max="15361" width="0" style="1" hidden="1" customWidth="1"/>
    <col min="15362" max="15512" width="11.453125" style="1"/>
    <col min="15513" max="15513" width="50.54296875" style="1" customWidth="1"/>
    <col min="15514" max="15514" width="18.1796875" style="1" customWidth="1"/>
    <col min="15515" max="15515" width="9.26953125" style="1" customWidth="1"/>
    <col min="15516" max="15516" width="19.81640625" style="1" customWidth="1"/>
    <col min="15517" max="15517" width="20.26953125" style="1" customWidth="1"/>
    <col min="15518" max="15518" width="21.1796875" style="1" customWidth="1"/>
    <col min="15519" max="15519" width="19.7265625" style="1" customWidth="1"/>
    <col min="15520" max="15520" width="13.1796875" style="1" customWidth="1"/>
    <col min="15521" max="15521" width="18.81640625" style="1" customWidth="1"/>
    <col min="15522" max="15522" width="10.26953125" style="1" customWidth="1"/>
    <col min="15523" max="15523" width="20.81640625" style="1" customWidth="1"/>
    <col min="15524" max="15524" width="10.26953125" style="1" customWidth="1"/>
    <col min="15525" max="15525" width="20.453125" style="1" customWidth="1"/>
    <col min="15526" max="15526" width="10.26953125" style="1" customWidth="1"/>
    <col min="15527" max="15527" width="11.26953125" style="1" customWidth="1"/>
    <col min="15528" max="15528" width="20.26953125" style="1" bestFit="1" customWidth="1"/>
    <col min="15529" max="15529" width="10.26953125" style="1" customWidth="1"/>
    <col min="15530" max="15530" width="20.81640625" style="1" customWidth="1"/>
    <col min="15531" max="15531" width="10.26953125" style="1" customWidth="1"/>
    <col min="15532" max="15532" width="20.453125" style="1" customWidth="1"/>
    <col min="15533" max="15533" width="10.26953125" style="1" customWidth="1"/>
    <col min="15534" max="15534" width="11.26953125" style="1" customWidth="1"/>
    <col min="15535" max="15535" width="20.26953125" style="1" bestFit="1" customWidth="1"/>
    <col min="15536" max="15536" width="10.26953125" style="1" customWidth="1"/>
    <col min="15537" max="15537" width="20.81640625" style="1" customWidth="1"/>
    <col min="15538" max="15538" width="10.26953125" style="1" customWidth="1"/>
    <col min="15539" max="15539" width="20.453125" style="1" customWidth="1"/>
    <col min="15540" max="15540" width="10.26953125" style="1" customWidth="1"/>
    <col min="15541" max="15541" width="11.26953125" style="1" customWidth="1"/>
    <col min="15542" max="15542" width="20.81640625" style="1" customWidth="1"/>
    <col min="15543" max="15543" width="11.26953125" style="1" customWidth="1"/>
    <col min="15544" max="15544" width="23" style="1" customWidth="1"/>
    <col min="15545" max="15545" width="11.26953125" style="1" customWidth="1"/>
    <col min="15546" max="15546" width="11.453125" style="1" customWidth="1"/>
    <col min="15547" max="15547" width="20.81640625" style="1" customWidth="1"/>
    <col min="15548" max="15548" width="11.26953125" style="1" customWidth="1"/>
    <col min="15549" max="15549" width="23" style="1" customWidth="1"/>
    <col min="15550" max="15550" width="11.26953125" style="1" customWidth="1"/>
    <col min="15551" max="15551" width="11.453125" style="1" customWidth="1"/>
    <col min="15552" max="15552" width="20.26953125" style="1" bestFit="1" customWidth="1"/>
    <col min="15553" max="15553" width="10.26953125" style="1" customWidth="1"/>
    <col min="15554" max="15554" width="20.81640625" style="1" customWidth="1"/>
    <col min="15555" max="15555" width="10.26953125" style="1" customWidth="1"/>
    <col min="15556" max="15556" width="20.453125" style="1" customWidth="1"/>
    <col min="15557" max="15557" width="10.26953125" style="1" customWidth="1"/>
    <col min="15558" max="15558" width="11.26953125" style="1" customWidth="1"/>
    <col min="15559" max="15559" width="20.453125" style="1" customWidth="1"/>
    <col min="15560" max="15560" width="11.26953125" style="1" customWidth="1"/>
    <col min="15561" max="15561" width="20.453125" style="1" customWidth="1"/>
    <col min="15562" max="15562" width="12.453125" style="1" customWidth="1"/>
    <col min="15563" max="15563" width="9.7265625" style="1" customWidth="1"/>
    <col min="15564" max="15564" width="20.26953125" style="1" bestFit="1" customWidth="1"/>
    <col min="15565" max="15565" width="10.26953125" style="1" customWidth="1"/>
    <col min="15566" max="15566" width="20.81640625" style="1" customWidth="1"/>
    <col min="15567" max="15567" width="10.26953125" style="1" customWidth="1"/>
    <col min="15568" max="15568" width="20.453125" style="1" customWidth="1"/>
    <col min="15569" max="15569" width="10.26953125" style="1" customWidth="1"/>
    <col min="15570" max="15570" width="11.26953125" style="1" customWidth="1"/>
    <col min="15571" max="15571" width="20.453125" style="1" customWidth="1"/>
    <col min="15572" max="15572" width="11.26953125" style="1" customWidth="1"/>
    <col min="15573" max="15573" width="20.453125" style="1" customWidth="1"/>
    <col min="15574" max="15574" width="12.453125" style="1" customWidth="1"/>
    <col min="15575" max="15575" width="9.7265625" style="1" customWidth="1"/>
    <col min="15576" max="15576" width="20.453125" style="1" customWidth="1"/>
    <col min="15577" max="15577" width="19.81640625" style="1" customWidth="1"/>
    <col min="15578" max="15578" width="20.453125" style="1" customWidth="1"/>
    <col min="15579" max="15579" width="12.453125" style="1" customWidth="1"/>
    <col min="15580" max="15580" width="10.54296875" style="1" customWidth="1"/>
    <col min="15581" max="15581" width="24.453125" style="1" customWidth="1"/>
    <col min="15582" max="15582" width="10.26953125" style="1" customWidth="1"/>
    <col min="15583" max="15583" width="20.81640625" style="1" customWidth="1"/>
    <col min="15584" max="15584" width="16.7265625" style="1" customWidth="1"/>
    <col min="15585" max="15585" width="20.453125" style="1" customWidth="1"/>
    <col min="15586" max="15586" width="21.1796875" style="1" customWidth="1"/>
    <col min="15587" max="15587" width="11.26953125" style="1" customWidth="1"/>
    <col min="15588" max="15617" width="0" style="1" hidden="1" customWidth="1"/>
    <col min="15618" max="15768" width="11.453125" style="1"/>
    <col min="15769" max="15769" width="50.54296875" style="1" customWidth="1"/>
    <col min="15770" max="15770" width="18.1796875" style="1" customWidth="1"/>
    <col min="15771" max="15771" width="9.26953125" style="1" customWidth="1"/>
    <col min="15772" max="15772" width="19.81640625" style="1" customWidth="1"/>
    <col min="15773" max="15773" width="20.26953125" style="1" customWidth="1"/>
    <col min="15774" max="15774" width="21.1796875" style="1" customWidth="1"/>
    <col min="15775" max="15775" width="19.7265625" style="1" customWidth="1"/>
    <col min="15776" max="15776" width="13.1796875" style="1" customWidth="1"/>
    <col min="15777" max="15777" width="18.81640625" style="1" customWidth="1"/>
    <col min="15778" max="15778" width="10.26953125" style="1" customWidth="1"/>
    <col min="15779" max="15779" width="20.81640625" style="1" customWidth="1"/>
    <col min="15780" max="15780" width="10.26953125" style="1" customWidth="1"/>
    <col min="15781" max="15781" width="20.453125" style="1" customWidth="1"/>
    <col min="15782" max="15782" width="10.26953125" style="1" customWidth="1"/>
    <col min="15783" max="15783" width="11.26953125" style="1" customWidth="1"/>
    <col min="15784" max="15784" width="20.26953125" style="1" bestFit="1" customWidth="1"/>
    <col min="15785" max="15785" width="10.26953125" style="1" customWidth="1"/>
    <col min="15786" max="15786" width="20.81640625" style="1" customWidth="1"/>
    <col min="15787" max="15787" width="10.26953125" style="1" customWidth="1"/>
    <col min="15788" max="15788" width="20.453125" style="1" customWidth="1"/>
    <col min="15789" max="15789" width="10.26953125" style="1" customWidth="1"/>
    <col min="15790" max="15790" width="11.26953125" style="1" customWidth="1"/>
    <col min="15791" max="15791" width="20.26953125" style="1" bestFit="1" customWidth="1"/>
    <col min="15792" max="15792" width="10.26953125" style="1" customWidth="1"/>
    <col min="15793" max="15793" width="20.81640625" style="1" customWidth="1"/>
    <col min="15794" max="15794" width="10.26953125" style="1" customWidth="1"/>
    <col min="15795" max="15795" width="20.453125" style="1" customWidth="1"/>
    <col min="15796" max="15796" width="10.26953125" style="1" customWidth="1"/>
    <col min="15797" max="15797" width="11.26953125" style="1" customWidth="1"/>
    <col min="15798" max="15798" width="20.81640625" style="1" customWidth="1"/>
    <col min="15799" max="15799" width="11.26953125" style="1" customWidth="1"/>
    <col min="15800" max="15800" width="23" style="1" customWidth="1"/>
    <col min="15801" max="15801" width="11.26953125" style="1" customWidth="1"/>
    <col min="15802" max="15802" width="11.453125" style="1" customWidth="1"/>
    <col min="15803" max="15803" width="20.81640625" style="1" customWidth="1"/>
    <col min="15804" max="15804" width="11.26953125" style="1" customWidth="1"/>
    <col min="15805" max="15805" width="23" style="1" customWidth="1"/>
    <col min="15806" max="15806" width="11.26953125" style="1" customWidth="1"/>
    <col min="15807" max="15807" width="11.453125" style="1" customWidth="1"/>
    <col min="15808" max="15808" width="20.26953125" style="1" bestFit="1" customWidth="1"/>
    <col min="15809" max="15809" width="10.26953125" style="1" customWidth="1"/>
    <col min="15810" max="15810" width="20.81640625" style="1" customWidth="1"/>
    <col min="15811" max="15811" width="10.26953125" style="1" customWidth="1"/>
    <col min="15812" max="15812" width="20.453125" style="1" customWidth="1"/>
    <col min="15813" max="15813" width="10.26953125" style="1" customWidth="1"/>
    <col min="15814" max="15814" width="11.26953125" style="1" customWidth="1"/>
    <col min="15815" max="15815" width="20.453125" style="1" customWidth="1"/>
    <col min="15816" max="15816" width="11.26953125" style="1" customWidth="1"/>
    <col min="15817" max="15817" width="20.453125" style="1" customWidth="1"/>
    <col min="15818" max="15818" width="12.453125" style="1" customWidth="1"/>
    <col min="15819" max="15819" width="9.7265625" style="1" customWidth="1"/>
    <col min="15820" max="15820" width="20.26953125" style="1" bestFit="1" customWidth="1"/>
    <col min="15821" max="15821" width="10.26953125" style="1" customWidth="1"/>
    <col min="15822" max="15822" width="20.81640625" style="1" customWidth="1"/>
    <col min="15823" max="15823" width="10.26953125" style="1" customWidth="1"/>
    <col min="15824" max="15824" width="20.453125" style="1" customWidth="1"/>
    <col min="15825" max="15825" width="10.26953125" style="1" customWidth="1"/>
    <col min="15826" max="15826" width="11.26953125" style="1" customWidth="1"/>
    <col min="15827" max="15827" width="20.453125" style="1" customWidth="1"/>
    <col min="15828" max="15828" width="11.26953125" style="1" customWidth="1"/>
    <col min="15829" max="15829" width="20.453125" style="1" customWidth="1"/>
    <col min="15830" max="15830" width="12.453125" style="1" customWidth="1"/>
    <col min="15831" max="15831" width="9.7265625" style="1" customWidth="1"/>
    <col min="15832" max="15832" width="20.453125" style="1" customWidth="1"/>
    <col min="15833" max="15833" width="19.81640625" style="1" customWidth="1"/>
    <col min="15834" max="15834" width="20.453125" style="1" customWidth="1"/>
    <col min="15835" max="15835" width="12.453125" style="1" customWidth="1"/>
    <col min="15836" max="15836" width="10.54296875" style="1" customWidth="1"/>
    <col min="15837" max="15837" width="24.453125" style="1" customWidth="1"/>
    <col min="15838" max="15838" width="10.26953125" style="1" customWidth="1"/>
    <col min="15839" max="15839" width="20.81640625" style="1" customWidth="1"/>
    <col min="15840" max="15840" width="16.7265625" style="1" customWidth="1"/>
    <col min="15841" max="15841" width="20.453125" style="1" customWidth="1"/>
    <col min="15842" max="15842" width="21.1796875" style="1" customWidth="1"/>
    <col min="15843" max="15843" width="11.26953125" style="1" customWidth="1"/>
    <col min="15844" max="15873" width="0" style="1" hidden="1" customWidth="1"/>
    <col min="15874" max="16024" width="11.453125" style="1"/>
    <col min="16025" max="16025" width="50.54296875" style="1" customWidth="1"/>
    <col min="16026" max="16026" width="18.1796875" style="1" customWidth="1"/>
    <col min="16027" max="16027" width="9.26953125" style="1" customWidth="1"/>
    <col min="16028" max="16028" width="19.81640625" style="1" customWidth="1"/>
    <col min="16029" max="16029" width="20.26953125" style="1" customWidth="1"/>
    <col min="16030" max="16030" width="21.1796875" style="1" customWidth="1"/>
    <col min="16031" max="16031" width="19.7265625" style="1" customWidth="1"/>
    <col min="16032" max="16032" width="13.1796875" style="1" customWidth="1"/>
    <col min="16033" max="16033" width="18.81640625" style="1" customWidth="1"/>
    <col min="16034" max="16034" width="10.26953125" style="1" customWidth="1"/>
    <col min="16035" max="16035" width="20.81640625" style="1" customWidth="1"/>
    <col min="16036" max="16036" width="10.26953125" style="1" customWidth="1"/>
    <col min="16037" max="16037" width="20.453125" style="1" customWidth="1"/>
    <col min="16038" max="16038" width="10.26953125" style="1" customWidth="1"/>
    <col min="16039" max="16039" width="11.26953125" style="1" customWidth="1"/>
    <col min="16040" max="16040" width="20.26953125" style="1" bestFit="1" customWidth="1"/>
    <col min="16041" max="16041" width="10.26953125" style="1" customWidth="1"/>
    <col min="16042" max="16042" width="20.81640625" style="1" customWidth="1"/>
    <col min="16043" max="16043" width="10.26953125" style="1" customWidth="1"/>
    <col min="16044" max="16044" width="20.453125" style="1" customWidth="1"/>
    <col min="16045" max="16045" width="10.26953125" style="1" customWidth="1"/>
    <col min="16046" max="16046" width="11.26953125" style="1" customWidth="1"/>
    <col min="16047" max="16047" width="20.26953125" style="1" bestFit="1" customWidth="1"/>
    <col min="16048" max="16048" width="10.26953125" style="1" customWidth="1"/>
    <col min="16049" max="16049" width="20.81640625" style="1" customWidth="1"/>
    <col min="16050" max="16050" width="10.26953125" style="1" customWidth="1"/>
    <col min="16051" max="16051" width="20.453125" style="1" customWidth="1"/>
    <col min="16052" max="16052" width="10.26953125" style="1" customWidth="1"/>
    <col min="16053" max="16053" width="11.26953125" style="1" customWidth="1"/>
    <col min="16054" max="16054" width="20.81640625" style="1" customWidth="1"/>
    <col min="16055" max="16055" width="11.26953125" style="1" customWidth="1"/>
    <col min="16056" max="16056" width="23" style="1" customWidth="1"/>
    <col min="16057" max="16057" width="11.26953125" style="1" customWidth="1"/>
    <col min="16058" max="16058" width="11.453125" style="1" customWidth="1"/>
    <col min="16059" max="16059" width="20.81640625" style="1" customWidth="1"/>
    <col min="16060" max="16060" width="11.26953125" style="1" customWidth="1"/>
    <col min="16061" max="16061" width="23" style="1" customWidth="1"/>
    <col min="16062" max="16062" width="11.26953125" style="1" customWidth="1"/>
    <col min="16063" max="16063" width="11.453125" style="1" customWidth="1"/>
    <col min="16064" max="16064" width="20.26953125" style="1" bestFit="1" customWidth="1"/>
    <col min="16065" max="16065" width="10.26953125" style="1" customWidth="1"/>
    <col min="16066" max="16066" width="20.81640625" style="1" customWidth="1"/>
    <col min="16067" max="16067" width="10.26953125" style="1" customWidth="1"/>
    <col min="16068" max="16068" width="20.453125" style="1" customWidth="1"/>
    <col min="16069" max="16069" width="10.26953125" style="1" customWidth="1"/>
    <col min="16070" max="16070" width="11.26953125" style="1" customWidth="1"/>
    <col min="16071" max="16071" width="20.453125" style="1" customWidth="1"/>
    <col min="16072" max="16072" width="11.26953125" style="1" customWidth="1"/>
    <col min="16073" max="16073" width="20.453125" style="1" customWidth="1"/>
    <col min="16074" max="16074" width="12.453125" style="1" customWidth="1"/>
    <col min="16075" max="16075" width="9.7265625" style="1" customWidth="1"/>
    <col min="16076" max="16076" width="20.26953125" style="1" bestFit="1" customWidth="1"/>
    <col min="16077" max="16077" width="10.26953125" style="1" customWidth="1"/>
    <col min="16078" max="16078" width="20.81640625" style="1" customWidth="1"/>
    <col min="16079" max="16079" width="10.26953125" style="1" customWidth="1"/>
    <col min="16080" max="16080" width="20.453125" style="1" customWidth="1"/>
    <col min="16081" max="16081" width="10.26953125" style="1" customWidth="1"/>
    <col min="16082" max="16082" width="11.26953125" style="1" customWidth="1"/>
    <col min="16083" max="16083" width="20.453125" style="1" customWidth="1"/>
    <col min="16084" max="16084" width="11.26953125" style="1" customWidth="1"/>
    <col min="16085" max="16085" width="20.453125" style="1" customWidth="1"/>
    <col min="16086" max="16086" width="12.453125" style="1" customWidth="1"/>
    <col min="16087" max="16087" width="9.7265625" style="1" customWidth="1"/>
    <col min="16088" max="16088" width="20.453125" style="1" customWidth="1"/>
    <col min="16089" max="16089" width="19.81640625" style="1" customWidth="1"/>
    <col min="16090" max="16090" width="20.453125" style="1" customWidth="1"/>
    <col min="16091" max="16091" width="12.453125" style="1" customWidth="1"/>
    <col min="16092" max="16092" width="10.54296875" style="1" customWidth="1"/>
    <col min="16093" max="16093" width="24.453125" style="1" customWidth="1"/>
    <col min="16094" max="16094" width="10.26953125" style="1" customWidth="1"/>
    <col min="16095" max="16095" width="20.81640625" style="1" customWidth="1"/>
    <col min="16096" max="16096" width="16.7265625" style="1" customWidth="1"/>
    <col min="16097" max="16097" width="20.453125" style="1" customWidth="1"/>
    <col min="16098" max="16098" width="21.1796875" style="1" customWidth="1"/>
    <col min="16099" max="16099" width="11.26953125" style="1" customWidth="1"/>
    <col min="16100" max="16129" width="0" style="1" hidden="1" customWidth="1"/>
    <col min="16130" max="16384" width="11.453125" style="1"/>
  </cols>
  <sheetData>
    <row r="1" spans="1:33" s="122" customFormat="1" ht="84" customHeight="1" x14ac:dyDescent="0.35">
      <c r="B1" s="123"/>
      <c r="C1" s="123"/>
      <c r="D1" s="123"/>
      <c r="E1" s="123"/>
      <c r="F1" s="123"/>
    </row>
    <row r="2" spans="1:33" s="122" customFormat="1" ht="14.25" customHeight="1" x14ac:dyDescent="0.35">
      <c r="A2" s="124" t="s">
        <v>0</v>
      </c>
      <c r="B2" s="125"/>
      <c r="C2" s="126"/>
      <c r="D2" s="126"/>
      <c r="E2" s="126"/>
      <c r="F2" s="126"/>
      <c r="G2" s="123"/>
      <c r="H2" s="127"/>
      <c r="I2" s="127"/>
      <c r="J2" s="127"/>
      <c r="K2" s="127"/>
      <c r="M2" s="127"/>
      <c r="N2" s="127"/>
      <c r="O2" s="127"/>
      <c r="P2" s="127"/>
      <c r="Q2" s="127"/>
      <c r="R2" s="127"/>
      <c r="T2" s="127"/>
      <c r="U2" s="127"/>
      <c r="V2" s="127"/>
      <c r="W2" s="127"/>
      <c r="X2" s="127"/>
      <c r="Y2" s="127"/>
      <c r="AA2" s="127"/>
      <c r="AB2" s="127"/>
      <c r="AC2" s="127"/>
      <c r="AD2" s="127"/>
      <c r="AE2" s="127"/>
      <c r="AF2" s="127"/>
    </row>
    <row r="3" spans="1:33" s="122" customFormat="1" x14ac:dyDescent="0.35">
      <c r="A3" s="124" t="s">
        <v>1</v>
      </c>
      <c r="B3" s="125"/>
      <c r="C3" s="41"/>
      <c r="D3" s="41"/>
      <c r="E3" s="41"/>
      <c r="F3" s="41"/>
      <c r="G3" s="123"/>
      <c r="H3" s="127"/>
      <c r="I3" s="127"/>
      <c r="J3" s="127"/>
      <c r="K3" s="127"/>
      <c r="M3" s="127"/>
      <c r="N3" s="127"/>
      <c r="O3" s="127"/>
      <c r="P3" s="127"/>
      <c r="Q3" s="127"/>
      <c r="R3" s="127"/>
      <c r="T3" s="127"/>
      <c r="U3" s="127"/>
      <c r="V3" s="127"/>
      <c r="W3" s="127"/>
      <c r="X3" s="127"/>
      <c r="Y3" s="127"/>
      <c r="AA3" s="127"/>
      <c r="AB3" s="127"/>
      <c r="AC3" s="127"/>
      <c r="AD3" s="127"/>
      <c r="AE3" s="127"/>
      <c r="AF3" s="127"/>
    </row>
    <row r="4" spans="1:33" s="122" customFormat="1" x14ac:dyDescent="0.35">
      <c r="A4" s="124" t="s">
        <v>2</v>
      </c>
      <c r="B4" s="125"/>
      <c r="C4" s="41"/>
      <c r="D4" s="41"/>
      <c r="E4" s="41"/>
      <c r="F4" s="41"/>
      <c r="G4" s="123"/>
      <c r="H4" s="127"/>
      <c r="I4" s="127"/>
      <c r="J4" s="127"/>
      <c r="K4" s="127"/>
      <c r="M4" s="127"/>
      <c r="N4" s="127"/>
      <c r="O4" s="127"/>
      <c r="P4" s="127"/>
      <c r="Q4" s="127"/>
      <c r="R4" s="127"/>
      <c r="T4" s="127"/>
      <c r="U4" s="127"/>
      <c r="V4" s="127"/>
      <c r="W4" s="127"/>
      <c r="X4" s="127"/>
      <c r="Y4" s="127"/>
      <c r="AA4" s="127"/>
      <c r="AB4" s="127"/>
      <c r="AC4" s="127"/>
      <c r="AD4" s="127"/>
      <c r="AE4" s="127"/>
      <c r="AF4" s="127"/>
    </row>
    <row r="5" spans="1:33" s="122" customFormat="1" x14ac:dyDescent="0.35">
      <c r="A5" s="124" t="s">
        <v>3</v>
      </c>
      <c r="B5" s="125"/>
      <c r="C5" s="41"/>
      <c r="D5" s="41"/>
      <c r="E5" s="128"/>
      <c r="F5" s="41"/>
      <c r="G5" s="123"/>
      <c r="H5" s="127"/>
      <c r="I5" s="127"/>
      <c r="J5" s="127"/>
      <c r="K5" s="127"/>
      <c r="M5" s="127"/>
      <c r="N5" s="127"/>
      <c r="O5" s="127"/>
      <c r="P5" s="127"/>
      <c r="Q5" s="127"/>
      <c r="R5" s="127"/>
      <c r="T5" s="127"/>
      <c r="U5" s="127"/>
      <c r="V5" s="127"/>
      <c r="W5" s="127"/>
      <c r="X5" s="127"/>
      <c r="Y5" s="127"/>
      <c r="AA5" s="127"/>
      <c r="AB5" s="127"/>
      <c r="AC5" s="127"/>
      <c r="AD5" s="127"/>
      <c r="AE5" s="127"/>
      <c r="AF5" s="127"/>
    </row>
    <row r="6" spans="1:33" s="122" customFormat="1" x14ac:dyDescent="0.35">
      <c r="A6" s="124" t="s">
        <v>47</v>
      </c>
      <c r="B6" s="125"/>
      <c r="C6" s="128"/>
      <c r="D6" s="129" t="s">
        <v>4</v>
      </c>
      <c r="E6" s="41"/>
      <c r="F6" s="41"/>
      <c r="G6" s="123"/>
      <c r="H6" s="127"/>
      <c r="I6" s="127"/>
      <c r="J6" s="127"/>
      <c r="K6" s="127"/>
      <c r="M6" s="127"/>
      <c r="N6" s="127"/>
      <c r="O6" s="127"/>
      <c r="P6" s="127"/>
      <c r="Q6" s="127"/>
      <c r="R6" s="127"/>
      <c r="T6" s="127"/>
      <c r="U6" s="127"/>
      <c r="V6" s="127"/>
      <c r="W6" s="127"/>
      <c r="X6" s="127"/>
      <c r="Y6" s="127"/>
      <c r="AA6" s="127"/>
      <c r="AB6" s="127"/>
      <c r="AC6" s="127"/>
      <c r="AD6" s="127"/>
      <c r="AE6" s="127"/>
      <c r="AF6" s="127"/>
    </row>
    <row r="7" spans="1:33" s="122" customFormat="1" x14ac:dyDescent="0.35">
      <c r="A7" s="130">
        <v>44182</v>
      </c>
      <c r="B7" s="131"/>
      <c r="C7" s="41"/>
      <c r="D7" s="41"/>
      <c r="E7" s="41"/>
      <c r="F7" s="41"/>
      <c r="G7" s="123"/>
      <c r="H7" s="127"/>
      <c r="I7" s="127"/>
      <c r="J7" s="127"/>
      <c r="K7" s="127"/>
      <c r="M7" s="127"/>
      <c r="N7" s="127"/>
      <c r="O7" s="127"/>
      <c r="P7" s="127"/>
      <c r="Q7" s="127"/>
      <c r="R7" s="127"/>
      <c r="T7" s="127"/>
      <c r="U7" s="127"/>
      <c r="V7" s="127"/>
      <c r="W7" s="127"/>
      <c r="X7" s="127"/>
      <c r="Y7" s="127"/>
      <c r="AA7" s="127"/>
      <c r="AB7" s="127"/>
      <c r="AC7" s="127"/>
      <c r="AD7" s="127"/>
      <c r="AE7" s="127"/>
      <c r="AF7" s="127"/>
    </row>
    <row r="8" spans="1:33" s="2" customFormat="1" ht="15" thickBot="1" x14ac:dyDescent="0.4">
      <c r="A8" s="64">
        <v>373822545</v>
      </c>
      <c r="B8" s="7"/>
      <c r="C8" s="6"/>
      <c r="D8" s="6"/>
      <c r="E8" s="6"/>
      <c r="F8" s="6"/>
      <c r="H8" s="4"/>
      <c r="I8" s="4"/>
      <c r="J8" s="4"/>
      <c r="K8" s="4"/>
      <c r="M8" s="4"/>
      <c r="N8" s="4"/>
      <c r="O8" s="4"/>
      <c r="P8" s="4"/>
      <c r="Q8" s="55"/>
      <c r="R8" s="55"/>
      <c r="S8" s="36"/>
      <c r="T8" s="37"/>
      <c r="U8" s="37"/>
      <c r="V8" s="37"/>
      <c r="W8" s="37"/>
      <c r="X8" s="37"/>
      <c r="Y8" s="37"/>
      <c r="Z8" s="36"/>
      <c r="AA8" s="37"/>
      <c r="AB8" s="37"/>
      <c r="AC8" s="37"/>
      <c r="AD8" s="37"/>
      <c r="AE8" s="37"/>
      <c r="AF8" s="37"/>
      <c r="AG8" s="36"/>
    </row>
    <row r="9" spans="1:33" ht="15.75" customHeight="1" thickBot="1" x14ac:dyDescent="0.4">
      <c r="A9" s="120" t="s">
        <v>57</v>
      </c>
      <c r="B9" s="107"/>
      <c r="C9" s="63">
        <f>+A8*0.1</f>
        <v>37382254.5</v>
      </c>
      <c r="D9" s="8" t="s">
        <v>5</v>
      </c>
      <c r="E9" s="9"/>
      <c r="F9" s="9"/>
      <c r="G9" s="10"/>
      <c r="Q9" s="56"/>
      <c r="R9" s="56"/>
      <c r="S9" s="38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s="122" customFormat="1" ht="21.75" customHeight="1" thickBot="1" x14ac:dyDescent="0.4">
      <c r="A10" s="132"/>
      <c r="B10" s="133"/>
      <c r="C10" s="134"/>
      <c r="D10" s="135"/>
      <c r="E10" s="136"/>
      <c r="F10" s="136"/>
      <c r="G10" s="137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s="122" customFormat="1" ht="62.5" customHeight="1" thickBot="1" x14ac:dyDescent="0.4">
      <c r="A11" s="138" t="s">
        <v>45</v>
      </c>
      <c r="B11" s="139"/>
      <c r="C11" s="136"/>
      <c r="D11" s="136"/>
      <c r="E11" s="136"/>
      <c r="F11" s="136"/>
      <c r="G11" s="137"/>
      <c r="Q11" s="39"/>
      <c r="R11" s="39"/>
      <c r="S11" s="39"/>
      <c r="T11" s="39"/>
      <c r="U11" s="39"/>
      <c r="V11" s="116"/>
      <c r="W11" s="116"/>
      <c r="X11" s="116"/>
      <c r="Y11" s="116"/>
      <c r="Z11" s="116"/>
      <c r="AA11" s="116"/>
      <c r="AB11" s="39"/>
      <c r="AC11" s="116"/>
      <c r="AD11" s="116"/>
      <c r="AE11" s="116"/>
      <c r="AF11" s="116"/>
      <c r="AG11" s="39"/>
    </row>
    <row r="12" spans="1:33" s="122" customFormat="1" ht="15" thickBot="1" x14ac:dyDescent="0.4">
      <c r="A12" s="132"/>
      <c r="B12" s="133"/>
      <c r="C12" s="137"/>
      <c r="D12" s="137"/>
      <c r="E12" s="137"/>
      <c r="F12" s="137"/>
      <c r="G12" s="137"/>
    </row>
    <row r="13" spans="1:33" ht="21" customHeight="1" thickBot="1" x14ac:dyDescent="0.4">
      <c r="A13" s="11" t="s">
        <v>7</v>
      </c>
      <c r="B13" s="12"/>
      <c r="C13" s="97">
        <v>1</v>
      </c>
      <c r="D13" s="98"/>
      <c r="E13" s="98"/>
      <c r="F13" s="98"/>
      <c r="G13" s="99"/>
      <c r="H13" s="97">
        <v>2</v>
      </c>
      <c r="I13" s="98"/>
      <c r="J13" s="98"/>
      <c r="K13" s="98"/>
      <c r="L13" s="98"/>
      <c r="M13" s="98"/>
      <c r="N13" s="99"/>
      <c r="O13" s="97">
        <v>3</v>
      </c>
      <c r="P13" s="98"/>
      <c r="Q13" s="98"/>
      <c r="R13" s="98"/>
      <c r="S13" s="98"/>
      <c r="T13" s="98"/>
      <c r="U13" s="99"/>
      <c r="V13" s="97">
        <v>4</v>
      </c>
      <c r="W13" s="98"/>
      <c r="X13" s="98"/>
      <c r="Y13" s="98"/>
      <c r="Z13" s="98"/>
      <c r="AA13" s="98"/>
      <c r="AB13" s="99"/>
      <c r="AC13" s="97">
        <v>5</v>
      </c>
      <c r="AD13" s="98"/>
      <c r="AE13" s="98"/>
      <c r="AF13" s="98"/>
      <c r="AG13" s="99"/>
    </row>
    <row r="14" spans="1:33" s="5" customFormat="1" ht="32.25" customHeight="1" thickBot="1" x14ac:dyDescent="0.4">
      <c r="A14" s="117" t="s">
        <v>8</v>
      </c>
      <c r="B14" s="13"/>
      <c r="C14" s="100" t="s">
        <v>46</v>
      </c>
      <c r="D14" s="101"/>
      <c r="E14" s="101"/>
      <c r="F14" s="101"/>
      <c r="G14" s="102"/>
      <c r="H14" s="100" t="s">
        <v>48</v>
      </c>
      <c r="I14" s="101"/>
      <c r="J14" s="101"/>
      <c r="K14" s="101"/>
      <c r="L14" s="101"/>
      <c r="M14" s="101"/>
      <c r="N14" s="102"/>
      <c r="O14" s="100" t="s">
        <v>49</v>
      </c>
      <c r="P14" s="101"/>
      <c r="Q14" s="101"/>
      <c r="R14" s="101"/>
      <c r="S14" s="101"/>
      <c r="T14" s="101"/>
      <c r="U14" s="102"/>
      <c r="V14" s="100" t="s">
        <v>53</v>
      </c>
      <c r="W14" s="101"/>
      <c r="X14" s="101"/>
      <c r="Y14" s="101"/>
      <c r="Z14" s="101"/>
      <c r="AA14" s="101"/>
      <c r="AB14" s="102"/>
      <c r="AC14" s="100" t="s">
        <v>55</v>
      </c>
      <c r="AD14" s="101"/>
      <c r="AE14" s="101"/>
      <c r="AF14" s="101"/>
      <c r="AG14" s="102"/>
    </row>
    <row r="15" spans="1:33" s="5" customFormat="1" ht="60" customHeight="1" thickBot="1" x14ac:dyDescent="0.4">
      <c r="A15" s="118"/>
      <c r="B15" s="14"/>
      <c r="C15" s="100" t="s">
        <v>44</v>
      </c>
      <c r="D15" s="102"/>
      <c r="E15" s="100" t="s">
        <v>43</v>
      </c>
      <c r="F15" s="102"/>
      <c r="G15" s="103" t="s">
        <v>9</v>
      </c>
      <c r="H15" s="100">
        <v>100</v>
      </c>
      <c r="I15" s="102"/>
      <c r="J15" s="100"/>
      <c r="K15" s="102"/>
      <c r="L15" s="100"/>
      <c r="M15" s="102"/>
      <c r="N15" s="103" t="s">
        <v>9</v>
      </c>
      <c r="O15" s="100" t="s">
        <v>49</v>
      </c>
      <c r="P15" s="102"/>
      <c r="Q15" s="100"/>
      <c r="R15" s="102"/>
      <c r="S15" s="100"/>
      <c r="T15" s="102"/>
      <c r="U15" s="103" t="s">
        <v>9</v>
      </c>
      <c r="V15" s="100" t="s">
        <v>52</v>
      </c>
      <c r="W15" s="102"/>
      <c r="X15" s="100" t="s">
        <v>54</v>
      </c>
      <c r="Y15" s="102"/>
      <c r="Z15" s="100"/>
      <c r="AA15" s="102"/>
      <c r="AB15" s="103" t="s">
        <v>9</v>
      </c>
      <c r="AC15" s="100" t="s">
        <v>6</v>
      </c>
      <c r="AD15" s="102"/>
      <c r="AE15" s="100"/>
      <c r="AF15" s="102"/>
      <c r="AG15" s="103" t="s">
        <v>9</v>
      </c>
    </row>
    <row r="16" spans="1:33" s="5" customFormat="1" ht="33" customHeight="1" thickBot="1" x14ac:dyDescent="0.4">
      <c r="A16" s="119"/>
      <c r="B16" s="15"/>
      <c r="C16" s="105">
        <v>0.6</v>
      </c>
      <c r="D16" s="106"/>
      <c r="E16" s="105">
        <v>0.4</v>
      </c>
      <c r="F16" s="106"/>
      <c r="G16" s="104"/>
      <c r="H16" s="105">
        <v>1</v>
      </c>
      <c r="I16" s="106"/>
      <c r="J16" s="105"/>
      <c r="K16" s="106"/>
      <c r="L16" s="105"/>
      <c r="M16" s="110"/>
      <c r="N16" s="104"/>
      <c r="O16" s="105">
        <v>1</v>
      </c>
      <c r="P16" s="106"/>
      <c r="Q16" s="105">
        <v>0</v>
      </c>
      <c r="R16" s="106"/>
      <c r="S16" s="105">
        <v>0</v>
      </c>
      <c r="T16" s="106"/>
      <c r="U16" s="104"/>
      <c r="V16" s="105">
        <v>0.5</v>
      </c>
      <c r="W16" s="106"/>
      <c r="X16" s="105">
        <v>0.5</v>
      </c>
      <c r="Y16" s="106"/>
      <c r="Z16" s="105"/>
      <c r="AA16" s="106"/>
      <c r="AB16" s="104"/>
      <c r="AC16" s="105">
        <v>1</v>
      </c>
      <c r="AD16" s="106"/>
      <c r="AE16" s="105">
        <v>0</v>
      </c>
      <c r="AF16" s="106"/>
      <c r="AG16" s="104"/>
    </row>
    <row r="17" spans="1:34" ht="12.75" customHeight="1" x14ac:dyDescent="0.35">
      <c r="A17" s="16"/>
      <c r="B17" s="16"/>
      <c r="C17" s="95">
        <v>43100</v>
      </c>
      <c r="D17" s="121"/>
      <c r="E17" s="95">
        <v>43100</v>
      </c>
      <c r="F17" s="96"/>
      <c r="G17" s="54"/>
      <c r="H17" s="95">
        <v>43100</v>
      </c>
      <c r="I17" s="96"/>
      <c r="J17" s="95">
        <v>43100</v>
      </c>
      <c r="K17" s="96"/>
      <c r="L17" s="95">
        <v>43100</v>
      </c>
      <c r="M17" s="115"/>
      <c r="N17" s="54"/>
      <c r="O17" s="95">
        <v>43100</v>
      </c>
      <c r="P17" s="115"/>
      <c r="Q17" s="95">
        <v>43100</v>
      </c>
      <c r="R17" s="115"/>
      <c r="S17" s="95">
        <v>43100</v>
      </c>
      <c r="T17" s="115"/>
      <c r="U17" s="54"/>
      <c r="V17" s="95">
        <v>43100</v>
      </c>
      <c r="W17" s="115"/>
      <c r="X17" s="95">
        <v>43100</v>
      </c>
      <c r="Y17" s="115"/>
      <c r="Z17" s="95">
        <v>43100</v>
      </c>
      <c r="AA17" s="115"/>
      <c r="AB17" s="54"/>
      <c r="AC17" s="95">
        <v>43100</v>
      </c>
      <c r="AD17" s="115"/>
      <c r="AE17" s="95">
        <v>43100</v>
      </c>
      <c r="AF17" s="115"/>
      <c r="AG17" s="54"/>
    </row>
    <row r="18" spans="1:34" ht="12.75" customHeight="1" x14ac:dyDescent="0.35">
      <c r="A18" s="17" t="s">
        <v>10</v>
      </c>
      <c r="B18" s="17"/>
      <c r="C18" s="90">
        <v>6990576</v>
      </c>
      <c r="D18" s="91"/>
      <c r="E18" s="90">
        <v>15629</v>
      </c>
      <c r="F18" s="114"/>
      <c r="G18" s="18"/>
      <c r="H18" s="108">
        <v>0</v>
      </c>
      <c r="I18" s="109"/>
      <c r="J18" s="108"/>
      <c r="K18" s="109"/>
      <c r="L18" s="108"/>
      <c r="M18" s="109"/>
      <c r="N18" s="19"/>
      <c r="O18" s="108">
        <v>247991000000</v>
      </c>
      <c r="P18" s="109"/>
      <c r="Q18" s="108"/>
      <c r="R18" s="109"/>
      <c r="S18" s="108"/>
      <c r="T18" s="109"/>
      <c r="U18" s="19"/>
      <c r="V18" s="108">
        <v>351298379</v>
      </c>
      <c r="W18" s="109"/>
      <c r="X18" s="108">
        <v>664262156</v>
      </c>
      <c r="Y18" s="109"/>
      <c r="Z18" s="108"/>
      <c r="AA18" s="109"/>
      <c r="AB18" s="19"/>
      <c r="AC18" s="90">
        <v>4882428</v>
      </c>
      <c r="AD18" s="91"/>
      <c r="AE18" s="90"/>
      <c r="AF18" s="91"/>
      <c r="AG18" s="18"/>
    </row>
    <row r="19" spans="1:34" x14ac:dyDescent="0.35">
      <c r="A19" s="17" t="s">
        <v>11</v>
      </c>
      <c r="B19" s="17"/>
      <c r="C19" s="90">
        <v>10579453</v>
      </c>
      <c r="D19" s="91"/>
      <c r="E19" s="90">
        <v>15629</v>
      </c>
      <c r="F19" s="114"/>
      <c r="G19" s="18"/>
      <c r="H19" s="108">
        <v>0</v>
      </c>
      <c r="I19" s="109"/>
      <c r="J19" s="108"/>
      <c r="K19" s="109"/>
      <c r="L19" s="108"/>
      <c r="M19" s="109"/>
      <c r="N19" s="19"/>
      <c r="O19" s="108">
        <v>592610000000</v>
      </c>
      <c r="P19" s="109"/>
      <c r="Q19" s="108"/>
      <c r="R19" s="109"/>
      <c r="S19" s="108"/>
      <c r="T19" s="109"/>
      <c r="U19" s="19"/>
      <c r="V19" s="108">
        <v>559760499</v>
      </c>
      <c r="W19" s="109"/>
      <c r="X19" s="108">
        <v>1276952046</v>
      </c>
      <c r="Y19" s="109"/>
      <c r="Z19" s="108"/>
      <c r="AA19" s="109"/>
      <c r="AB19" s="19"/>
      <c r="AC19" s="90">
        <v>33310686</v>
      </c>
      <c r="AD19" s="91"/>
      <c r="AE19" s="90"/>
      <c r="AF19" s="91"/>
      <c r="AG19" s="18"/>
    </row>
    <row r="20" spans="1:34" x14ac:dyDescent="0.35">
      <c r="A20" s="17" t="s">
        <v>12</v>
      </c>
      <c r="B20" s="17"/>
      <c r="C20" s="90">
        <v>3268088</v>
      </c>
      <c r="D20" s="91"/>
      <c r="E20" s="90">
        <v>4331</v>
      </c>
      <c r="F20" s="114"/>
      <c r="G20" s="18"/>
      <c r="H20" s="108">
        <v>0</v>
      </c>
      <c r="I20" s="109"/>
      <c r="J20" s="108"/>
      <c r="K20" s="109"/>
      <c r="L20" s="108"/>
      <c r="M20" s="109"/>
      <c r="N20" s="19"/>
      <c r="O20" s="108">
        <v>174817000000</v>
      </c>
      <c r="P20" s="109"/>
      <c r="Q20" s="108"/>
      <c r="R20" s="109"/>
      <c r="S20" s="108"/>
      <c r="T20" s="109"/>
      <c r="U20" s="19"/>
      <c r="V20" s="108">
        <v>92109174</v>
      </c>
      <c r="W20" s="109"/>
      <c r="X20" s="108">
        <v>84645022</v>
      </c>
      <c r="Y20" s="109"/>
      <c r="Z20" s="108"/>
      <c r="AA20" s="109"/>
      <c r="AB20" s="19"/>
      <c r="AC20" s="90">
        <v>2014515</v>
      </c>
      <c r="AD20" s="91"/>
      <c r="AE20" s="90"/>
      <c r="AF20" s="91"/>
      <c r="AG20" s="18"/>
    </row>
    <row r="21" spans="1:34" x14ac:dyDescent="0.35">
      <c r="A21" s="17" t="s">
        <v>13</v>
      </c>
      <c r="B21" s="17"/>
      <c r="C21" s="90">
        <v>4767875</v>
      </c>
      <c r="D21" s="91"/>
      <c r="E21" s="90">
        <v>4331</v>
      </c>
      <c r="F21" s="114"/>
      <c r="G21" s="18"/>
      <c r="H21" s="108">
        <v>0</v>
      </c>
      <c r="I21" s="109"/>
      <c r="J21" s="108"/>
      <c r="K21" s="109"/>
      <c r="L21" s="108"/>
      <c r="M21" s="109"/>
      <c r="N21" s="19"/>
      <c r="O21" s="108">
        <v>176580000000</v>
      </c>
      <c r="P21" s="109"/>
      <c r="Q21" s="108"/>
      <c r="R21" s="109"/>
      <c r="S21" s="108"/>
      <c r="T21" s="109"/>
      <c r="U21" s="19"/>
      <c r="V21" s="108">
        <v>95121301</v>
      </c>
      <c r="W21" s="109"/>
      <c r="X21" s="108">
        <v>84645022</v>
      </c>
      <c r="Y21" s="109"/>
      <c r="Z21" s="108"/>
      <c r="AA21" s="109"/>
      <c r="AB21" s="19"/>
      <c r="AC21" s="90">
        <v>2097000</v>
      </c>
      <c r="AD21" s="91"/>
      <c r="AE21" s="90"/>
      <c r="AF21" s="91"/>
      <c r="AG21" s="18"/>
    </row>
    <row r="22" spans="1:34" x14ac:dyDescent="0.35">
      <c r="A22" s="17" t="s">
        <v>14</v>
      </c>
      <c r="B22" s="17"/>
      <c r="C22" s="90">
        <v>5811578</v>
      </c>
      <c r="D22" s="91"/>
      <c r="E22" s="90">
        <v>11298</v>
      </c>
      <c r="F22" s="114"/>
      <c r="G22" s="18"/>
      <c r="H22" s="108">
        <v>0</v>
      </c>
      <c r="I22" s="109"/>
      <c r="J22" s="108"/>
      <c r="K22" s="109"/>
      <c r="L22" s="108"/>
      <c r="M22" s="109"/>
      <c r="N22" s="19"/>
      <c r="O22" s="108">
        <v>416030000000</v>
      </c>
      <c r="P22" s="109"/>
      <c r="Q22" s="108"/>
      <c r="R22" s="109"/>
      <c r="S22" s="108"/>
      <c r="T22" s="109"/>
      <c r="U22" s="19"/>
      <c r="V22" s="108">
        <v>464639198</v>
      </c>
      <c r="W22" s="109"/>
      <c r="X22" s="108">
        <v>1192307024</v>
      </c>
      <c r="Y22" s="109"/>
      <c r="Z22" s="108"/>
      <c r="AA22" s="109"/>
      <c r="AB22" s="19"/>
      <c r="AC22" s="90">
        <v>31213686</v>
      </c>
      <c r="AD22" s="91"/>
      <c r="AE22" s="90"/>
      <c r="AF22" s="91"/>
      <c r="AG22" s="18"/>
    </row>
    <row r="23" spans="1:34" x14ac:dyDescent="0.35">
      <c r="A23" s="17" t="s">
        <v>15</v>
      </c>
      <c r="B23" s="17"/>
      <c r="C23" s="108">
        <f>C19-C21-C22</f>
        <v>0</v>
      </c>
      <c r="D23" s="109"/>
      <c r="E23" s="90">
        <f>15628927-4330587-11298340</f>
        <v>0</v>
      </c>
      <c r="F23" s="114"/>
      <c r="G23" s="18"/>
      <c r="H23" s="108">
        <f>H19-H21-H22</f>
        <v>0</v>
      </c>
      <c r="I23" s="109"/>
      <c r="J23" s="108">
        <f>J19-J21-J22</f>
        <v>0</v>
      </c>
      <c r="K23" s="109"/>
      <c r="L23" s="108">
        <f>L19-L21-L22</f>
        <v>0</v>
      </c>
      <c r="M23" s="109"/>
      <c r="N23" s="19"/>
      <c r="O23" s="108">
        <f>O19-O21-O22</f>
        <v>0</v>
      </c>
      <c r="P23" s="109"/>
      <c r="Q23" s="108">
        <f>Q19-Q21-Q22</f>
        <v>0</v>
      </c>
      <c r="R23" s="109"/>
      <c r="S23" s="108">
        <f>S19-S21-S22</f>
        <v>0</v>
      </c>
      <c r="T23" s="109"/>
      <c r="U23" s="19"/>
      <c r="V23" s="108">
        <f>V19-V21-V22</f>
        <v>0</v>
      </c>
      <c r="W23" s="109"/>
      <c r="X23" s="108">
        <f>X19-X21-X22</f>
        <v>0</v>
      </c>
      <c r="Y23" s="109"/>
      <c r="Z23" s="108">
        <f>Z19-Z21-Z22</f>
        <v>0</v>
      </c>
      <c r="AA23" s="109"/>
      <c r="AB23" s="19"/>
      <c r="AC23" s="90">
        <f>AC19-AC21-AC22</f>
        <v>0</v>
      </c>
      <c r="AD23" s="91"/>
      <c r="AE23" s="90">
        <f>AE19-AE21-AE22</f>
        <v>0</v>
      </c>
      <c r="AF23" s="91"/>
      <c r="AG23" s="18"/>
    </row>
    <row r="24" spans="1:34" ht="15" thickBot="1" x14ac:dyDescent="0.4">
      <c r="A24" s="17" t="s">
        <v>16</v>
      </c>
      <c r="B24" s="17"/>
      <c r="C24" s="90">
        <v>391608</v>
      </c>
      <c r="D24" s="91"/>
      <c r="E24" s="90">
        <v>-6499</v>
      </c>
      <c r="F24" s="114"/>
      <c r="G24" s="18"/>
      <c r="H24" s="108">
        <v>0</v>
      </c>
      <c r="I24" s="109"/>
      <c r="J24" s="108"/>
      <c r="K24" s="109"/>
      <c r="L24" s="108"/>
      <c r="M24" s="109"/>
      <c r="N24" s="19"/>
      <c r="O24" s="108">
        <v>24167000000</v>
      </c>
      <c r="P24" s="109"/>
      <c r="Q24" s="108"/>
      <c r="R24" s="109"/>
      <c r="S24" s="108"/>
      <c r="T24" s="109"/>
      <c r="U24" s="19"/>
      <c r="V24" s="108">
        <v>93270020</v>
      </c>
      <c r="W24" s="109"/>
      <c r="X24" s="108">
        <v>151984382</v>
      </c>
      <c r="Y24" s="109"/>
      <c r="Z24" s="108"/>
      <c r="AA24" s="109"/>
      <c r="AB24" s="19"/>
      <c r="AC24" s="90">
        <v>4173572</v>
      </c>
      <c r="AD24" s="91"/>
      <c r="AE24" s="90">
        <v>0</v>
      </c>
      <c r="AF24" s="91"/>
      <c r="AG24" s="18"/>
    </row>
    <row r="25" spans="1:34" ht="36" customHeight="1" thickBot="1" x14ac:dyDescent="0.4">
      <c r="A25" s="117" t="s">
        <v>17</v>
      </c>
      <c r="B25" s="13"/>
      <c r="C25" s="120" t="str">
        <f>+C14</f>
        <v>UT ECONOMETRÍA -INCLUSIÓN</v>
      </c>
      <c r="D25" s="89"/>
      <c r="E25" s="89"/>
      <c r="F25" s="107"/>
      <c r="G25" s="20"/>
      <c r="H25" s="92" t="str">
        <f>+H14</f>
        <v>PROYECTAMOS COLOMBIA SAS</v>
      </c>
      <c r="I25" s="93"/>
      <c r="J25" s="93"/>
      <c r="K25" s="93"/>
      <c r="L25" s="93"/>
      <c r="M25" s="93"/>
      <c r="N25" s="94"/>
      <c r="O25" s="92" t="str">
        <f>+O14</f>
        <v>COLEGIO MAYOR DE NUESTRA SEÑORA DEL ROSARIO</v>
      </c>
      <c r="P25" s="93"/>
      <c r="Q25" s="93"/>
      <c r="R25" s="93"/>
      <c r="S25" s="93"/>
      <c r="T25" s="93"/>
      <c r="U25" s="94"/>
      <c r="V25" s="92" t="str">
        <f>+V14</f>
        <v>CONSORCIO N&amp;V - CALTIZ BOGOTA</v>
      </c>
      <c r="W25" s="93"/>
      <c r="X25" s="93"/>
      <c r="Y25" s="93"/>
      <c r="Z25" s="93"/>
      <c r="AA25" s="93"/>
      <c r="AB25" s="94"/>
      <c r="AC25" s="92" t="str">
        <f>+AC14</f>
        <v>FUNDACION PARA LA EDUCACION Y EL DESARROLLO  (FEDESARROLLO)</v>
      </c>
      <c r="AD25" s="93"/>
      <c r="AE25" s="93"/>
      <c r="AF25" s="93"/>
      <c r="AG25" s="94"/>
    </row>
    <row r="26" spans="1:34" ht="41.25" customHeight="1" thickBot="1" x14ac:dyDescent="0.4">
      <c r="A26" s="119"/>
      <c r="B26" s="15"/>
      <c r="C26" s="92" t="str">
        <f>+C15</f>
        <v>ECONOMETRIA SA</v>
      </c>
      <c r="D26" s="94"/>
      <c r="E26" s="92" t="str">
        <f>+E15</f>
        <v>INCLUSIÓN SAS</v>
      </c>
      <c r="F26" s="94"/>
      <c r="G26" s="21"/>
      <c r="H26" s="92">
        <f>+H15</f>
        <v>100</v>
      </c>
      <c r="I26" s="94"/>
      <c r="J26" s="92">
        <f>+J15</f>
        <v>0</v>
      </c>
      <c r="K26" s="94"/>
      <c r="L26" s="92">
        <f>+L15</f>
        <v>0</v>
      </c>
      <c r="M26" s="94"/>
      <c r="N26" s="22"/>
      <c r="O26" s="92" t="str">
        <f>+O15</f>
        <v>COLEGIO MAYOR DE NUESTRA SEÑORA DEL ROSARIO</v>
      </c>
      <c r="P26" s="94"/>
      <c r="Q26" s="92">
        <f>+Q15</f>
        <v>0</v>
      </c>
      <c r="R26" s="94"/>
      <c r="S26" s="92">
        <f>+S15</f>
        <v>0</v>
      </c>
      <c r="T26" s="94"/>
      <c r="U26" s="22"/>
      <c r="V26" s="92" t="str">
        <f>+V15</f>
        <v>CALTIZ INGENIERIA Y CONSULTORIA SAS</v>
      </c>
      <c r="W26" s="94"/>
      <c r="X26" s="92" t="str">
        <f>+X15</f>
        <v>N&amp;V CONSULTORIAS SAS</v>
      </c>
      <c r="Y26" s="94"/>
      <c r="Z26" s="92">
        <f>+Z15</f>
        <v>0</v>
      </c>
      <c r="AA26" s="94"/>
      <c r="AB26" s="22"/>
      <c r="AC26" s="92" t="str">
        <f>+AC15</f>
        <v>INGENIERIA Y DESARROLLO URBANISTICO SAS</v>
      </c>
      <c r="AD26" s="94"/>
      <c r="AE26" s="92">
        <f>+AE15</f>
        <v>0</v>
      </c>
      <c r="AF26" s="94"/>
      <c r="AG26" s="22"/>
    </row>
    <row r="27" spans="1:34" ht="12.75" customHeight="1" thickBot="1" x14ac:dyDescent="0.4">
      <c r="A27" s="23" t="s">
        <v>18</v>
      </c>
      <c r="B27" s="24"/>
      <c r="C27" s="25"/>
      <c r="D27" s="26"/>
      <c r="E27" s="26"/>
      <c r="F27" s="26"/>
      <c r="G27" s="27"/>
      <c r="H27" s="28"/>
      <c r="I27" s="29"/>
      <c r="J27" s="29"/>
      <c r="K27" s="29"/>
      <c r="L27" s="29"/>
      <c r="M27" s="29"/>
      <c r="N27" s="30"/>
      <c r="O27" s="28"/>
      <c r="P27" s="29"/>
      <c r="Q27" s="29"/>
      <c r="R27" s="29"/>
      <c r="S27" s="29"/>
      <c r="T27" s="29"/>
      <c r="U27" s="30"/>
      <c r="V27" s="28"/>
      <c r="W27" s="29"/>
      <c r="X27" s="29"/>
      <c r="Y27" s="29"/>
      <c r="Z27" s="29"/>
      <c r="AA27" s="29"/>
      <c r="AB27" s="30"/>
      <c r="AC27" s="28"/>
      <c r="AD27" s="29"/>
      <c r="AE27" s="29"/>
      <c r="AF27" s="29"/>
      <c r="AG27" s="30"/>
    </row>
    <row r="28" spans="1:34" x14ac:dyDescent="0.35">
      <c r="A28" s="65" t="s">
        <v>19</v>
      </c>
      <c r="B28" s="66">
        <v>0.7</v>
      </c>
      <c r="C28" s="72">
        <f>((SUM((C21*C16),(E21*E16))/SUM((C19*C16),(E19*E16))))</f>
        <v>0.45050234631408997</v>
      </c>
      <c r="D28" s="73"/>
      <c r="E28" s="73"/>
      <c r="F28" s="74"/>
      <c r="G28" s="112" t="str">
        <f>IF(C28&lt;=$B$28,"CUMPLE","NO CUMPLE")</f>
        <v>CUMPLE</v>
      </c>
      <c r="H28" s="72" t="e">
        <f>((SUM((H21*H16),(J21*J16),(L21*L16))/SUM((H19*H16),(J19*J16),(L19*L16))))</f>
        <v>#DIV/0!</v>
      </c>
      <c r="I28" s="73"/>
      <c r="J28" s="73"/>
      <c r="K28" s="73"/>
      <c r="L28" s="73"/>
      <c r="M28" s="73"/>
      <c r="N28" s="84" t="s">
        <v>56</v>
      </c>
      <c r="O28" s="72">
        <f>((SUM((O21*O16),(Q21*Q16),(S21*S16))/SUM((O19*O16),(Q19*Q16),(S19*S16))))</f>
        <v>0.29796999713133426</v>
      </c>
      <c r="P28" s="73"/>
      <c r="Q28" s="73"/>
      <c r="R28" s="73"/>
      <c r="S28" s="73"/>
      <c r="T28" s="73"/>
      <c r="U28" s="78" t="str">
        <f>IF(O28&lt;=$B$28,"CUMPLE","NO CUMPLE")</f>
        <v>CUMPLE</v>
      </c>
      <c r="V28" s="72">
        <f>((SUM((V21*V16),(X21*X16),(Z21*Z16))/SUM((V19*V16),(X19*X16),(Z19*Z16))))</f>
        <v>9.7873956101279858E-2</v>
      </c>
      <c r="W28" s="73"/>
      <c r="X28" s="73"/>
      <c r="Y28" s="73"/>
      <c r="Z28" s="73"/>
      <c r="AA28" s="73"/>
      <c r="AB28" s="78" t="str">
        <f>IF(V28&lt;=$B$28,"CUMPLE","NO CUMPLE")</f>
        <v>CUMPLE</v>
      </c>
      <c r="AC28" s="72">
        <f>((SUM((AC21*AC16),(AE21*AE16),,)/SUM((AC19*AC16),(AE19*AE16),,)))</f>
        <v>6.2952771371925509E-2</v>
      </c>
      <c r="AD28" s="73"/>
      <c r="AE28" s="73"/>
      <c r="AF28" s="74"/>
      <c r="AG28" s="78" t="str">
        <f>IF(AC28&lt;=$B$28,"CUMPLE","NO CUMPLE")</f>
        <v>CUMPLE</v>
      </c>
      <c r="AH28" s="67"/>
    </row>
    <row r="29" spans="1:34" ht="15" thickBot="1" x14ac:dyDescent="0.4">
      <c r="A29" s="68" t="s">
        <v>20</v>
      </c>
      <c r="B29" s="69"/>
      <c r="C29" s="75"/>
      <c r="D29" s="76"/>
      <c r="E29" s="76"/>
      <c r="F29" s="77"/>
      <c r="G29" s="113"/>
      <c r="H29" s="75"/>
      <c r="I29" s="76"/>
      <c r="J29" s="76"/>
      <c r="K29" s="76"/>
      <c r="L29" s="76"/>
      <c r="M29" s="76"/>
      <c r="N29" s="85"/>
      <c r="O29" s="75"/>
      <c r="P29" s="76"/>
      <c r="Q29" s="76"/>
      <c r="R29" s="76"/>
      <c r="S29" s="76"/>
      <c r="T29" s="76"/>
      <c r="U29" s="79"/>
      <c r="V29" s="75"/>
      <c r="W29" s="76"/>
      <c r="X29" s="76"/>
      <c r="Y29" s="76"/>
      <c r="Z29" s="76"/>
      <c r="AA29" s="76"/>
      <c r="AB29" s="79"/>
      <c r="AC29" s="75"/>
      <c r="AD29" s="76"/>
      <c r="AE29" s="76"/>
      <c r="AF29" s="77"/>
      <c r="AG29" s="79"/>
      <c r="AH29" s="67"/>
    </row>
    <row r="30" spans="1:34" x14ac:dyDescent="0.35">
      <c r="A30" s="65" t="s">
        <v>21</v>
      </c>
      <c r="B30" s="66">
        <v>0.1</v>
      </c>
      <c r="C30" s="80">
        <f>(C18-C20)*1000</f>
        <v>3722488000</v>
      </c>
      <c r="D30" s="81"/>
      <c r="E30" s="80">
        <f>(E18-E20)*1000</f>
        <v>11298000</v>
      </c>
      <c r="F30" s="81"/>
      <c r="G30" s="84" t="str">
        <f>IF((C30)+(E30)&gt;=$C$9,"CUMPLE","NO CUMPLE")</f>
        <v>CUMPLE</v>
      </c>
      <c r="H30" s="80">
        <f>H18-H20</f>
        <v>0</v>
      </c>
      <c r="I30" s="81"/>
      <c r="J30" s="80">
        <f>J18-J20</f>
        <v>0</v>
      </c>
      <c r="K30" s="81"/>
      <c r="L30" s="80">
        <f>L18-L20</f>
        <v>0</v>
      </c>
      <c r="M30" s="81"/>
      <c r="N30" s="84" t="s">
        <v>56</v>
      </c>
      <c r="O30" s="80">
        <f>O18-O20</f>
        <v>73174000000</v>
      </c>
      <c r="P30" s="81"/>
      <c r="Q30" s="80">
        <f>Q18-Q20</f>
        <v>0</v>
      </c>
      <c r="R30" s="81"/>
      <c r="S30" s="80">
        <f>S18-S20</f>
        <v>0</v>
      </c>
      <c r="T30" s="81"/>
      <c r="U30" s="84" t="str">
        <f>IF((O30)+(Q30)+(S30)&gt;=$C$9,"CUMPLE","NO CUMPLE")</f>
        <v>CUMPLE</v>
      </c>
      <c r="V30" s="80">
        <f>V18-V20</f>
        <v>259189205</v>
      </c>
      <c r="W30" s="81"/>
      <c r="X30" s="80">
        <f>X18-X20</f>
        <v>579617134</v>
      </c>
      <c r="Y30" s="81"/>
      <c r="Z30" s="80">
        <f>Z18-Z20</f>
        <v>0</v>
      </c>
      <c r="AA30" s="81"/>
      <c r="AB30" s="84" t="str">
        <f>IF((V30)+(X30)+(Z30)&gt;=$C$9,"CUMPLE","NO CUMPLE")</f>
        <v>CUMPLE</v>
      </c>
      <c r="AC30" s="80">
        <f>(AC18-AC20)*1000</f>
        <v>2867913000</v>
      </c>
      <c r="AD30" s="81"/>
      <c r="AE30" s="80">
        <f t="shared" ref="AE30" si="0">(AE18-AE20)*1000</f>
        <v>0</v>
      </c>
      <c r="AF30" s="81"/>
      <c r="AG30" s="84" t="str">
        <f>IF((AC30)+(AE30)&gt;=$C$9,"CUMPLE","NO CUMPLE")</f>
        <v>CUMPLE</v>
      </c>
      <c r="AH30" s="67"/>
    </row>
    <row r="31" spans="1:34" ht="15" thickBot="1" x14ac:dyDescent="0.4">
      <c r="A31" s="70" t="s">
        <v>22</v>
      </c>
      <c r="B31" s="71"/>
      <c r="C31" s="82"/>
      <c r="D31" s="83"/>
      <c r="E31" s="82"/>
      <c r="F31" s="83"/>
      <c r="G31" s="85"/>
      <c r="H31" s="82"/>
      <c r="I31" s="83"/>
      <c r="J31" s="82"/>
      <c r="K31" s="83"/>
      <c r="L31" s="82"/>
      <c r="M31" s="83"/>
      <c r="N31" s="85"/>
      <c r="O31" s="82"/>
      <c r="P31" s="83"/>
      <c r="Q31" s="82"/>
      <c r="R31" s="83"/>
      <c r="S31" s="82"/>
      <c r="T31" s="83"/>
      <c r="U31" s="85"/>
      <c r="V31" s="82"/>
      <c r="W31" s="83"/>
      <c r="X31" s="82"/>
      <c r="Y31" s="83"/>
      <c r="Z31" s="82"/>
      <c r="AA31" s="83"/>
      <c r="AB31" s="85"/>
      <c r="AC31" s="82"/>
      <c r="AD31" s="83"/>
      <c r="AE31" s="82"/>
      <c r="AF31" s="83"/>
      <c r="AG31" s="85"/>
      <c r="AH31" s="67"/>
    </row>
    <row r="32" spans="1:34" ht="15" thickBot="1" x14ac:dyDescent="0.4">
      <c r="A32" s="31" t="s">
        <v>23</v>
      </c>
      <c r="B32" s="32"/>
      <c r="C32" s="86" t="s">
        <v>24</v>
      </c>
      <c r="D32" s="89"/>
      <c r="E32" s="89"/>
      <c r="F32" s="89"/>
      <c r="G32" s="89"/>
      <c r="H32" s="86" t="s">
        <v>24</v>
      </c>
      <c r="I32" s="89"/>
      <c r="J32" s="89"/>
      <c r="K32" s="89"/>
      <c r="L32" s="89"/>
      <c r="M32" s="89"/>
      <c r="N32" s="107"/>
      <c r="O32" s="86" t="s">
        <v>24</v>
      </c>
      <c r="P32" s="89"/>
      <c r="Q32" s="89"/>
      <c r="R32" s="89"/>
      <c r="S32" s="89"/>
      <c r="T32" s="89"/>
      <c r="U32" s="107"/>
      <c r="V32" s="86" t="s">
        <v>24</v>
      </c>
      <c r="W32" s="89"/>
      <c r="X32" s="89"/>
      <c r="Y32" s="89"/>
      <c r="Z32" s="89"/>
      <c r="AA32" s="89"/>
      <c r="AB32" s="107"/>
      <c r="AC32" s="86" t="s">
        <v>24</v>
      </c>
      <c r="AD32" s="87"/>
      <c r="AE32" s="87"/>
      <c r="AF32" s="87"/>
      <c r="AG32" s="88"/>
    </row>
    <row r="33" spans="1:33" ht="15.75" customHeight="1" thickBot="1" x14ac:dyDescent="0.4">
      <c r="A33" s="31" t="s">
        <v>25</v>
      </c>
      <c r="B33" s="53"/>
      <c r="C33" s="86" t="s">
        <v>50</v>
      </c>
      <c r="D33" s="89"/>
      <c r="E33" s="89"/>
      <c r="F33" s="89"/>
      <c r="G33" s="89"/>
      <c r="H33" s="86" t="s">
        <v>51</v>
      </c>
      <c r="I33" s="89"/>
      <c r="J33" s="89"/>
      <c r="K33" s="89"/>
      <c r="L33" s="89"/>
      <c r="M33" s="89"/>
      <c r="N33" s="107"/>
      <c r="O33" s="86" t="s">
        <v>51</v>
      </c>
      <c r="P33" s="89"/>
      <c r="Q33" s="89"/>
      <c r="R33" s="89"/>
      <c r="S33" s="89"/>
      <c r="T33" s="89"/>
      <c r="U33" s="107"/>
      <c r="V33" s="86" t="s">
        <v>51</v>
      </c>
      <c r="W33" s="89"/>
      <c r="X33" s="89"/>
      <c r="Y33" s="89"/>
      <c r="Z33" s="89"/>
      <c r="AA33" s="89"/>
      <c r="AB33" s="107"/>
      <c r="AC33" s="86" t="s">
        <v>50</v>
      </c>
      <c r="AD33" s="89"/>
      <c r="AE33" s="89"/>
      <c r="AF33" s="89"/>
      <c r="AG33" s="89"/>
    </row>
    <row r="34" spans="1:33" s="122" customFormat="1" ht="24" customHeight="1" x14ac:dyDescent="0.35">
      <c r="A34" s="140"/>
      <c r="B34" s="140"/>
      <c r="C34" s="141"/>
      <c r="D34" s="140"/>
      <c r="E34" s="140"/>
      <c r="F34" s="140"/>
      <c r="G34" s="140"/>
      <c r="H34" s="141"/>
      <c r="I34" s="140"/>
      <c r="J34" s="140"/>
      <c r="K34" s="140"/>
      <c r="L34" s="140"/>
      <c r="M34" s="140"/>
      <c r="N34" s="140"/>
      <c r="O34" s="141"/>
      <c r="P34" s="140"/>
      <c r="Q34" s="140"/>
      <c r="R34" s="140"/>
      <c r="S34" s="140"/>
      <c r="T34" s="140"/>
      <c r="U34" s="140"/>
      <c r="V34" s="141"/>
      <c r="W34" s="140"/>
      <c r="X34" s="140"/>
      <c r="Y34" s="140"/>
      <c r="Z34" s="140"/>
      <c r="AA34" s="140"/>
      <c r="AB34" s="140"/>
      <c r="AC34" s="141"/>
      <c r="AD34" s="140"/>
      <c r="AE34" s="140"/>
      <c r="AF34" s="140"/>
      <c r="AG34" s="140"/>
    </row>
    <row r="35" spans="1:33" s="122" customFormat="1" ht="15.75" customHeight="1" x14ac:dyDescent="0.35">
      <c r="A35" s="140"/>
      <c r="B35" s="140"/>
      <c r="C35" s="141"/>
      <c r="D35" s="140"/>
      <c r="E35" s="140"/>
      <c r="F35" s="140"/>
      <c r="G35" s="140"/>
      <c r="H35" s="141"/>
      <c r="I35" s="140"/>
      <c r="J35" s="140"/>
      <c r="K35" s="140"/>
      <c r="L35" s="140"/>
      <c r="M35" s="140"/>
      <c r="N35" s="140"/>
      <c r="O35" s="141"/>
      <c r="P35" s="140"/>
      <c r="Q35" s="140"/>
      <c r="R35" s="140"/>
      <c r="S35" s="140"/>
      <c r="T35" s="140"/>
      <c r="U35" s="140"/>
      <c r="V35" s="141"/>
      <c r="W35" s="140"/>
      <c r="X35" s="140"/>
      <c r="Y35" s="140"/>
      <c r="Z35" s="140"/>
      <c r="AA35" s="140"/>
      <c r="AB35" s="140"/>
      <c r="AC35" s="141"/>
      <c r="AD35" s="140"/>
      <c r="AE35" s="140"/>
      <c r="AF35" s="140"/>
      <c r="AG35" s="140"/>
    </row>
    <row r="36" spans="1:33" s="122" customFormat="1" ht="14.15" customHeight="1" x14ac:dyDescent="0.35"/>
    <row r="37" spans="1:33" s="122" customFormat="1" ht="30.75" customHeight="1" x14ac:dyDescent="0.35">
      <c r="A37" s="142"/>
      <c r="B37" s="142"/>
    </row>
    <row r="38" spans="1:33" s="122" customFormat="1" ht="14.15" customHeight="1" x14ac:dyDescent="0.35">
      <c r="A38" s="143"/>
    </row>
    <row r="39" spans="1:33" s="122" customFormat="1" ht="14.15" customHeight="1" x14ac:dyDescent="0.35">
      <c r="A39" s="143"/>
    </row>
    <row r="40" spans="1:33" s="122" customFormat="1" ht="14.15" customHeight="1" x14ac:dyDescent="0.35">
      <c r="A40" s="143"/>
    </row>
    <row r="41" spans="1:33" s="122" customFormat="1" ht="14.15" customHeight="1" x14ac:dyDescent="0.35">
      <c r="B41" s="123"/>
      <c r="C41" s="123"/>
      <c r="D41" s="123"/>
      <c r="E41" s="123"/>
      <c r="F41" s="123"/>
    </row>
    <row r="42" spans="1:33" s="122" customFormat="1" ht="14.15" customHeight="1" x14ac:dyDescent="0.35">
      <c r="A42" s="124" t="s">
        <v>0</v>
      </c>
      <c r="B42" s="125"/>
      <c r="C42" s="126"/>
      <c r="D42" s="126"/>
      <c r="E42" s="126"/>
      <c r="F42" s="126"/>
      <c r="G42" s="123"/>
    </row>
    <row r="43" spans="1:33" s="122" customFormat="1" ht="14.15" customHeight="1" x14ac:dyDescent="0.35">
      <c r="A43" s="124" t="s">
        <v>1</v>
      </c>
      <c r="B43" s="125"/>
      <c r="C43" s="41"/>
      <c r="D43" s="41"/>
      <c r="E43" s="41"/>
      <c r="F43" s="41"/>
      <c r="G43" s="123"/>
    </row>
    <row r="44" spans="1:33" s="122" customFormat="1" ht="14.15" customHeight="1" x14ac:dyDescent="0.35">
      <c r="A44" s="124" t="s">
        <v>2</v>
      </c>
      <c r="B44" s="125"/>
      <c r="C44" s="41"/>
      <c r="D44" s="41"/>
      <c r="E44" s="41"/>
      <c r="F44" s="41"/>
      <c r="G44" s="123"/>
    </row>
    <row r="45" spans="1:33" s="122" customFormat="1" ht="14.15" customHeight="1" x14ac:dyDescent="0.35">
      <c r="A45" s="124" t="s">
        <v>3</v>
      </c>
      <c r="B45" s="125"/>
      <c r="C45" s="41"/>
      <c r="D45" s="41"/>
      <c r="E45" s="128"/>
      <c r="F45" s="41"/>
      <c r="G45" s="123"/>
    </row>
    <row r="46" spans="1:33" s="122" customFormat="1" ht="14.15" customHeight="1" x14ac:dyDescent="0.35">
      <c r="A46" s="124" t="s">
        <v>47</v>
      </c>
      <c r="B46" s="125"/>
      <c r="C46" s="128"/>
      <c r="D46" s="129" t="s">
        <v>4</v>
      </c>
      <c r="E46" s="41"/>
      <c r="F46" s="41"/>
      <c r="G46" s="123"/>
    </row>
    <row r="47" spans="1:33" s="122" customFormat="1" ht="14.15" customHeight="1" x14ac:dyDescent="0.35">
      <c r="A47" s="130">
        <v>44182</v>
      </c>
      <c r="B47" s="131"/>
      <c r="C47" s="41"/>
      <c r="D47" s="41"/>
      <c r="E47" s="41"/>
      <c r="F47" s="41"/>
      <c r="G47" s="123"/>
    </row>
    <row r="48" spans="1:33" ht="14.15" customHeight="1" thickBot="1" x14ac:dyDescent="0.4">
      <c r="A48" s="64">
        <v>373822545</v>
      </c>
      <c r="B48" s="7"/>
      <c r="C48" s="6"/>
      <c r="D48" s="6"/>
      <c r="E48" s="6"/>
      <c r="F48" s="6"/>
      <c r="G48" s="2"/>
    </row>
    <row r="49" spans="1:33" ht="14.15" customHeight="1" thickBot="1" x14ac:dyDescent="0.4">
      <c r="A49" s="120" t="s">
        <v>57</v>
      </c>
      <c r="B49" s="107"/>
      <c r="C49" s="63">
        <f>+A48*0.1</f>
        <v>37382254.5</v>
      </c>
      <c r="D49" s="8" t="s">
        <v>5</v>
      </c>
      <c r="E49" s="9"/>
      <c r="F49" s="9"/>
      <c r="G49" s="10"/>
    </row>
    <row r="50" spans="1:33" s="122" customFormat="1" ht="14.15" customHeight="1" thickBot="1" x14ac:dyDescent="0.4">
      <c r="A50" s="132"/>
      <c r="B50" s="133"/>
      <c r="C50" s="134"/>
      <c r="D50" s="135"/>
      <c r="E50" s="136"/>
      <c r="F50" s="136"/>
      <c r="G50" s="137"/>
    </row>
    <row r="51" spans="1:33" s="122" customFormat="1" ht="54" customHeight="1" thickBot="1" x14ac:dyDescent="0.4">
      <c r="A51" s="138" t="s">
        <v>45</v>
      </c>
      <c r="B51" s="139"/>
      <c r="C51" s="136"/>
      <c r="D51" s="136"/>
      <c r="E51" s="136"/>
      <c r="F51" s="136"/>
      <c r="G51" s="137"/>
    </row>
    <row r="52" spans="1:33" s="122" customFormat="1" ht="14.15" customHeight="1" thickBot="1" x14ac:dyDescent="0.4">
      <c r="A52" s="132"/>
      <c r="B52" s="133"/>
      <c r="C52" s="137"/>
      <c r="D52" s="137"/>
      <c r="E52" s="137"/>
      <c r="F52" s="137"/>
      <c r="G52" s="137"/>
    </row>
    <row r="53" spans="1:33" ht="14.15" customHeight="1" thickBot="1" x14ac:dyDescent="0.4">
      <c r="A53" s="11" t="s">
        <v>7</v>
      </c>
      <c r="B53" s="12"/>
      <c r="C53" s="97">
        <v>1</v>
      </c>
      <c r="D53" s="98"/>
      <c r="E53" s="98"/>
      <c r="F53" s="98"/>
      <c r="G53" s="99"/>
      <c r="H53" s="97">
        <v>2</v>
      </c>
      <c r="I53" s="98"/>
      <c r="J53" s="98"/>
      <c r="K53" s="98"/>
      <c r="L53" s="98"/>
      <c r="M53" s="98"/>
      <c r="N53" s="99"/>
      <c r="O53" s="97">
        <v>3</v>
      </c>
      <c r="P53" s="98"/>
      <c r="Q53" s="98"/>
      <c r="R53" s="98"/>
      <c r="S53" s="98"/>
      <c r="T53" s="98"/>
      <c r="U53" s="99"/>
      <c r="V53" s="97">
        <v>4</v>
      </c>
      <c r="W53" s="98"/>
      <c r="X53" s="98"/>
      <c r="Y53" s="98"/>
      <c r="Z53" s="98"/>
      <c r="AA53" s="98"/>
      <c r="AB53" s="99"/>
      <c r="AC53" s="97">
        <v>5</v>
      </c>
      <c r="AD53" s="98"/>
      <c r="AE53" s="98"/>
      <c r="AF53" s="98"/>
      <c r="AG53" s="99"/>
    </row>
    <row r="54" spans="1:33" ht="28.5" customHeight="1" thickBot="1" x14ac:dyDescent="0.4">
      <c r="A54" s="117" t="s">
        <v>8</v>
      </c>
      <c r="B54" s="59"/>
      <c r="C54" s="100" t="s">
        <v>46</v>
      </c>
      <c r="D54" s="101"/>
      <c r="E54" s="101"/>
      <c r="F54" s="101"/>
      <c r="G54" s="102"/>
      <c r="H54" s="100" t="s">
        <v>48</v>
      </c>
      <c r="I54" s="101"/>
      <c r="J54" s="101"/>
      <c r="K54" s="101"/>
      <c r="L54" s="101"/>
      <c r="M54" s="101"/>
      <c r="N54" s="102"/>
      <c r="O54" s="100" t="s">
        <v>49</v>
      </c>
      <c r="P54" s="101"/>
      <c r="Q54" s="101"/>
      <c r="R54" s="101"/>
      <c r="S54" s="101"/>
      <c r="T54" s="101"/>
      <c r="U54" s="102"/>
      <c r="V54" s="100" t="s">
        <v>52</v>
      </c>
      <c r="W54" s="101"/>
      <c r="X54" s="101"/>
      <c r="Y54" s="101"/>
      <c r="Z54" s="101"/>
      <c r="AA54" s="101"/>
      <c r="AB54" s="102"/>
      <c r="AC54" s="100" t="s">
        <v>55</v>
      </c>
      <c r="AD54" s="101"/>
      <c r="AE54" s="101"/>
      <c r="AF54" s="101"/>
      <c r="AG54" s="102"/>
    </row>
    <row r="55" spans="1:33" ht="31.5" customHeight="1" thickBot="1" x14ac:dyDescent="0.4">
      <c r="A55" s="118"/>
      <c r="B55" s="14"/>
      <c r="C55" s="100" t="s">
        <v>44</v>
      </c>
      <c r="D55" s="102"/>
      <c r="E55" s="100" t="s">
        <v>43</v>
      </c>
      <c r="F55" s="102"/>
      <c r="G55" s="103" t="s">
        <v>9</v>
      </c>
      <c r="H55" s="100" t="s">
        <v>48</v>
      </c>
      <c r="I55" s="102"/>
      <c r="J55" s="100"/>
      <c r="K55" s="102"/>
      <c r="L55" s="100"/>
      <c r="M55" s="102"/>
      <c r="N55" s="103" t="s">
        <v>9</v>
      </c>
      <c r="O55" s="100" t="s">
        <v>49</v>
      </c>
      <c r="P55" s="102"/>
      <c r="Q55" s="100"/>
      <c r="R55" s="102"/>
      <c r="S55" s="100"/>
      <c r="T55" s="102"/>
      <c r="U55" s="103" t="s">
        <v>9</v>
      </c>
      <c r="V55" s="100" t="s">
        <v>52</v>
      </c>
      <c r="W55" s="102"/>
      <c r="X55" s="100" t="s">
        <v>54</v>
      </c>
      <c r="Y55" s="102"/>
      <c r="Z55" s="100"/>
      <c r="AA55" s="102"/>
      <c r="AB55" s="103" t="s">
        <v>9</v>
      </c>
      <c r="AC55" s="100" t="s">
        <v>6</v>
      </c>
      <c r="AD55" s="102"/>
      <c r="AE55" s="100"/>
      <c r="AF55" s="102"/>
      <c r="AG55" s="103" t="s">
        <v>9</v>
      </c>
    </row>
    <row r="56" spans="1:33" ht="14.15" customHeight="1" thickBot="1" x14ac:dyDescent="0.4">
      <c r="A56" s="119"/>
      <c r="B56" s="15"/>
      <c r="C56" s="105">
        <v>0.6</v>
      </c>
      <c r="D56" s="106"/>
      <c r="E56" s="105">
        <v>0.4</v>
      </c>
      <c r="F56" s="106"/>
      <c r="G56" s="104"/>
      <c r="H56" s="105">
        <v>1</v>
      </c>
      <c r="I56" s="106"/>
      <c r="J56" s="105"/>
      <c r="K56" s="106"/>
      <c r="L56" s="105"/>
      <c r="M56" s="110"/>
      <c r="N56" s="104"/>
      <c r="O56" s="105">
        <v>1</v>
      </c>
      <c r="P56" s="106"/>
      <c r="Q56" s="105"/>
      <c r="R56" s="106"/>
      <c r="S56" s="105"/>
      <c r="T56" s="110"/>
      <c r="U56" s="104"/>
      <c r="V56" s="105">
        <v>0.5</v>
      </c>
      <c r="W56" s="106"/>
      <c r="X56" s="105">
        <v>0.5</v>
      </c>
      <c r="Y56" s="106"/>
      <c r="Z56" s="105"/>
      <c r="AA56" s="106"/>
      <c r="AB56" s="104"/>
      <c r="AC56" s="105">
        <v>1</v>
      </c>
      <c r="AD56" s="106"/>
      <c r="AE56" s="105">
        <v>0</v>
      </c>
      <c r="AF56" s="106"/>
      <c r="AG56" s="104"/>
    </row>
    <row r="57" spans="1:33" ht="14.15" customHeight="1" x14ac:dyDescent="0.35">
      <c r="A57" s="16"/>
      <c r="B57" s="16"/>
      <c r="C57" s="95">
        <v>43465</v>
      </c>
      <c r="D57" s="121"/>
      <c r="E57" s="95">
        <v>43465</v>
      </c>
      <c r="F57" s="96"/>
      <c r="G57" s="54"/>
      <c r="H57" s="95">
        <v>43465</v>
      </c>
      <c r="I57" s="96"/>
      <c r="J57" s="95">
        <v>43465</v>
      </c>
      <c r="K57" s="96"/>
      <c r="L57" s="95">
        <v>43465</v>
      </c>
      <c r="M57" s="96"/>
      <c r="N57" s="54"/>
      <c r="O57" s="95">
        <v>43465</v>
      </c>
      <c r="P57" s="96"/>
      <c r="Q57" s="95">
        <v>43465</v>
      </c>
      <c r="R57" s="96"/>
      <c r="S57" s="95">
        <v>43465</v>
      </c>
      <c r="T57" s="96"/>
      <c r="U57" s="54"/>
      <c r="V57" s="95">
        <v>43465</v>
      </c>
      <c r="W57" s="96"/>
      <c r="X57" s="95">
        <v>43465</v>
      </c>
      <c r="Y57" s="96"/>
      <c r="Z57" s="95">
        <v>43465</v>
      </c>
      <c r="AA57" s="96"/>
      <c r="AB57" s="54"/>
      <c r="AC57" s="95">
        <v>43465</v>
      </c>
      <c r="AD57" s="96"/>
      <c r="AE57" s="95">
        <v>43465</v>
      </c>
      <c r="AF57" s="96"/>
      <c r="AG57" s="54"/>
    </row>
    <row r="58" spans="1:33" ht="14.15" customHeight="1" x14ac:dyDescent="0.35">
      <c r="A58" s="17" t="s">
        <v>10</v>
      </c>
      <c r="B58" s="17"/>
      <c r="C58" s="90">
        <v>6176711</v>
      </c>
      <c r="D58" s="91"/>
      <c r="E58" s="90">
        <v>89377</v>
      </c>
      <c r="F58" s="114"/>
      <c r="G58" s="18"/>
      <c r="H58" s="108">
        <v>6694099867</v>
      </c>
      <c r="I58" s="109"/>
      <c r="J58" s="108"/>
      <c r="K58" s="109"/>
      <c r="L58" s="108"/>
      <c r="M58" s="109"/>
      <c r="N58" s="19"/>
      <c r="O58" s="108">
        <v>213557000000</v>
      </c>
      <c r="P58" s="109"/>
      <c r="Q58" s="108"/>
      <c r="R58" s="109"/>
      <c r="S58" s="108"/>
      <c r="T58" s="109"/>
      <c r="U58" s="19"/>
      <c r="V58" s="108">
        <v>143992280</v>
      </c>
      <c r="W58" s="109"/>
      <c r="X58" s="108">
        <v>568423752</v>
      </c>
      <c r="Y58" s="109"/>
      <c r="Z58" s="108"/>
      <c r="AA58" s="109"/>
      <c r="AB58" s="19"/>
      <c r="AC58" s="90">
        <v>2634264</v>
      </c>
      <c r="AD58" s="91"/>
      <c r="AE58" s="90"/>
      <c r="AF58" s="91"/>
      <c r="AG58" s="18"/>
    </row>
    <row r="59" spans="1:33" ht="14.15" customHeight="1" x14ac:dyDescent="0.35">
      <c r="A59" s="17" t="s">
        <v>11</v>
      </c>
      <c r="B59" s="17"/>
      <c r="C59" s="90">
        <v>9971454</v>
      </c>
      <c r="D59" s="91"/>
      <c r="E59" s="90">
        <v>89377</v>
      </c>
      <c r="F59" s="114"/>
      <c r="G59" s="18"/>
      <c r="H59" s="108">
        <v>7937451084</v>
      </c>
      <c r="I59" s="109"/>
      <c r="J59" s="108"/>
      <c r="K59" s="109"/>
      <c r="L59" s="108"/>
      <c r="M59" s="109"/>
      <c r="N59" s="19"/>
      <c r="O59" s="108">
        <v>620649000000</v>
      </c>
      <c r="P59" s="109"/>
      <c r="Q59" s="108"/>
      <c r="R59" s="109"/>
      <c r="S59" s="108"/>
      <c r="T59" s="109"/>
      <c r="U59" s="19"/>
      <c r="V59" s="108">
        <v>315365140</v>
      </c>
      <c r="W59" s="109"/>
      <c r="X59" s="108">
        <v>1229902947</v>
      </c>
      <c r="Y59" s="109"/>
      <c r="Z59" s="108"/>
      <c r="AA59" s="109"/>
      <c r="AB59" s="19"/>
      <c r="AC59" s="90">
        <v>30737121</v>
      </c>
      <c r="AD59" s="91"/>
      <c r="AE59" s="90"/>
      <c r="AF59" s="91"/>
      <c r="AG59" s="18"/>
    </row>
    <row r="60" spans="1:33" ht="14.15" customHeight="1" x14ac:dyDescent="0.35">
      <c r="A60" s="17" t="s">
        <v>12</v>
      </c>
      <c r="B60" s="17"/>
      <c r="C60" s="90">
        <v>2662998</v>
      </c>
      <c r="D60" s="91"/>
      <c r="E60" s="90">
        <v>19644</v>
      </c>
      <c r="F60" s="114"/>
      <c r="G60" s="18"/>
      <c r="H60" s="108">
        <v>1615307693</v>
      </c>
      <c r="I60" s="109"/>
      <c r="J60" s="108"/>
      <c r="K60" s="109"/>
      <c r="L60" s="108"/>
      <c r="M60" s="109"/>
      <c r="N60" s="19"/>
      <c r="O60" s="108">
        <v>174826000000</v>
      </c>
      <c r="P60" s="109"/>
      <c r="Q60" s="108"/>
      <c r="R60" s="109"/>
      <c r="S60" s="108"/>
      <c r="T60" s="109"/>
      <c r="U60" s="19"/>
      <c r="V60" s="108">
        <v>10428713</v>
      </c>
      <c r="W60" s="109"/>
      <c r="X60" s="108">
        <v>57677956</v>
      </c>
      <c r="Y60" s="109"/>
      <c r="Z60" s="108"/>
      <c r="AA60" s="109"/>
      <c r="AB60" s="19"/>
      <c r="AC60" s="90">
        <v>942094</v>
      </c>
      <c r="AD60" s="91"/>
      <c r="AE60" s="90"/>
      <c r="AF60" s="91"/>
      <c r="AG60" s="18"/>
    </row>
    <row r="61" spans="1:33" ht="14.15" customHeight="1" x14ac:dyDescent="0.35">
      <c r="A61" s="17" t="s">
        <v>13</v>
      </c>
      <c r="B61" s="17"/>
      <c r="C61" s="90">
        <v>3639129</v>
      </c>
      <c r="D61" s="91"/>
      <c r="E61" s="90">
        <v>19644</v>
      </c>
      <c r="F61" s="114"/>
      <c r="G61" s="18"/>
      <c r="H61" s="108">
        <v>3794986024</v>
      </c>
      <c r="I61" s="109"/>
      <c r="J61" s="108"/>
      <c r="K61" s="109"/>
      <c r="L61" s="108"/>
      <c r="M61" s="109"/>
      <c r="N61" s="19"/>
      <c r="O61" s="108">
        <v>176563000000</v>
      </c>
      <c r="P61" s="109"/>
      <c r="Q61" s="108"/>
      <c r="R61" s="109"/>
      <c r="S61" s="108"/>
      <c r="T61" s="109"/>
      <c r="U61" s="19"/>
      <c r="V61" s="108">
        <v>10772513</v>
      </c>
      <c r="W61" s="109"/>
      <c r="X61" s="108">
        <v>57677956</v>
      </c>
      <c r="Y61" s="109"/>
      <c r="Z61" s="108"/>
      <c r="AA61" s="109"/>
      <c r="AB61" s="19"/>
      <c r="AC61" s="90">
        <v>942094</v>
      </c>
      <c r="AD61" s="91"/>
      <c r="AE61" s="90"/>
      <c r="AF61" s="91"/>
      <c r="AG61" s="18"/>
    </row>
    <row r="62" spans="1:33" ht="14.15" customHeight="1" x14ac:dyDescent="0.35">
      <c r="A62" s="17" t="s">
        <v>14</v>
      </c>
      <c r="B62" s="17"/>
      <c r="C62" s="90">
        <v>6332325</v>
      </c>
      <c r="D62" s="91"/>
      <c r="E62" s="90">
        <v>69733</v>
      </c>
      <c r="F62" s="114"/>
      <c r="G62" s="18"/>
      <c r="H62" s="108">
        <v>4142465060</v>
      </c>
      <c r="I62" s="109"/>
      <c r="J62" s="108"/>
      <c r="K62" s="109"/>
      <c r="L62" s="108"/>
      <c r="M62" s="109"/>
      <c r="N62" s="19"/>
      <c r="O62" s="108">
        <v>444086000000</v>
      </c>
      <c r="P62" s="109"/>
      <c r="Q62" s="108"/>
      <c r="R62" s="109"/>
      <c r="S62" s="108"/>
      <c r="T62" s="109"/>
      <c r="U62" s="19"/>
      <c r="V62" s="108">
        <v>304592627</v>
      </c>
      <c r="W62" s="109"/>
      <c r="X62" s="108">
        <v>1172224991</v>
      </c>
      <c r="Y62" s="109"/>
      <c r="Z62" s="108"/>
      <c r="AA62" s="109"/>
      <c r="AB62" s="19"/>
      <c r="AC62" s="90">
        <v>29795027</v>
      </c>
      <c r="AD62" s="91"/>
      <c r="AE62" s="90"/>
      <c r="AF62" s="91"/>
      <c r="AG62" s="18"/>
    </row>
    <row r="63" spans="1:33" ht="14.15" customHeight="1" x14ac:dyDescent="0.35">
      <c r="A63" s="17" t="s">
        <v>15</v>
      </c>
      <c r="B63" s="17"/>
      <c r="C63" s="108">
        <f>C59-C61-C62</f>
        <v>0</v>
      </c>
      <c r="D63" s="109"/>
      <c r="E63" s="90">
        <f>15628927-4330587-11298340</f>
        <v>0</v>
      </c>
      <c r="F63" s="114"/>
      <c r="G63" s="18"/>
      <c r="H63" s="108">
        <f>H59-H61-H62</f>
        <v>0</v>
      </c>
      <c r="I63" s="109"/>
      <c r="J63" s="108">
        <f>J59-J61-J62</f>
        <v>0</v>
      </c>
      <c r="K63" s="109"/>
      <c r="L63" s="108">
        <f>L59-L61-L62</f>
        <v>0</v>
      </c>
      <c r="M63" s="109"/>
      <c r="N63" s="19"/>
      <c r="O63" s="108">
        <f>O59-O61-O62</f>
        <v>0</v>
      </c>
      <c r="P63" s="109"/>
      <c r="Q63" s="108">
        <f>Q59-Q61-Q62</f>
        <v>0</v>
      </c>
      <c r="R63" s="109"/>
      <c r="S63" s="108">
        <f>S59-S61-S62</f>
        <v>0</v>
      </c>
      <c r="T63" s="109"/>
      <c r="U63" s="19"/>
      <c r="V63" s="108">
        <f>V59-V61-V62</f>
        <v>0</v>
      </c>
      <c r="W63" s="109"/>
      <c r="X63" s="108">
        <f>X59-X61-X62</f>
        <v>0</v>
      </c>
      <c r="Y63" s="109"/>
      <c r="Z63" s="108">
        <f>Z59-Z61-Z62</f>
        <v>0</v>
      </c>
      <c r="AA63" s="109"/>
      <c r="AB63" s="19"/>
      <c r="AC63" s="90">
        <f>AC59-AC61-AC62</f>
        <v>0</v>
      </c>
      <c r="AD63" s="91"/>
      <c r="AE63" s="90">
        <f>AE59-AE61-AE62</f>
        <v>0</v>
      </c>
      <c r="AF63" s="91"/>
      <c r="AG63" s="18"/>
    </row>
    <row r="64" spans="1:33" ht="14.15" customHeight="1" thickBot="1" x14ac:dyDescent="0.4">
      <c r="A64" s="17" t="s">
        <v>16</v>
      </c>
      <c r="B64" s="17"/>
      <c r="C64" s="90">
        <v>231513</v>
      </c>
      <c r="D64" s="91"/>
      <c r="E64" s="90">
        <v>58315</v>
      </c>
      <c r="F64" s="114"/>
      <c r="G64" s="18"/>
      <c r="H64" s="108">
        <v>1416139504</v>
      </c>
      <c r="I64" s="109"/>
      <c r="J64" s="108"/>
      <c r="K64" s="109"/>
      <c r="L64" s="108"/>
      <c r="M64" s="109"/>
      <c r="N64" s="19"/>
      <c r="O64" s="108">
        <v>28058000000</v>
      </c>
      <c r="P64" s="109"/>
      <c r="Q64" s="108"/>
      <c r="R64" s="109"/>
      <c r="S64" s="108"/>
      <c r="T64" s="109"/>
      <c r="U64" s="19"/>
      <c r="V64" s="108">
        <v>1181733</v>
      </c>
      <c r="W64" s="109"/>
      <c r="X64" s="108">
        <v>34904968</v>
      </c>
      <c r="Y64" s="109"/>
      <c r="Z64" s="108"/>
      <c r="AA64" s="109"/>
      <c r="AB64" s="19"/>
      <c r="AC64" s="90">
        <v>451377</v>
      </c>
      <c r="AD64" s="91"/>
      <c r="AE64" s="90">
        <v>0</v>
      </c>
      <c r="AF64" s="91"/>
      <c r="AG64" s="18"/>
    </row>
    <row r="65" spans="1:33" ht="35.25" customHeight="1" thickBot="1" x14ac:dyDescent="0.4">
      <c r="A65" s="117" t="s">
        <v>17</v>
      </c>
      <c r="B65" s="59"/>
      <c r="C65" s="120" t="str">
        <f>+C54</f>
        <v>UT ECONOMETRÍA -INCLUSIÓN</v>
      </c>
      <c r="D65" s="89"/>
      <c r="E65" s="89"/>
      <c r="F65" s="107"/>
      <c r="G65" s="20"/>
      <c r="H65" s="92" t="str">
        <f>+H54</f>
        <v>PROYECTAMOS COLOMBIA SAS</v>
      </c>
      <c r="I65" s="93"/>
      <c r="J65" s="93"/>
      <c r="K65" s="93"/>
      <c r="L65" s="93"/>
      <c r="M65" s="93"/>
      <c r="N65" s="94"/>
      <c r="O65" s="92" t="str">
        <f>+O54</f>
        <v>COLEGIO MAYOR DE NUESTRA SEÑORA DEL ROSARIO</v>
      </c>
      <c r="P65" s="93"/>
      <c r="Q65" s="93"/>
      <c r="R65" s="93"/>
      <c r="S65" s="93"/>
      <c r="T65" s="93"/>
      <c r="U65" s="94"/>
      <c r="V65" s="92" t="str">
        <f>+V54</f>
        <v>CALTIZ INGENIERIA Y CONSULTORIA SAS</v>
      </c>
      <c r="W65" s="93"/>
      <c r="X65" s="93"/>
      <c r="Y65" s="93"/>
      <c r="Z65" s="93"/>
      <c r="AA65" s="93"/>
      <c r="AB65" s="94"/>
      <c r="AC65" s="92" t="str">
        <f>+AC54</f>
        <v>FUNDACION PARA LA EDUCACION Y EL DESARROLLO  (FEDESARROLLO)</v>
      </c>
      <c r="AD65" s="93"/>
      <c r="AE65" s="93"/>
      <c r="AF65" s="93"/>
      <c r="AG65" s="94"/>
    </row>
    <row r="66" spans="1:33" ht="26.25" customHeight="1" thickBot="1" x14ac:dyDescent="0.4">
      <c r="A66" s="119"/>
      <c r="B66" s="15"/>
      <c r="C66" s="92" t="str">
        <f>+C55</f>
        <v>ECONOMETRIA SA</v>
      </c>
      <c r="D66" s="94"/>
      <c r="E66" s="92" t="str">
        <f>+E55</f>
        <v>INCLUSIÓN SAS</v>
      </c>
      <c r="F66" s="94"/>
      <c r="G66" s="21"/>
      <c r="H66" s="92" t="str">
        <f>+H55</f>
        <v>PROYECTAMOS COLOMBIA SAS</v>
      </c>
      <c r="I66" s="94"/>
      <c r="J66" s="92">
        <f>+J55</f>
        <v>0</v>
      </c>
      <c r="K66" s="94"/>
      <c r="L66" s="92">
        <f>+L55</f>
        <v>0</v>
      </c>
      <c r="M66" s="94"/>
      <c r="N66" s="22"/>
      <c r="O66" s="92" t="str">
        <f>+O55</f>
        <v>COLEGIO MAYOR DE NUESTRA SEÑORA DEL ROSARIO</v>
      </c>
      <c r="P66" s="94"/>
      <c r="Q66" s="92">
        <f>+Q55</f>
        <v>0</v>
      </c>
      <c r="R66" s="94"/>
      <c r="S66" s="92">
        <f>+S55</f>
        <v>0</v>
      </c>
      <c r="T66" s="94"/>
      <c r="U66" s="22"/>
      <c r="V66" s="92" t="str">
        <f>+V55</f>
        <v>CALTIZ INGENIERIA Y CONSULTORIA SAS</v>
      </c>
      <c r="W66" s="94"/>
      <c r="X66" s="92" t="str">
        <f>+X55</f>
        <v>N&amp;V CONSULTORIAS SAS</v>
      </c>
      <c r="Y66" s="94"/>
      <c r="Z66" s="92">
        <f>+Z55</f>
        <v>0</v>
      </c>
      <c r="AA66" s="94"/>
      <c r="AB66" s="22"/>
      <c r="AC66" s="92" t="str">
        <f>+AC55</f>
        <v>INGENIERIA Y DESARROLLO URBANISTICO SAS</v>
      </c>
      <c r="AD66" s="94"/>
      <c r="AE66" s="92">
        <f>+AE55</f>
        <v>0</v>
      </c>
      <c r="AF66" s="94"/>
      <c r="AG66" s="22"/>
    </row>
    <row r="67" spans="1:33" ht="14.15" customHeight="1" thickBot="1" x14ac:dyDescent="0.4">
      <c r="A67" s="23" t="s">
        <v>18</v>
      </c>
      <c r="B67" s="58"/>
      <c r="C67" s="25"/>
      <c r="D67" s="26"/>
      <c r="E67" s="26"/>
      <c r="F67" s="26"/>
      <c r="G67" s="60"/>
      <c r="H67" s="61"/>
      <c r="I67" s="62"/>
      <c r="J67" s="62"/>
      <c r="K67" s="62"/>
      <c r="L67" s="62"/>
      <c r="M67" s="62"/>
      <c r="N67" s="30"/>
      <c r="O67" s="61"/>
      <c r="P67" s="62"/>
      <c r="Q67" s="62"/>
      <c r="R67" s="62"/>
      <c r="S67" s="62"/>
      <c r="T67" s="62"/>
      <c r="U67" s="30"/>
      <c r="V67" s="61"/>
      <c r="W67" s="62"/>
      <c r="X67" s="62"/>
      <c r="Y67" s="62"/>
      <c r="Z67" s="62"/>
      <c r="AA67" s="62"/>
      <c r="AB67" s="30"/>
      <c r="AC67" s="61"/>
      <c r="AD67" s="62"/>
      <c r="AE67" s="62"/>
      <c r="AF67" s="62"/>
      <c r="AG67" s="30"/>
    </row>
    <row r="68" spans="1:33" ht="14.15" customHeight="1" x14ac:dyDescent="0.35">
      <c r="A68" s="65" t="s">
        <v>19</v>
      </c>
      <c r="B68" s="66">
        <v>0.7</v>
      </c>
      <c r="C68" s="72">
        <f>((SUM((C61*C56),(E61*E56))/SUM((C59*C56),(E59*E56))))</f>
        <v>0.36409240571830453</v>
      </c>
      <c r="D68" s="73"/>
      <c r="E68" s="73"/>
      <c r="F68" s="74"/>
      <c r="G68" s="112" t="str">
        <f>IF(C68&lt;=$B$28,"CUMPLE","NO CUMPLE")</f>
        <v>CUMPLE</v>
      </c>
      <c r="H68" s="72">
        <f>((SUM((H61*H56),(J61*J56),(L61*L56))/SUM((H59*H56),(J59*J56),(L59*L56))))</f>
        <v>0.47811142189585054</v>
      </c>
      <c r="I68" s="73"/>
      <c r="J68" s="73"/>
      <c r="K68" s="73"/>
      <c r="L68" s="73"/>
      <c r="M68" s="73"/>
      <c r="N68" s="78" t="str">
        <f>IF(H68&lt;=$B$28,"CUMPLE","NO CUMPLE")</f>
        <v>CUMPLE</v>
      </c>
      <c r="O68" s="72">
        <f>((SUM((O61*O56),(Q61*Q56),(S61*S56))/SUM((O59*O56),(Q59*Q56),(S59*S56))))</f>
        <v>0.28448124463263452</v>
      </c>
      <c r="P68" s="73"/>
      <c r="Q68" s="73"/>
      <c r="R68" s="73"/>
      <c r="S68" s="73"/>
      <c r="T68" s="73"/>
      <c r="U68" s="78" t="str">
        <f>IF(O68&lt;=$B$28,"CUMPLE","NO CUMPLE")</f>
        <v>CUMPLE</v>
      </c>
      <c r="V68" s="72">
        <f>((SUM((V61*V56),(X61*X56),(Z61*Z56))/SUM((V59*V56),(X59*X56),(Z59*Z56))))</f>
        <v>4.4296824334792595E-2</v>
      </c>
      <c r="W68" s="73"/>
      <c r="X68" s="73"/>
      <c r="Y68" s="73"/>
      <c r="Z68" s="73"/>
      <c r="AA68" s="73"/>
      <c r="AB68" s="78" t="str">
        <f>IF(V68&lt;=$B$28,"CUMPLE","NO CUMPLE")</f>
        <v>CUMPLE</v>
      </c>
      <c r="AC68" s="72">
        <f>((SUM((AC61*AC56),(AE61*AE56),,)/SUM((AC59*AC56),(AE59*AE56),,)))</f>
        <v>3.0650040386020538E-2</v>
      </c>
      <c r="AD68" s="73"/>
      <c r="AE68" s="73"/>
      <c r="AF68" s="74"/>
      <c r="AG68" s="78" t="str">
        <f>IF(AC68&lt;=$B$28,"CUMPLE","NO CUMPLE")</f>
        <v>CUMPLE</v>
      </c>
    </row>
    <row r="69" spans="1:33" ht="14.15" customHeight="1" thickBot="1" x14ac:dyDescent="0.4">
      <c r="A69" s="68" t="s">
        <v>20</v>
      </c>
      <c r="B69" s="69"/>
      <c r="C69" s="75"/>
      <c r="D69" s="76"/>
      <c r="E69" s="76"/>
      <c r="F69" s="77"/>
      <c r="G69" s="113"/>
      <c r="H69" s="75"/>
      <c r="I69" s="76"/>
      <c r="J69" s="76"/>
      <c r="K69" s="76"/>
      <c r="L69" s="76"/>
      <c r="M69" s="76"/>
      <c r="N69" s="79"/>
      <c r="O69" s="75"/>
      <c r="P69" s="76"/>
      <c r="Q69" s="76"/>
      <c r="R69" s="76"/>
      <c r="S69" s="76"/>
      <c r="T69" s="76"/>
      <c r="U69" s="79"/>
      <c r="V69" s="75"/>
      <c r="W69" s="76"/>
      <c r="X69" s="76"/>
      <c r="Y69" s="76"/>
      <c r="Z69" s="76"/>
      <c r="AA69" s="76"/>
      <c r="AB69" s="79"/>
      <c r="AC69" s="75"/>
      <c r="AD69" s="76"/>
      <c r="AE69" s="76"/>
      <c r="AF69" s="77"/>
      <c r="AG69" s="79"/>
    </row>
    <row r="70" spans="1:33" ht="14.15" customHeight="1" x14ac:dyDescent="0.35">
      <c r="A70" s="65" t="s">
        <v>21</v>
      </c>
      <c r="B70" s="66">
        <v>0.1</v>
      </c>
      <c r="C70" s="80">
        <f>(C58-C60)*1000</f>
        <v>3513713000</v>
      </c>
      <c r="D70" s="81"/>
      <c r="E70" s="80">
        <f>(E58-E60)*1000</f>
        <v>69733000</v>
      </c>
      <c r="F70" s="81"/>
      <c r="G70" s="84" t="str">
        <f>IF((C70)+(E70)&gt;=$C$9,"CUMPLE","NO CUMPLE")</f>
        <v>CUMPLE</v>
      </c>
      <c r="H70" s="80">
        <f>H58-H60</f>
        <v>5078792174</v>
      </c>
      <c r="I70" s="81"/>
      <c r="J70" s="80">
        <f>J58-J60</f>
        <v>0</v>
      </c>
      <c r="K70" s="81"/>
      <c r="L70" s="80">
        <f>L58-L60</f>
        <v>0</v>
      </c>
      <c r="M70" s="81"/>
      <c r="N70" s="84" t="str">
        <f>IF((H70)+(J70)+(L70)&gt;=$C$9,"CUMPLE","NO CUMPLE")</f>
        <v>CUMPLE</v>
      </c>
      <c r="O70" s="80">
        <f>O58-O60</f>
        <v>38731000000</v>
      </c>
      <c r="P70" s="81"/>
      <c r="Q70" s="80">
        <f>Q58-Q60</f>
        <v>0</v>
      </c>
      <c r="R70" s="81"/>
      <c r="S70" s="80">
        <f>S58-S60</f>
        <v>0</v>
      </c>
      <c r="T70" s="81"/>
      <c r="U70" s="84" t="str">
        <f>IF((O70)+(Q70)+(S70)&gt;=$C$9,"CUMPLE","NO CUMPLE")</f>
        <v>CUMPLE</v>
      </c>
      <c r="V70" s="80">
        <f>V58-V60</f>
        <v>133563567</v>
      </c>
      <c r="W70" s="81"/>
      <c r="X70" s="80">
        <f>X58-X60</f>
        <v>510745796</v>
      </c>
      <c r="Y70" s="81"/>
      <c r="Z70" s="80">
        <f>Z58-Z60</f>
        <v>0</v>
      </c>
      <c r="AA70" s="81"/>
      <c r="AB70" s="84" t="str">
        <f>IF((V70)+(X70)+(Z70)&gt;=$C$9,"CUMPLE","NO CUMPLE")</f>
        <v>CUMPLE</v>
      </c>
      <c r="AC70" s="80">
        <f>(AC58-AC60)*1000</f>
        <v>1692170000</v>
      </c>
      <c r="AD70" s="81"/>
      <c r="AE70" s="80">
        <f t="shared" ref="AE70" si="1">(AE58-AE60)*1000</f>
        <v>0</v>
      </c>
      <c r="AF70" s="81"/>
      <c r="AG70" s="84" t="str">
        <f>IF((AC70)+(AE70)&gt;=$C$9,"CUMPLE","NO CUMPLE")</f>
        <v>CUMPLE</v>
      </c>
    </row>
    <row r="71" spans="1:33" ht="14.15" customHeight="1" thickBot="1" x14ac:dyDescent="0.4">
      <c r="A71" s="70" t="s">
        <v>22</v>
      </c>
      <c r="B71" s="71"/>
      <c r="C71" s="82"/>
      <c r="D71" s="83"/>
      <c r="E71" s="82"/>
      <c r="F71" s="83"/>
      <c r="G71" s="85"/>
      <c r="H71" s="82"/>
      <c r="I71" s="83"/>
      <c r="J71" s="82"/>
      <c r="K71" s="83"/>
      <c r="L71" s="82"/>
      <c r="M71" s="83"/>
      <c r="N71" s="85"/>
      <c r="O71" s="82"/>
      <c r="P71" s="83"/>
      <c r="Q71" s="82"/>
      <c r="R71" s="83"/>
      <c r="S71" s="82"/>
      <c r="T71" s="83"/>
      <c r="U71" s="85"/>
      <c r="V71" s="82"/>
      <c r="W71" s="83"/>
      <c r="X71" s="82"/>
      <c r="Y71" s="83"/>
      <c r="Z71" s="82"/>
      <c r="AA71" s="83"/>
      <c r="AB71" s="85"/>
      <c r="AC71" s="82"/>
      <c r="AD71" s="83"/>
      <c r="AE71" s="82"/>
      <c r="AF71" s="83"/>
      <c r="AG71" s="85"/>
    </row>
    <row r="72" spans="1:33" ht="14.15" customHeight="1" thickBot="1" x14ac:dyDescent="0.4">
      <c r="A72" s="31" t="s">
        <v>23</v>
      </c>
      <c r="B72" s="57"/>
      <c r="C72" s="86" t="s">
        <v>24</v>
      </c>
      <c r="D72" s="89"/>
      <c r="E72" s="89"/>
      <c r="F72" s="89"/>
      <c r="G72" s="89"/>
      <c r="H72" s="86" t="s">
        <v>24</v>
      </c>
      <c r="I72" s="89"/>
      <c r="J72" s="89"/>
      <c r="K72" s="89"/>
      <c r="L72" s="89"/>
      <c r="M72" s="89"/>
      <c r="N72" s="107"/>
      <c r="O72" s="86" t="s">
        <v>24</v>
      </c>
      <c r="P72" s="89"/>
      <c r="Q72" s="89"/>
      <c r="R72" s="89"/>
      <c r="S72" s="89"/>
      <c r="T72" s="89"/>
      <c r="U72" s="107"/>
      <c r="V72" s="86" t="s">
        <v>24</v>
      </c>
      <c r="W72" s="89"/>
      <c r="X72" s="89"/>
      <c r="Y72" s="89"/>
      <c r="Z72" s="89"/>
      <c r="AA72" s="89"/>
      <c r="AB72" s="107"/>
      <c r="AC72" s="86" t="s">
        <v>24</v>
      </c>
      <c r="AD72" s="87"/>
      <c r="AE72" s="87"/>
      <c r="AF72" s="87"/>
      <c r="AG72" s="88"/>
    </row>
    <row r="73" spans="1:33" ht="14.15" customHeight="1" thickBot="1" x14ac:dyDescent="0.4">
      <c r="A73" s="31" t="s">
        <v>25</v>
      </c>
      <c r="B73" s="57"/>
      <c r="C73" s="86" t="s">
        <v>50</v>
      </c>
      <c r="D73" s="89"/>
      <c r="E73" s="89"/>
      <c r="F73" s="89"/>
      <c r="G73" s="89"/>
      <c r="H73" s="86" t="s">
        <v>51</v>
      </c>
      <c r="I73" s="89"/>
      <c r="J73" s="89"/>
      <c r="K73" s="89"/>
      <c r="L73" s="89"/>
      <c r="M73" s="89"/>
      <c r="N73" s="107"/>
      <c r="O73" s="86" t="s">
        <v>51</v>
      </c>
      <c r="P73" s="89"/>
      <c r="Q73" s="89"/>
      <c r="R73" s="89"/>
      <c r="S73" s="89"/>
      <c r="T73" s="89"/>
      <c r="U73" s="107"/>
      <c r="V73" s="86" t="s">
        <v>51</v>
      </c>
      <c r="W73" s="89"/>
      <c r="X73" s="89"/>
      <c r="Y73" s="89"/>
      <c r="Z73" s="89"/>
      <c r="AA73" s="89"/>
      <c r="AB73" s="107"/>
      <c r="AC73" s="86" t="s">
        <v>50</v>
      </c>
      <c r="AD73" s="89"/>
      <c r="AE73" s="89"/>
      <c r="AF73" s="89"/>
      <c r="AG73" s="89"/>
    </row>
    <row r="74" spans="1:33" s="122" customFormat="1" ht="14.15" customHeight="1" x14ac:dyDescent="0.35">
      <c r="A74" s="140"/>
      <c r="B74" s="140"/>
      <c r="C74" s="141"/>
      <c r="D74" s="140"/>
      <c r="E74" s="140"/>
      <c r="F74" s="140"/>
      <c r="G74" s="140"/>
      <c r="H74" s="141"/>
      <c r="I74" s="140"/>
      <c r="J74" s="140"/>
      <c r="K74" s="140"/>
      <c r="L74" s="140"/>
      <c r="M74" s="140"/>
      <c r="N74" s="140"/>
      <c r="O74" s="141"/>
      <c r="P74" s="140"/>
      <c r="Q74" s="140"/>
      <c r="R74" s="140"/>
      <c r="S74" s="140"/>
      <c r="T74" s="140"/>
      <c r="U74" s="140"/>
      <c r="V74" s="141"/>
      <c r="W74" s="140"/>
      <c r="X74" s="140"/>
      <c r="Y74" s="140"/>
      <c r="Z74" s="140"/>
      <c r="AA74" s="140"/>
      <c r="AB74" s="140"/>
      <c r="AC74" s="141"/>
      <c r="AD74" s="140"/>
      <c r="AE74" s="140"/>
      <c r="AF74" s="140"/>
      <c r="AG74" s="140"/>
    </row>
    <row r="75" spans="1:33" s="122" customFormat="1" ht="14.15" customHeight="1" x14ac:dyDescent="0.35">
      <c r="A75" s="140"/>
      <c r="B75" s="140"/>
      <c r="C75" s="141"/>
      <c r="D75" s="140"/>
      <c r="E75" s="140"/>
      <c r="F75" s="140"/>
      <c r="G75" s="140"/>
      <c r="H75" s="141"/>
      <c r="I75" s="140"/>
      <c r="J75" s="140"/>
      <c r="K75" s="140"/>
      <c r="L75" s="140"/>
      <c r="M75" s="140"/>
      <c r="N75" s="140"/>
      <c r="O75" s="141"/>
      <c r="P75" s="140"/>
      <c r="Q75" s="140"/>
      <c r="R75" s="140"/>
      <c r="S75" s="140"/>
      <c r="T75" s="140"/>
      <c r="U75" s="140"/>
      <c r="V75" s="141"/>
      <c r="W75" s="140"/>
      <c r="X75" s="140"/>
      <c r="Y75" s="140"/>
      <c r="Z75" s="140"/>
      <c r="AA75" s="140"/>
      <c r="AB75" s="140"/>
      <c r="AC75" s="141"/>
      <c r="AD75" s="140"/>
      <c r="AE75" s="140"/>
      <c r="AF75" s="140"/>
      <c r="AG75" s="140"/>
    </row>
    <row r="76" spans="1:33" s="122" customFormat="1" ht="14.15" customHeight="1" x14ac:dyDescent="0.35">
      <c r="A76" s="140"/>
      <c r="B76" s="140"/>
      <c r="C76" s="141"/>
      <c r="D76" s="140"/>
      <c r="E76" s="140"/>
      <c r="F76" s="140"/>
      <c r="G76" s="140"/>
      <c r="H76" s="141"/>
      <c r="I76" s="140"/>
      <c r="J76" s="140"/>
      <c r="K76" s="140"/>
      <c r="L76" s="140"/>
      <c r="M76" s="140"/>
      <c r="N76" s="140"/>
      <c r="O76" s="141"/>
      <c r="P76" s="140"/>
      <c r="Q76" s="140"/>
      <c r="R76" s="140"/>
      <c r="S76" s="140"/>
      <c r="T76" s="140"/>
      <c r="U76" s="140"/>
      <c r="V76" s="141"/>
      <c r="W76" s="140"/>
      <c r="X76" s="140"/>
      <c r="Y76" s="140"/>
      <c r="Z76" s="140"/>
      <c r="AA76" s="140"/>
      <c r="AB76" s="140"/>
      <c r="AC76" s="141"/>
      <c r="AD76" s="140"/>
      <c r="AE76" s="140"/>
      <c r="AF76" s="140"/>
      <c r="AG76" s="140"/>
    </row>
    <row r="77" spans="1:33" s="122" customFormat="1" ht="14.15" customHeight="1" x14ac:dyDescent="0.35"/>
    <row r="78" spans="1:33" s="122" customFormat="1" ht="14.15" customHeight="1" x14ac:dyDescent="0.35">
      <c r="A78" s="142"/>
      <c r="B78" s="142"/>
    </row>
    <row r="79" spans="1:33" s="122" customFormat="1" ht="14.15" customHeight="1" x14ac:dyDescent="0.35">
      <c r="A79" s="143"/>
    </row>
    <row r="80" spans="1:33" s="122" customFormat="1" ht="14.15" customHeight="1" x14ac:dyDescent="0.35">
      <c r="A80" s="143"/>
    </row>
    <row r="81" spans="1:33" s="122" customFormat="1" ht="14.15" customHeight="1" x14ac:dyDescent="0.35">
      <c r="A81" s="143"/>
    </row>
    <row r="82" spans="1:33" s="122" customFormat="1" ht="14.15" customHeight="1" x14ac:dyDescent="0.35">
      <c r="B82" s="123"/>
      <c r="C82" s="123"/>
      <c r="D82" s="123"/>
      <c r="E82" s="123"/>
      <c r="F82" s="123"/>
    </row>
    <row r="83" spans="1:33" s="122" customFormat="1" ht="14.15" customHeight="1" x14ac:dyDescent="0.35">
      <c r="A83" s="124" t="s">
        <v>0</v>
      </c>
      <c r="B83" s="125"/>
      <c r="C83" s="126"/>
      <c r="D83" s="126"/>
      <c r="E83" s="126"/>
      <c r="F83" s="126"/>
      <c r="G83" s="123"/>
    </row>
    <row r="84" spans="1:33" s="122" customFormat="1" ht="14.15" customHeight="1" x14ac:dyDescent="0.35">
      <c r="A84" s="124" t="s">
        <v>1</v>
      </c>
      <c r="B84" s="125"/>
      <c r="C84" s="41"/>
      <c r="D84" s="41"/>
      <c r="E84" s="41"/>
      <c r="F84" s="41"/>
      <c r="G84" s="123"/>
    </row>
    <row r="85" spans="1:33" s="122" customFormat="1" ht="14.15" customHeight="1" x14ac:dyDescent="0.35">
      <c r="A85" s="124" t="s">
        <v>2</v>
      </c>
      <c r="B85" s="125"/>
      <c r="C85" s="41"/>
      <c r="D85" s="41"/>
      <c r="E85" s="41"/>
      <c r="F85" s="41"/>
      <c r="G85" s="123"/>
    </row>
    <row r="86" spans="1:33" s="122" customFormat="1" ht="14.15" customHeight="1" x14ac:dyDescent="0.35">
      <c r="A86" s="124" t="s">
        <v>3</v>
      </c>
      <c r="B86" s="125"/>
      <c r="C86" s="41"/>
      <c r="D86" s="41"/>
      <c r="E86" s="128"/>
      <c r="F86" s="41"/>
      <c r="G86" s="123"/>
    </row>
    <row r="87" spans="1:33" s="122" customFormat="1" ht="14.15" customHeight="1" x14ac:dyDescent="0.35">
      <c r="A87" s="124" t="s">
        <v>47</v>
      </c>
      <c r="B87" s="125"/>
      <c r="C87" s="128"/>
      <c r="D87" s="129" t="s">
        <v>4</v>
      </c>
      <c r="E87" s="41"/>
      <c r="F87" s="41"/>
      <c r="G87" s="123"/>
    </row>
    <row r="88" spans="1:33" s="122" customFormat="1" ht="14.15" customHeight="1" x14ac:dyDescent="0.35">
      <c r="A88" s="130">
        <v>44182</v>
      </c>
      <c r="B88" s="131"/>
      <c r="C88" s="41"/>
      <c r="D88" s="41"/>
      <c r="E88" s="41"/>
      <c r="F88" s="41"/>
      <c r="G88" s="123"/>
    </row>
    <row r="89" spans="1:33" ht="14.15" customHeight="1" thickBot="1" x14ac:dyDescent="0.4">
      <c r="A89" s="64">
        <v>373822545</v>
      </c>
      <c r="B89" s="7"/>
      <c r="C89" s="6"/>
      <c r="D89" s="6"/>
      <c r="E89" s="6"/>
      <c r="F89" s="6"/>
      <c r="G89" s="2"/>
    </row>
    <row r="90" spans="1:33" ht="14.15" customHeight="1" thickBot="1" x14ac:dyDescent="0.4">
      <c r="A90" s="120" t="s">
        <v>57</v>
      </c>
      <c r="B90" s="107"/>
      <c r="C90" s="63">
        <f>+A89*0.1</f>
        <v>37382254.5</v>
      </c>
      <c r="D90" s="8" t="s">
        <v>5</v>
      </c>
      <c r="E90" s="9"/>
      <c r="F90" s="9"/>
      <c r="G90" s="10"/>
    </row>
    <row r="91" spans="1:33" s="122" customFormat="1" ht="14.15" customHeight="1" thickBot="1" x14ac:dyDescent="0.4">
      <c r="A91" s="132"/>
      <c r="B91" s="133"/>
      <c r="C91" s="134"/>
      <c r="D91" s="135"/>
      <c r="E91" s="136"/>
      <c r="F91" s="136"/>
      <c r="G91" s="137"/>
    </row>
    <row r="92" spans="1:33" s="122" customFormat="1" ht="52.5" customHeight="1" thickBot="1" x14ac:dyDescent="0.4">
      <c r="A92" s="138" t="s">
        <v>45</v>
      </c>
      <c r="B92" s="139"/>
      <c r="C92" s="136"/>
      <c r="D92" s="136"/>
      <c r="E92" s="136"/>
      <c r="F92" s="136"/>
      <c r="G92" s="137"/>
    </row>
    <row r="93" spans="1:33" s="122" customFormat="1" ht="14.15" customHeight="1" thickBot="1" x14ac:dyDescent="0.4">
      <c r="A93" s="132"/>
      <c r="B93" s="133"/>
      <c r="C93" s="137"/>
      <c r="D93" s="137"/>
      <c r="E93" s="137"/>
      <c r="F93" s="137"/>
      <c r="G93" s="137"/>
    </row>
    <row r="94" spans="1:33" ht="14.15" customHeight="1" thickBot="1" x14ac:dyDescent="0.4">
      <c r="A94" s="11" t="s">
        <v>7</v>
      </c>
      <c r="B94" s="12"/>
      <c r="C94" s="97">
        <v>1</v>
      </c>
      <c r="D94" s="98"/>
      <c r="E94" s="98"/>
      <c r="F94" s="98"/>
      <c r="G94" s="99"/>
      <c r="H94" s="97">
        <v>2</v>
      </c>
      <c r="I94" s="98"/>
      <c r="J94" s="98"/>
      <c r="K94" s="98"/>
      <c r="L94" s="98"/>
      <c r="M94" s="98"/>
      <c r="N94" s="99"/>
      <c r="O94" s="97">
        <v>3</v>
      </c>
      <c r="P94" s="98"/>
      <c r="Q94" s="98"/>
      <c r="R94" s="98"/>
      <c r="S94" s="98"/>
      <c r="T94" s="98"/>
      <c r="U94" s="99"/>
      <c r="V94" s="97">
        <v>4</v>
      </c>
      <c r="W94" s="98"/>
      <c r="X94" s="98"/>
      <c r="Y94" s="98"/>
      <c r="Z94" s="98"/>
      <c r="AA94" s="98"/>
      <c r="AB94" s="99"/>
      <c r="AC94" s="97">
        <v>5</v>
      </c>
      <c r="AD94" s="98"/>
      <c r="AE94" s="98"/>
      <c r="AF94" s="98"/>
      <c r="AG94" s="99"/>
    </row>
    <row r="95" spans="1:33" ht="33.75" customHeight="1" thickBot="1" x14ac:dyDescent="0.4">
      <c r="A95" s="117" t="s">
        <v>8</v>
      </c>
      <c r="B95" s="59"/>
      <c r="C95" s="100" t="s">
        <v>46</v>
      </c>
      <c r="D95" s="101"/>
      <c r="E95" s="101"/>
      <c r="F95" s="101"/>
      <c r="G95" s="102"/>
      <c r="H95" s="100" t="s">
        <v>48</v>
      </c>
      <c r="I95" s="101"/>
      <c r="J95" s="101"/>
      <c r="K95" s="101"/>
      <c r="L95" s="101"/>
      <c r="M95" s="101"/>
      <c r="N95" s="102"/>
      <c r="O95" s="100" t="s">
        <v>49</v>
      </c>
      <c r="P95" s="101"/>
      <c r="Q95" s="101"/>
      <c r="R95" s="101"/>
      <c r="S95" s="101"/>
      <c r="T95" s="101"/>
      <c r="U95" s="102"/>
      <c r="V95" s="100" t="s">
        <v>52</v>
      </c>
      <c r="W95" s="101"/>
      <c r="X95" s="101"/>
      <c r="Y95" s="101"/>
      <c r="Z95" s="101"/>
      <c r="AA95" s="101"/>
      <c r="AB95" s="102"/>
      <c r="AC95" s="100" t="s">
        <v>55</v>
      </c>
      <c r="AD95" s="101"/>
      <c r="AE95" s="101"/>
      <c r="AF95" s="101"/>
      <c r="AG95" s="102"/>
    </row>
    <row r="96" spans="1:33" ht="32.25" customHeight="1" thickBot="1" x14ac:dyDescent="0.4">
      <c r="A96" s="118"/>
      <c r="B96" s="14"/>
      <c r="C96" s="100" t="s">
        <v>44</v>
      </c>
      <c r="D96" s="102"/>
      <c r="E96" s="100" t="s">
        <v>43</v>
      </c>
      <c r="F96" s="102"/>
      <c r="G96" s="103" t="s">
        <v>9</v>
      </c>
      <c r="H96" s="100" t="s">
        <v>48</v>
      </c>
      <c r="I96" s="102"/>
      <c r="J96" s="100"/>
      <c r="K96" s="102"/>
      <c r="L96" s="100"/>
      <c r="M96" s="102"/>
      <c r="N96" s="103" t="s">
        <v>9</v>
      </c>
      <c r="O96" s="100" t="s">
        <v>49</v>
      </c>
      <c r="P96" s="102"/>
      <c r="Q96" s="100"/>
      <c r="R96" s="102"/>
      <c r="S96" s="100"/>
      <c r="T96" s="102"/>
      <c r="U96" s="103" t="s">
        <v>9</v>
      </c>
      <c r="V96" s="100" t="s">
        <v>52</v>
      </c>
      <c r="W96" s="102"/>
      <c r="X96" s="100" t="s">
        <v>54</v>
      </c>
      <c r="Y96" s="102"/>
      <c r="Z96" s="100"/>
      <c r="AA96" s="102"/>
      <c r="AB96" s="103" t="s">
        <v>9</v>
      </c>
      <c r="AC96" s="100" t="s">
        <v>6</v>
      </c>
      <c r="AD96" s="102"/>
      <c r="AE96" s="100"/>
      <c r="AF96" s="102"/>
      <c r="AG96" s="103" t="s">
        <v>9</v>
      </c>
    </row>
    <row r="97" spans="1:33" ht="14.15" customHeight="1" thickBot="1" x14ac:dyDescent="0.4">
      <c r="A97" s="119"/>
      <c r="B97" s="15"/>
      <c r="C97" s="105">
        <v>0.6</v>
      </c>
      <c r="D97" s="106"/>
      <c r="E97" s="105">
        <v>0.4</v>
      </c>
      <c r="F97" s="106"/>
      <c r="G97" s="104"/>
      <c r="H97" s="105">
        <v>1</v>
      </c>
      <c r="I97" s="106"/>
      <c r="J97" s="105"/>
      <c r="K97" s="106"/>
      <c r="L97" s="105"/>
      <c r="M97" s="110"/>
      <c r="N97" s="104"/>
      <c r="O97" s="105">
        <v>1</v>
      </c>
      <c r="P97" s="106"/>
      <c r="Q97" s="105"/>
      <c r="R97" s="106"/>
      <c r="S97" s="105"/>
      <c r="T97" s="110"/>
      <c r="U97" s="104"/>
      <c r="V97" s="105">
        <v>0.5</v>
      </c>
      <c r="W97" s="106"/>
      <c r="X97" s="105">
        <v>0.5</v>
      </c>
      <c r="Y97" s="106"/>
      <c r="Z97" s="105"/>
      <c r="AA97" s="106"/>
      <c r="AB97" s="104"/>
      <c r="AC97" s="105">
        <v>1</v>
      </c>
      <c r="AD97" s="106"/>
      <c r="AE97" s="105">
        <v>0</v>
      </c>
      <c r="AF97" s="106"/>
      <c r="AG97" s="104"/>
    </row>
    <row r="98" spans="1:33" ht="14.15" customHeight="1" x14ac:dyDescent="0.35">
      <c r="A98" s="16"/>
      <c r="B98" s="16"/>
      <c r="C98" s="95">
        <v>43830</v>
      </c>
      <c r="D98" s="121"/>
      <c r="E98" s="95">
        <v>43830</v>
      </c>
      <c r="F98" s="96"/>
      <c r="G98" s="54"/>
      <c r="H98" s="95">
        <v>43830</v>
      </c>
      <c r="I98" s="96"/>
      <c r="J98" s="95">
        <v>43830</v>
      </c>
      <c r="K98" s="96"/>
      <c r="L98" s="95">
        <v>43830</v>
      </c>
      <c r="M98" s="96"/>
      <c r="N98" s="54"/>
      <c r="O98" s="95">
        <v>43830</v>
      </c>
      <c r="P98" s="96"/>
      <c r="Q98" s="95">
        <v>43830</v>
      </c>
      <c r="R98" s="96"/>
      <c r="S98" s="95">
        <v>43830</v>
      </c>
      <c r="T98" s="96"/>
      <c r="U98" s="54"/>
      <c r="V98" s="95">
        <v>43830</v>
      </c>
      <c r="W98" s="96"/>
      <c r="X98" s="95">
        <v>43830</v>
      </c>
      <c r="Y98" s="96"/>
      <c r="Z98" s="95">
        <v>43830</v>
      </c>
      <c r="AA98" s="96"/>
      <c r="AB98" s="54"/>
      <c r="AC98" s="95">
        <v>43830</v>
      </c>
      <c r="AD98" s="96"/>
      <c r="AE98" s="95">
        <v>43830</v>
      </c>
      <c r="AF98" s="96"/>
      <c r="AG98" s="54"/>
    </row>
    <row r="99" spans="1:33" ht="14.15" customHeight="1" x14ac:dyDescent="0.35">
      <c r="A99" s="17" t="s">
        <v>10</v>
      </c>
      <c r="B99" s="17"/>
      <c r="C99" s="90">
        <v>5567556</v>
      </c>
      <c r="D99" s="91"/>
      <c r="E99" s="90">
        <v>577336</v>
      </c>
      <c r="F99" s="114"/>
      <c r="G99" s="18"/>
      <c r="H99" s="108">
        <v>8061573850</v>
      </c>
      <c r="I99" s="109"/>
      <c r="J99" s="108"/>
      <c r="K99" s="109"/>
      <c r="L99" s="108"/>
      <c r="M99" s="109"/>
      <c r="N99" s="19"/>
      <c r="O99" s="108">
        <v>183214000000</v>
      </c>
      <c r="P99" s="109"/>
      <c r="Q99" s="108"/>
      <c r="R99" s="109"/>
      <c r="S99" s="108"/>
      <c r="T99" s="109"/>
      <c r="U99" s="19"/>
      <c r="V99" s="108">
        <v>288410362</v>
      </c>
      <c r="W99" s="109"/>
      <c r="X99" s="108">
        <v>1026663697</v>
      </c>
      <c r="Y99" s="109"/>
      <c r="Z99" s="108"/>
      <c r="AA99" s="109"/>
      <c r="AB99" s="19"/>
      <c r="AC99" s="90">
        <v>3121959</v>
      </c>
      <c r="AD99" s="91"/>
      <c r="AE99" s="90"/>
      <c r="AF99" s="91"/>
      <c r="AG99" s="18"/>
    </row>
    <row r="100" spans="1:33" ht="14.15" customHeight="1" x14ac:dyDescent="0.35">
      <c r="A100" s="17" t="s">
        <v>11</v>
      </c>
      <c r="B100" s="17"/>
      <c r="C100" s="90">
        <v>9267765</v>
      </c>
      <c r="D100" s="91"/>
      <c r="E100" s="90">
        <v>593262</v>
      </c>
      <c r="F100" s="114"/>
      <c r="G100" s="18"/>
      <c r="H100" s="108">
        <v>9220214012</v>
      </c>
      <c r="I100" s="109"/>
      <c r="J100" s="108"/>
      <c r="K100" s="109"/>
      <c r="L100" s="108"/>
      <c r="M100" s="109"/>
      <c r="N100" s="19"/>
      <c r="O100" s="108">
        <v>678883000000</v>
      </c>
      <c r="P100" s="109"/>
      <c r="Q100" s="108"/>
      <c r="R100" s="109"/>
      <c r="S100" s="108"/>
      <c r="T100" s="109"/>
      <c r="U100" s="19"/>
      <c r="V100" s="108">
        <v>441475433</v>
      </c>
      <c r="W100" s="109"/>
      <c r="X100" s="108">
        <v>1678573051</v>
      </c>
      <c r="Y100" s="109"/>
      <c r="Z100" s="108"/>
      <c r="AA100" s="109"/>
      <c r="AB100" s="19"/>
      <c r="AC100" s="90">
        <v>32473919</v>
      </c>
      <c r="AD100" s="91"/>
      <c r="AE100" s="90"/>
      <c r="AF100" s="91"/>
      <c r="AG100" s="18"/>
    </row>
    <row r="101" spans="1:33" ht="14.15" customHeight="1" x14ac:dyDescent="0.35">
      <c r="A101" s="17" t="s">
        <v>12</v>
      </c>
      <c r="B101" s="17"/>
      <c r="C101" s="90">
        <v>1854271</v>
      </c>
      <c r="D101" s="91"/>
      <c r="E101" s="90">
        <v>127838</v>
      </c>
      <c r="F101" s="114"/>
      <c r="G101" s="18"/>
      <c r="H101" s="108">
        <v>1240768858</v>
      </c>
      <c r="I101" s="109"/>
      <c r="J101" s="108"/>
      <c r="K101" s="109"/>
      <c r="L101" s="108"/>
      <c r="M101" s="109"/>
      <c r="N101" s="19"/>
      <c r="O101" s="108">
        <v>199249000000</v>
      </c>
      <c r="P101" s="109"/>
      <c r="Q101" s="108"/>
      <c r="R101" s="109"/>
      <c r="S101" s="108"/>
      <c r="T101" s="109"/>
      <c r="U101" s="19"/>
      <c r="V101" s="108">
        <v>59545062</v>
      </c>
      <c r="W101" s="109"/>
      <c r="X101" s="108">
        <v>115243436</v>
      </c>
      <c r="Y101" s="109"/>
      <c r="Z101" s="108"/>
      <c r="AA101" s="109"/>
      <c r="AB101" s="19"/>
      <c r="AC101" s="90">
        <v>2369705</v>
      </c>
      <c r="AD101" s="91"/>
      <c r="AE101" s="90"/>
      <c r="AF101" s="91"/>
      <c r="AG101" s="18"/>
    </row>
    <row r="102" spans="1:33" ht="14.15" customHeight="1" x14ac:dyDescent="0.35">
      <c r="A102" s="17" t="s">
        <v>13</v>
      </c>
      <c r="B102" s="17"/>
      <c r="C102" s="90">
        <v>2659797</v>
      </c>
      <c r="D102" s="91"/>
      <c r="E102" s="90">
        <v>258897</v>
      </c>
      <c r="F102" s="114"/>
      <c r="G102" s="18"/>
      <c r="H102" s="108">
        <v>2793413412</v>
      </c>
      <c r="I102" s="109"/>
      <c r="J102" s="108"/>
      <c r="K102" s="109"/>
      <c r="L102" s="108"/>
      <c r="M102" s="109"/>
      <c r="N102" s="19"/>
      <c r="O102" s="108">
        <v>200956000000</v>
      </c>
      <c r="P102" s="109"/>
      <c r="Q102" s="108"/>
      <c r="R102" s="109"/>
      <c r="S102" s="108"/>
      <c r="T102" s="109"/>
      <c r="U102" s="19"/>
      <c r="V102" s="108">
        <v>61336212</v>
      </c>
      <c r="W102" s="109"/>
      <c r="X102" s="108">
        <v>341743436</v>
      </c>
      <c r="Y102" s="109"/>
      <c r="Z102" s="108"/>
      <c r="AA102" s="109"/>
      <c r="AB102" s="19"/>
      <c r="AC102" s="90">
        <v>2369705</v>
      </c>
      <c r="AD102" s="91"/>
      <c r="AE102" s="90"/>
      <c r="AF102" s="91"/>
      <c r="AG102" s="18"/>
    </row>
    <row r="103" spans="1:33" ht="14.15" customHeight="1" x14ac:dyDescent="0.35">
      <c r="A103" s="17" t="s">
        <v>14</v>
      </c>
      <c r="B103" s="17"/>
      <c r="C103" s="90">
        <v>6607968</v>
      </c>
      <c r="D103" s="91"/>
      <c r="E103" s="90">
        <v>334365</v>
      </c>
      <c r="F103" s="114"/>
      <c r="G103" s="18"/>
      <c r="H103" s="108">
        <v>6426800600</v>
      </c>
      <c r="I103" s="109"/>
      <c r="J103" s="108"/>
      <c r="K103" s="109"/>
      <c r="L103" s="108"/>
      <c r="M103" s="109"/>
      <c r="N103" s="19"/>
      <c r="O103" s="108">
        <v>477927000000</v>
      </c>
      <c r="P103" s="109"/>
      <c r="Q103" s="108"/>
      <c r="R103" s="109"/>
      <c r="S103" s="108"/>
      <c r="T103" s="109"/>
      <c r="U103" s="19"/>
      <c r="V103" s="108">
        <v>380139221</v>
      </c>
      <c r="W103" s="109"/>
      <c r="X103" s="108">
        <v>1336829615</v>
      </c>
      <c r="Y103" s="109"/>
      <c r="Z103" s="108"/>
      <c r="AA103" s="109"/>
      <c r="AB103" s="19"/>
      <c r="AC103" s="90">
        <v>30104214</v>
      </c>
      <c r="AD103" s="91"/>
      <c r="AE103" s="90"/>
      <c r="AF103" s="91"/>
      <c r="AG103" s="18"/>
    </row>
    <row r="104" spans="1:33" ht="14.15" customHeight="1" x14ac:dyDescent="0.35">
      <c r="A104" s="17" t="s">
        <v>15</v>
      </c>
      <c r="B104" s="17"/>
      <c r="C104" s="108">
        <f>C100-C102-C103</f>
        <v>0</v>
      </c>
      <c r="D104" s="109"/>
      <c r="E104" s="90">
        <f>15628927-4330587-11298340</f>
        <v>0</v>
      </c>
      <c r="F104" s="114"/>
      <c r="G104" s="18"/>
      <c r="H104" s="108">
        <f>H100-H102-H103</f>
        <v>0</v>
      </c>
      <c r="I104" s="109"/>
      <c r="J104" s="108">
        <f>J100-J102-J103</f>
        <v>0</v>
      </c>
      <c r="K104" s="109"/>
      <c r="L104" s="108">
        <f>L100-L102-L103</f>
        <v>0</v>
      </c>
      <c r="M104" s="109"/>
      <c r="N104" s="19"/>
      <c r="O104" s="108">
        <f>O100-O102-O103</f>
        <v>0</v>
      </c>
      <c r="P104" s="109"/>
      <c r="Q104" s="108">
        <f>Q100-Q102-Q103</f>
        <v>0</v>
      </c>
      <c r="R104" s="109"/>
      <c r="S104" s="108">
        <f>S100-S102-S103</f>
        <v>0</v>
      </c>
      <c r="T104" s="109"/>
      <c r="U104" s="19"/>
      <c r="V104" s="108">
        <f>V100-V102-V103</f>
        <v>0</v>
      </c>
      <c r="W104" s="109"/>
      <c r="X104" s="108">
        <f>X100-X102-X103</f>
        <v>0</v>
      </c>
      <c r="Y104" s="109"/>
      <c r="Z104" s="108">
        <f>Z100-Z102-Z103</f>
        <v>0</v>
      </c>
      <c r="AA104" s="109"/>
      <c r="AB104" s="19"/>
      <c r="AC104" s="90">
        <f>AC100-AC102-AC103</f>
        <v>0</v>
      </c>
      <c r="AD104" s="91"/>
      <c r="AE104" s="90">
        <f>AE100-AE102-AE103</f>
        <v>0</v>
      </c>
      <c r="AF104" s="91"/>
      <c r="AG104" s="18"/>
    </row>
    <row r="105" spans="1:33" ht="14.15" customHeight="1" thickBot="1" x14ac:dyDescent="0.4">
      <c r="A105" s="17" t="s">
        <v>16</v>
      </c>
      <c r="B105" s="17"/>
      <c r="C105" s="90">
        <v>257706</v>
      </c>
      <c r="D105" s="91"/>
      <c r="E105" s="90">
        <v>264631</v>
      </c>
      <c r="F105" s="114"/>
      <c r="G105" s="18"/>
      <c r="H105" s="108">
        <v>1130401170</v>
      </c>
      <c r="I105" s="109"/>
      <c r="J105" s="108"/>
      <c r="K105" s="109"/>
      <c r="L105" s="108"/>
      <c r="M105" s="109"/>
      <c r="N105" s="19"/>
      <c r="O105" s="108">
        <v>33840000000</v>
      </c>
      <c r="P105" s="109"/>
      <c r="Q105" s="108"/>
      <c r="R105" s="109"/>
      <c r="S105" s="108"/>
      <c r="T105" s="109"/>
      <c r="U105" s="19"/>
      <c r="V105" s="108">
        <v>75546595</v>
      </c>
      <c r="W105" s="109"/>
      <c r="X105" s="108">
        <v>106404622</v>
      </c>
      <c r="Y105" s="109"/>
      <c r="Z105" s="108"/>
      <c r="AA105" s="109"/>
      <c r="AB105" s="19"/>
      <c r="AC105" s="90">
        <v>1220909</v>
      </c>
      <c r="AD105" s="91"/>
      <c r="AE105" s="90">
        <v>0</v>
      </c>
      <c r="AF105" s="91"/>
      <c r="AG105" s="18"/>
    </row>
    <row r="106" spans="1:33" ht="29.25" customHeight="1" thickBot="1" x14ac:dyDescent="0.4">
      <c r="A106" s="117" t="s">
        <v>17</v>
      </c>
      <c r="B106" s="59"/>
      <c r="C106" s="120" t="str">
        <f>+C95</f>
        <v>UT ECONOMETRÍA -INCLUSIÓN</v>
      </c>
      <c r="D106" s="89"/>
      <c r="E106" s="89"/>
      <c r="F106" s="107"/>
      <c r="G106" s="20"/>
      <c r="H106" s="92" t="str">
        <f>+H95</f>
        <v>PROYECTAMOS COLOMBIA SAS</v>
      </c>
      <c r="I106" s="93"/>
      <c r="J106" s="93"/>
      <c r="K106" s="93"/>
      <c r="L106" s="93"/>
      <c r="M106" s="93"/>
      <c r="N106" s="94"/>
      <c r="O106" s="92" t="str">
        <f>+O95</f>
        <v>COLEGIO MAYOR DE NUESTRA SEÑORA DEL ROSARIO</v>
      </c>
      <c r="P106" s="93"/>
      <c r="Q106" s="93"/>
      <c r="R106" s="93"/>
      <c r="S106" s="93"/>
      <c r="T106" s="93"/>
      <c r="U106" s="94"/>
      <c r="V106" s="92" t="str">
        <f>+V95</f>
        <v>CALTIZ INGENIERIA Y CONSULTORIA SAS</v>
      </c>
      <c r="W106" s="93"/>
      <c r="X106" s="93"/>
      <c r="Y106" s="93"/>
      <c r="Z106" s="93"/>
      <c r="AA106" s="93"/>
      <c r="AB106" s="94"/>
      <c r="AC106" s="92" t="str">
        <f>+AC95</f>
        <v>FUNDACION PARA LA EDUCACION Y EL DESARROLLO  (FEDESARROLLO)</v>
      </c>
      <c r="AD106" s="93"/>
      <c r="AE106" s="93"/>
      <c r="AF106" s="93"/>
      <c r="AG106" s="94"/>
    </row>
    <row r="107" spans="1:33" ht="29.25" customHeight="1" thickBot="1" x14ac:dyDescent="0.4">
      <c r="A107" s="119"/>
      <c r="B107" s="15"/>
      <c r="C107" s="92" t="str">
        <f>+C96</f>
        <v>ECONOMETRIA SA</v>
      </c>
      <c r="D107" s="94"/>
      <c r="E107" s="92" t="str">
        <f>+E96</f>
        <v>INCLUSIÓN SAS</v>
      </c>
      <c r="F107" s="94"/>
      <c r="G107" s="21"/>
      <c r="H107" s="92" t="str">
        <f>+H96</f>
        <v>PROYECTAMOS COLOMBIA SAS</v>
      </c>
      <c r="I107" s="94"/>
      <c r="J107" s="92">
        <f>+J96</f>
        <v>0</v>
      </c>
      <c r="K107" s="94"/>
      <c r="L107" s="92">
        <f>+L96</f>
        <v>0</v>
      </c>
      <c r="M107" s="94"/>
      <c r="N107" s="22"/>
      <c r="O107" s="92" t="str">
        <f>+O96</f>
        <v>COLEGIO MAYOR DE NUESTRA SEÑORA DEL ROSARIO</v>
      </c>
      <c r="P107" s="94"/>
      <c r="Q107" s="92">
        <f>+Q96</f>
        <v>0</v>
      </c>
      <c r="R107" s="94"/>
      <c r="S107" s="92">
        <f>+S96</f>
        <v>0</v>
      </c>
      <c r="T107" s="94"/>
      <c r="U107" s="22"/>
      <c r="V107" s="92" t="str">
        <f>+V96</f>
        <v>CALTIZ INGENIERIA Y CONSULTORIA SAS</v>
      </c>
      <c r="W107" s="94"/>
      <c r="X107" s="92" t="str">
        <f>+X96</f>
        <v>N&amp;V CONSULTORIAS SAS</v>
      </c>
      <c r="Y107" s="94"/>
      <c r="Z107" s="92">
        <f>+Z96</f>
        <v>0</v>
      </c>
      <c r="AA107" s="94"/>
      <c r="AB107" s="22"/>
      <c r="AC107" s="92" t="str">
        <f>+AC96</f>
        <v>INGENIERIA Y DESARROLLO URBANISTICO SAS</v>
      </c>
      <c r="AD107" s="94"/>
      <c r="AE107" s="92">
        <f>+AE96</f>
        <v>0</v>
      </c>
      <c r="AF107" s="94"/>
      <c r="AG107" s="22"/>
    </row>
    <row r="108" spans="1:33" ht="14.15" customHeight="1" thickBot="1" x14ac:dyDescent="0.4">
      <c r="A108" s="23" t="s">
        <v>18</v>
      </c>
      <c r="B108" s="58"/>
      <c r="C108" s="25"/>
      <c r="D108" s="26"/>
      <c r="E108" s="26"/>
      <c r="F108" s="26"/>
      <c r="G108" s="60"/>
      <c r="H108" s="61"/>
      <c r="I108" s="62"/>
      <c r="J108" s="62"/>
      <c r="K108" s="62"/>
      <c r="L108" s="62"/>
      <c r="M108" s="62"/>
      <c r="N108" s="30"/>
      <c r="O108" s="61"/>
      <c r="P108" s="62"/>
      <c r="Q108" s="62"/>
      <c r="R108" s="62"/>
      <c r="S108" s="62"/>
      <c r="T108" s="62"/>
      <c r="U108" s="30"/>
      <c r="V108" s="61"/>
      <c r="W108" s="62"/>
      <c r="X108" s="62"/>
      <c r="Y108" s="62"/>
      <c r="Z108" s="62"/>
      <c r="AA108" s="62"/>
      <c r="AB108" s="30"/>
      <c r="AC108" s="61"/>
      <c r="AD108" s="62"/>
      <c r="AE108" s="62"/>
      <c r="AF108" s="62"/>
      <c r="AG108" s="30"/>
    </row>
    <row r="109" spans="1:33" ht="14.15" customHeight="1" x14ac:dyDescent="0.35">
      <c r="A109" s="65" t="s">
        <v>19</v>
      </c>
      <c r="B109" s="66">
        <v>0.7</v>
      </c>
      <c r="C109" s="72">
        <f>((SUM((C102*C97),(E102*E97))/SUM((C100*C97),(E100*E97))))</f>
        <v>0.29310928088236771</v>
      </c>
      <c r="D109" s="73"/>
      <c r="E109" s="73"/>
      <c r="F109" s="74"/>
      <c r="G109" s="112" t="str">
        <f>IF(C109&lt;=$B$28,"CUMPLE","NO CUMPLE")</f>
        <v>CUMPLE</v>
      </c>
      <c r="H109" s="72">
        <f>((SUM((H102*H97),(J102*J97),(L102*L97))/SUM((H100*H97),(J100*J97),(L100*L97))))</f>
        <v>0.30296622273240137</v>
      </c>
      <c r="I109" s="73"/>
      <c r="J109" s="73"/>
      <c r="K109" s="73"/>
      <c r="L109" s="73"/>
      <c r="M109" s="73"/>
      <c r="N109" s="78" t="str">
        <f>IF(H109&lt;=$B$28,"CUMPLE","NO CUMPLE")</f>
        <v>CUMPLE</v>
      </c>
      <c r="O109" s="72">
        <f>((SUM((O102*O97),(Q102*Q97),(S102*S97))/SUM((O100*O97),(Q100*Q97),(S100*S97))))</f>
        <v>0.29600976898817616</v>
      </c>
      <c r="P109" s="73"/>
      <c r="Q109" s="73"/>
      <c r="R109" s="73"/>
      <c r="S109" s="73"/>
      <c r="T109" s="73"/>
      <c r="U109" s="78" t="str">
        <f>IF(O109&lt;=$B$28,"CUMPLE","NO CUMPLE")</f>
        <v>CUMPLE</v>
      </c>
      <c r="V109" s="72">
        <f>((SUM((V102*V97),(X102*X97),(Z102*Z97))/SUM((V100*V97),(X100*X97),(Z100*Z97))))</f>
        <v>0.19012756125250954</v>
      </c>
      <c r="W109" s="73"/>
      <c r="X109" s="73"/>
      <c r="Y109" s="73"/>
      <c r="Z109" s="73"/>
      <c r="AA109" s="73"/>
      <c r="AB109" s="78" t="str">
        <f>IF(V109&lt;=$B$28,"CUMPLE","NO CUMPLE")</f>
        <v>CUMPLE</v>
      </c>
      <c r="AC109" s="72">
        <f>((SUM((AC102*AC97),(AE102*AE97),,)/SUM((AC100*AC97),(AE100*AE97),,)))</f>
        <v>7.2972559918006816E-2</v>
      </c>
      <c r="AD109" s="73"/>
      <c r="AE109" s="73"/>
      <c r="AF109" s="74"/>
      <c r="AG109" s="78" t="str">
        <f>IF(AC109&lt;=$B$28,"CUMPLE","NO CUMPLE")</f>
        <v>CUMPLE</v>
      </c>
    </row>
    <row r="110" spans="1:33" ht="14.15" customHeight="1" thickBot="1" x14ac:dyDescent="0.4">
      <c r="A110" s="68" t="s">
        <v>20</v>
      </c>
      <c r="B110" s="69"/>
      <c r="C110" s="75"/>
      <c r="D110" s="76"/>
      <c r="E110" s="76"/>
      <c r="F110" s="77"/>
      <c r="G110" s="113"/>
      <c r="H110" s="75"/>
      <c r="I110" s="76"/>
      <c r="J110" s="76"/>
      <c r="K110" s="76"/>
      <c r="L110" s="76"/>
      <c r="M110" s="76"/>
      <c r="N110" s="79"/>
      <c r="O110" s="75"/>
      <c r="P110" s="76"/>
      <c r="Q110" s="76"/>
      <c r="R110" s="76"/>
      <c r="S110" s="76"/>
      <c r="T110" s="76"/>
      <c r="U110" s="79"/>
      <c r="V110" s="75"/>
      <c r="W110" s="76"/>
      <c r="X110" s="76"/>
      <c r="Y110" s="76"/>
      <c r="Z110" s="76"/>
      <c r="AA110" s="76"/>
      <c r="AB110" s="79"/>
      <c r="AC110" s="75"/>
      <c r="AD110" s="76"/>
      <c r="AE110" s="76"/>
      <c r="AF110" s="77"/>
      <c r="AG110" s="79"/>
    </row>
    <row r="111" spans="1:33" ht="14.15" customHeight="1" x14ac:dyDescent="0.35">
      <c r="A111" s="65" t="s">
        <v>21</v>
      </c>
      <c r="B111" s="66">
        <v>0.1</v>
      </c>
      <c r="C111" s="80">
        <f>(C99-C101)*1000</f>
        <v>3713285000</v>
      </c>
      <c r="D111" s="81"/>
      <c r="E111" s="80">
        <f>(E99-E101)*1000</f>
        <v>449498000</v>
      </c>
      <c r="F111" s="81"/>
      <c r="G111" s="84" t="str">
        <f>IF((C111)+(E111)&gt;=$C$9,"CUMPLE","NO CUMPLE")</f>
        <v>CUMPLE</v>
      </c>
      <c r="H111" s="80">
        <f>H99-H101</f>
        <v>6820804992</v>
      </c>
      <c r="I111" s="81"/>
      <c r="J111" s="80">
        <f>J99-J101</f>
        <v>0</v>
      </c>
      <c r="K111" s="81"/>
      <c r="L111" s="80">
        <f>L99-L101</f>
        <v>0</v>
      </c>
      <c r="M111" s="81"/>
      <c r="N111" s="84" t="str">
        <f>IF((H111)+(J111)+(L111)&gt;=$C$9,"CUMPLE","NO CUMPLE")</f>
        <v>CUMPLE</v>
      </c>
      <c r="O111" s="80">
        <f>O99-O101</f>
        <v>-16035000000</v>
      </c>
      <c r="P111" s="81"/>
      <c r="Q111" s="80">
        <f>Q99-Q101</f>
        <v>0</v>
      </c>
      <c r="R111" s="81"/>
      <c r="S111" s="80">
        <f>S99-S101</f>
        <v>0</v>
      </c>
      <c r="T111" s="81"/>
      <c r="U111" s="84" t="str">
        <f>IF((O111)+(Q111)+(S111)&gt;=$C$9,"CUMPLE","NO CUMPLE")</f>
        <v>NO CUMPLE</v>
      </c>
      <c r="V111" s="80">
        <f>V99-V101</f>
        <v>228865300</v>
      </c>
      <c r="W111" s="81"/>
      <c r="X111" s="80">
        <f>X99-X101</f>
        <v>911420261</v>
      </c>
      <c r="Y111" s="81"/>
      <c r="Z111" s="80">
        <f>Z99-Z101</f>
        <v>0</v>
      </c>
      <c r="AA111" s="81"/>
      <c r="AB111" s="84" t="str">
        <f>IF((V111)+(X111)+(Z111)&gt;=$C$9,"CUMPLE","NO CUMPLE")</f>
        <v>CUMPLE</v>
      </c>
      <c r="AC111" s="80">
        <f>(AC99-AC101)*1000</f>
        <v>752254000</v>
      </c>
      <c r="AD111" s="81"/>
      <c r="AE111" s="80">
        <f t="shared" ref="AE111" si="2">(AE99-AE101)*1000</f>
        <v>0</v>
      </c>
      <c r="AF111" s="81"/>
      <c r="AG111" s="84" t="str">
        <f>IF((AC111)+(AE111)&gt;=$C$9,"CUMPLE","NO CUMPLE")</f>
        <v>CUMPLE</v>
      </c>
    </row>
    <row r="112" spans="1:33" ht="14.15" customHeight="1" thickBot="1" x14ac:dyDescent="0.4">
      <c r="A112" s="70" t="s">
        <v>22</v>
      </c>
      <c r="B112" s="71"/>
      <c r="C112" s="82"/>
      <c r="D112" s="83"/>
      <c r="E112" s="82"/>
      <c r="F112" s="83"/>
      <c r="G112" s="85"/>
      <c r="H112" s="82"/>
      <c r="I112" s="83"/>
      <c r="J112" s="82"/>
      <c r="K112" s="83"/>
      <c r="L112" s="82"/>
      <c r="M112" s="83"/>
      <c r="N112" s="85"/>
      <c r="O112" s="82"/>
      <c r="P112" s="83"/>
      <c r="Q112" s="82"/>
      <c r="R112" s="83"/>
      <c r="S112" s="82"/>
      <c r="T112" s="83"/>
      <c r="U112" s="85"/>
      <c r="V112" s="82"/>
      <c r="W112" s="83"/>
      <c r="X112" s="82"/>
      <c r="Y112" s="83"/>
      <c r="Z112" s="82"/>
      <c r="AA112" s="83"/>
      <c r="AB112" s="85"/>
      <c r="AC112" s="82"/>
      <c r="AD112" s="83"/>
      <c r="AE112" s="82"/>
      <c r="AF112" s="83"/>
      <c r="AG112" s="85"/>
    </row>
    <row r="113" spans="1:33" ht="14.15" customHeight="1" thickBot="1" x14ac:dyDescent="0.4">
      <c r="A113" s="31" t="s">
        <v>23</v>
      </c>
      <c r="B113" s="57"/>
      <c r="C113" s="86" t="s">
        <v>24</v>
      </c>
      <c r="D113" s="89"/>
      <c r="E113" s="89"/>
      <c r="F113" s="89"/>
      <c r="G113" s="89"/>
      <c r="H113" s="86" t="s">
        <v>24</v>
      </c>
      <c r="I113" s="89"/>
      <c r="J113" s="89"/>
      <c r="K113" s="89"/>
      <c r="L113" s="89"/>
      <c r="M113" s="89"/>
      <c r="N113" s="107"/>
      <c r="O113" s="86" t="s">
        <v>24</v>
      </c>
      <c r="P113" s="89"/>
      <c r="Q113" s="89"/>
      <c r="R113" s="89"/>
      <c r="S113" s="89"/>
      <c r="T113" s="89"/>
      <c r="U113" s="107"/>
      <c r="V113" s="86" t="s">
        <v>24</v>
      </c>
      <c r="W113" s="89"/>
      <c r="X113" s="89"/>
      <c r="Y113" s="89"/>
      <c r="Z113" s="89"/>
      <c r="AA113" s="89"/>
      <c r="AB113" s="107"/>
      <c r="AC113" s="86" t="s">
        <v>24</v>
      </c>
      <c r="AD113" s="87"/>
      <c r="AE113" s="87"/>
      <c r="AF113" s="87"/>
      <c r="AG113" s="88"/>
    </row>
    <row r="114" spans="1:33" ht="14.15" customHeight="1" thickBot="1" x14ac:dyDescent="0.4">
      <c r="A114" s="31" t="s">
        <v>25</v>
      </c>
      <c r="B114" s="57"/>
      <c r="C114" s="86" t="s">
        <v>50</v>
      </c>
      <c r="D114" s="89"/>
      <c r="E114" s="89"/>
      <c r="F114" s="89"/>
      <c r="G114" s="89"/>
      <c r="H114" s="86" t="s">
        <v>51</v>
      </c>
      <c r="I114" s="89"/>
      <c r="J114" s="89"/>
      <c r="K114" s="89"/>
      <c r="L114" s="89"/>
      <c r="M114" s="89"/>
      <c r="N114" s="107"/>
      <c r="O114" s="86" t="s">
        <v>51</v>
      </c>
      <c r="P114" s="89"/>
      <c r="Q114" s="89"/>
      <c r="R114" s="89"/>
      <c r="S114" s="89"/>
      <c r="T114" s="89"/>
      <c r="U114" s="107"/>
      <c r="V114" s="86" t="s">
        <v>51</v>
      </c>
      <c r="W114" s="89"/>
      <c r="X114" s="89"/>
      <c r="Y114" s="89"/>
      <c r="Z114" s="89"/>
      <c r="AA114" s="89"/>
      <c r="AB114" s="107"/>
      <c r="AC114" s="86" t="s">
        <v>50</v>
      </c>
      <c r="AD114" s="89"/>
      <c r="AE114" s="89"/>
      <c r="AF114" s="89"/>
      <c r="AG114" s="89"/>
    </row>
    <row r="115" spans="1:33" s="122" customFormat="1" ht="14.15" customHeight="1" x14ac:dyDescent="0.35"/>
    <row r="116" spans="1:33" s="122" customFormat="1" ht="14.15" customHeight="1" x14ac:dyDescent="0.35">
      <c r="A116" s="143"/>
    </row>
    <row r="117" spans="1:33" s="122" customFormat="1" ht="14.15" customHeight="1" x14ac:dyDescent="0.35">
      <c r="A117" s="143"/>
    </row>
    <row r="118" spans="1:33" s="122" customFormat="1" ht="14.15" customHeight="1" x14ac:dyDescent="0.35">
      <c r="A118" s="143"/>
    </row>
    <row r="119" spans="1:33" s="122" customFormat="1" ht="14.15" customHeight="1" x14ac:dyDescent="0.35">
      <c r="A119" s="143"/>
    </row>
    <row r="120" spans="1:33" s="122" customFormat="1" ht="14.15" customHeight="1" x14ac:dyDescent="0.35">
      <c r="A120" s="144"/>
    </row>
    <row r="121" spans="1:33" s="122" customFormat="1" ht="14.15" customHeight="1" x14ac:dyDescent="0.35">
      <c r="A121" s="144"/>
    </row>
    <row r="122" spans="1:33" s="122" customFormat="1" ht="14.15" customHeight="1" x14ac:dyDescent="0.35">
      <c r="A122" s="143"/>
    </row>
    <row r="123" spans="1:33" s="122" customFormat="1" ht="14.15" customHeight="1" x14ac:dyDescent="0.35">
      <c r="A123" s="143"/>
    </row>
    <row r="124" spans="1:33" s="122" customFormat="1" ht="14.15" customHeight="1" x14ac:dyDescent="0.35">
      <c r="A124" s="143"/>
    </row>
    <row r="125" spans="1:33" s="122" customFormat="1" ht="14.15" customHeight="1" x14ac:dyDescent="0.35">
      <c r="A125" s="143"/>
    </row>
    <row r="126" spans="1:33" s="122" customFormat="1" ht="14.15" customHeight="1" x14ac:dyDescent="0.35">
      <c r="A126" s="143"/>
    </row>
    <row r="127" spans="1:33" s="122" customFormat="1" ht="14.15" customHeight="1" x14ac:dyDescent="0.35">
      <c r="A127" s="143"/>
    </row>
    <row r="128" spans="1:33" s="122" customFormat="1" ht="14.15" customHeight="1" x14ac:dyDescent="0.35">
      <c r="A128" s="143"/>
    </row>
    <row r="129" spans="1:1" s="122" customFormat="1" ht="14.15" customHeight="1" x14ac:dyDescent="0.35">
      <c r="A129" s="143"/>
    </row>
    <row r="130" spans="1:1" s="122" customFormat="1" ht="14.15" customHeight="1" x14ac:dyDescent="0.35">
      <c r="A130" s="143"/>
    </row>
    <row r="131" spans="1:1" s="122" customFormat="1" ht="14.15" customHeight="1" x14ac:dyDescent="0.35">
      <c r="A131" s="143"/>
    </row>
    <row r="132" spans="1:1" s="122" customFormat="1" ht="14.15" customHeight="1" x14ac:dyDescent="0.35">
      <c r="A132" s="143"/>
    </row>
    <row r="133" spans="1:1" s="122" customFormat="1" ht="14.15" customHeight="1" x14ac:dyDescent="0.35">
      <c r="A133" s="143"/>
    </row>
    <row r="134" spans="1:1" s="122" customFormat="1" ht="14.15" customHeight="1" x14ac:dyDescent="0.35">
      <c r="A134" s="143"/>
    </row>
    <row r="135" spans="1:1" s="122" customFormat="1" ht="14.15" customHeight="1" x14ac:dyDescent="0.35">
      <c r="A135" s="143"/>
    </row>
    <row r="136" spans="1:1" s="122" customFormat="1" ht="14.15" customHeight="1" x14ac:dyDescent="0.35">
      <c r="A136" s="143"/>
    </row>
    <row r="137" spans="1:1" s="122" customFormat="1" ht="14.15" customHeight="1" x14ac:dyDescent="0.35">
      <c r="A137" s="143"/>
    </row>
    <row r="138" spans="1:1" s="122" customFormat="1" ht="14.15" customHeight="1" x14ac:dyDescent="0.35">
      <c r="A138" s="143"/>
    </row>
    <row r="139" spans="1:1" s="122" customFormat="1" ht="14.15" customHeight="1" x14ac:dyDescent="0.35">
      <c r="A139" s="143"/>
    </row>
    <row r="140" spans="1:1" s="122" customFormat="1" ht="14.15" customHeight="1" x14ac:dyDescent="0.35">
      <c r="A140" s="143"/>
    </row>
    <row r="141" spans="1:1" s="122" customFormat="1" ht="14.15" customHeight="1" x14ac:dyDescent="0.35">
      <c r="A141" s="143"/>
    </row>
    <row r="142" spans="1:1" s="122" customFormat="1" ht="14.15" customHeight="1" x14ac:dyDescent="0.35">
      <c r="A142" s="143"/>
    </row>
    <row r="143" spans="1:1" s="122" customFormat="1" ht="14.15" customHeight="1" x14ac:dyDescent="0.35">
      <c r="A143" s="143"/>
    </row>
    <row r="144" spans="1:1" s="122" customFormat="1" ht="14.15" customHeight="1" x14ac:dyDescent="0.35">
      <c r="A144" s="143"/>
    </row>
    <row r="145" spans="1:1" s="122" customFormat="1" ht="14.15" customHeight="1" x14ac:dyDescent="0.35">
      <c r="A145" s="143"/>
    </row>
    <row r="146" spans="1:1" s="122" customFormat="1" ht="14.15" customHeight="1" x14ac:dyDescent="0.35">
      <c r="A146" s="143"/>
    </row>
    <row r="147" spans="1:1" s="122" customFormat="1" ht="14.15" customHeight="1" x14ac:dyDescent="0.35">
      <c r="A147" s="143"/>
    </row>
    <row r="148" spans="1:1" s="122" customFormat="1" ht="14.15" customHeight="1" x14ac:dyDescent="0.35">
      <c r="A148" s="143"/>
    </row>
    <row r="149" spans="1:1" s="122" customFormat="1" ht="14.15" customHeight="1" x14ac:dyDescent="0.35">
      <c r="A149" s="143"/>
    </row>
    <row r="150" spans="1:1" s="122" customFormat="1" ht="14.15" customHeight="1" x14ac:dyDescent="0.35">
      <c r="A150" s="143"/>
    </row>
    <row r="151" spans="1:1" s="122" customFormat="1" ht="14.15" customHeight="1" x14ac:dyDescent="0.35">
      <c r="A151" s="143"/>
    </row>
    <row r="152" spans="1:1" s="122" customFormat="1" ht="14.15" customHeight="1" x14ac:dyDescent="0.35">
      <c r="A152" s="143"/>
    </row>
    <row r="153" spans="1:1" s="122" customFormat="1" ht="14.15" customHeight="1" x14ac:dyDescent="0.35">
      <c r="A153" s="143"/>
    </row>
    <row r="154" spans="1:1" s="122" customFormat="1" ht="14.15" customHeight="1" x14ac:dyDescent="0.35">
      <c r="A154" s="143"/>
    </row>
    <row r="155" spans="1:1" s="122" customFormat="1" ht="14.15" customHeight="1" x14ac:dyDescent="0.35">
      <c r="A155" s="143"/>
    </row>
    <row r="156" spans="1:1" s="122" customFormat="1" ht="14.15" customHeight="1" x14ac:dyDescent="0.35">
      <c r="A156" s="143"/>
    </row>
    <row r="157" spans="1:1" s="122" customFormat="1" ht="14.15" customHeight="1" x14ac:dyDescent="0.35">
      <c r="A157" s="143"/>
    </row>
    <row r="158" spans="1:1" s="122" customFormat="1" ht="14.15" customHeight="1" x14ac:dyDescent="0.35">
      <c r="A158" s="143"/>
    </row>
    <row r="159" spans="1:1" s="122" customFormat="1" ht="14.15" customHeight="1" x14ac:dyDescent="0.35">
      <c r="A159" s="143"/>
    </row>
    <row r="160" spans="1:1" s="122" customFormat="1" ht="14.15" customHeight="1" x14ac:dyDescent="0.35">
      <c r="A160" s="143"/>
    </row>
    <row r="161" spans="1:1" s="122" customFormat="1" ht="14.15" customHeight="1" x14ac:dyDescent="0.35">
      <c r="A161" s="143"/>
    </row>
    <row r="162" spans="1:1" s="122" customFormat="1" ht="14.15" customHeight="1" x14ac:dyDescent="0.35">
      <c r="A162" s="143"/>
    </row>
    <row r="163" spans="1:1" s="122" customFormat="1" ht="14.15" customHeight="1" x14ac:dyDescent="0.35">
      <c r="A163" s="143"/>
    </row>
    <row r="164" spans="1:1" s="122" customFormat="1" ht="14.15" customHeight="1" x14ac:dyDescent="0.35">
      <c r="A164" s="143"/>
    </row>
    <row r="165" spans="1:1" ht="14.15" customHeight="1" x14ac:dyDescent="0.35">
      <c r="A165" s="33"/>
    </row>
    <row r="166" spans="1:1" ht="14.15" customHeight="1" x14ac:dyDescent="0.35">
      <c r="A166" s="33"/>
    </row>
    <row r="167" spans="1:1" ht="14.15" customHeight="1" x14ac:dyDescent="0.35">
      <c r="A167" s="33"/>
    </row>
    <row r="168" spans="1:1" ht="14.15" customHeight="1" x14ac:dyDescent="0.35">
      <c r="A168" s="33"/>
    </row>
    <row r="169" spans="1:1" ht="14.15" customHeight="1" x14ac:dyDescent="0.35">
      <c r="A169" s="33"/>
    </row>
    <row r="170" spans="1:1" ht="14.15" customHeight="1" x14ac:dyDescent="0.35">
      <c r="A170" s="33"/>
    </row>
    <row r="171" spans="1:1" ht="14.15" customHeight="1" x14ac:dyDescent="0.35">
      <c r="A171" s="33"/>
    </row>
    <row r="172" spans="1:1" ht="14.15" customHeight="1" x14ac:dyDescent="0.35">
      <c r="A172" s="33"/>
    </row>
    <row r="173" spans="1:1" ht="14.15" customHeight="1" x14ac:dyDescent="0.35">
      <c r="A173" s="33"/>
    </row>
    <row r="174" spans="1:1" ht="14.15" customHeight="1" x14ac:dyDescent="0.35">
      <c r="A174" s="33"/>
    </row>
    <row r="175" spans="1:1" ht="14.15" customHeight="1" x14ac:dyDescent="0.35">
      <c r="A175" s="33"/>
    </row>
    <row r="176" spans="1:1" ht="14.15" customHeight="1" x14ac:dyDescent="0.35">
      <c r="A176" s="33"/>
    </row>
    <row r="177" spans="1:1" ht="14.15" customHeight="1" x14ac:dyDescent="0.35">
      <c r="A177" s="33"/>
    </row>
    <row r="178" spans="1:1" ht="14.15" customHeight="1" x14ac:dyDescent="0.35">
      <c r="A178" s="33"/>
    </row>
    <row r="179" spans="1:1" ht="14.15" customHeight="1" x14ac:dyDescent="0.35">
      <c r="A179" s="33"/>
    </row>
    <row r="180" spans="1:1" ht="14.15" customHeight="1" x14ac:dyDescent="0.35">
      <c r="A180" s="33"/>
    </row>
    <row r="181" spans="1:1" ht="14.15" customHeight="1" x14ac:dyDescent="0.35">
      <c r="A181" s="33"/>
    </row>
    <row r="182" spans="1:1" ht="14.15" customHeight="1" x14ac:dyDescent="0.35">
      <c r="A182" s="33"/>
    </row>
    <row r="183" spans="1:1" ht="14.15" customHeight="1" x14ac:dyDescent="0.35">
      <c r="A183" s="33"/>
    </row>
    <row r="184" spans="1:1" ht="14.15" customHeight="1" x14ac:dyDescent="0.35">
      <c r="A184" s="33"/>
    </row>
    <row r="185" spans="1:1" ht="14.15" customHeight="1" x14ac:dyDescent="0.35">
      <c r="A185" s="33"/>
    </row>
    <row r="186" spans="1:1" ht="14.15" customHeight="1" x14ac:dyDescent="0.35">
      <c r="A186" s="33"/>
    </row>
    <row r="187" spans="1:1" ht="14.15" customHeight="1" x14ac:dyDescent="0.35">
      <c r="A187" s="33"/>
    </row>
    <row r="188" spans="1:1" ht="14.15" customHeight="1" x14ac:dyDescent="0.35">
      <c r="A188" s="33"/>
    </row>
    <row r="189" spans="1:1" ht="14.15" customHeight="1" x14ac:dyDescent="0.35">
      <c r="A189" s="33"/>
    </row>
    <row r="190" spans="1:1" ht="14.15" customHeight="1" x14ac:dyDescent="0.35">
      <c r="A190" s="33"/>
    </row>
    <row r="191" spans="1:1" ht="14.15" customHeight="1" x14ac:dyDescent="0.35">
      <c r="A191" s="33"/>
    </row>
    <row r="192" spans="1:1" ht="14.15" customHeight="1" x14ac:dyDescent="0.35">
      <c r="A192" s="33"/>
    </row>
    <row r="193" spans="1:32" ht="14.15" customHeight="1" x14ac:dyDescent="0.35">
      <c r="A193" s="33"/>
    </row>
    <row r="194" spans="1:32" ht="14.15" customHeight="1" x14ac:dyDescent="0.35">
      <c r="A194" s="33"/>
    </row>
    <row r="195" spans="1:32" ht="14.15" customHeight="1" x14ac:dyDescent="0.35">
      <c r="A195" s="33"/>
    </row>
    <row r="196" spans="1:32" ht="14.15" customHeight="1" x14ac:dyDescent="0.35">
      <c r="A196" s="33"/>
    </row>
    <row r="197" spans="1:32" ht="14.15" customHeight="1" x14ac:dyDescent="0.35">
      <c r="A197" s="33"/>
    </row>
    <row r="198" spans="1:32" ht="14.15" customHeight="1" x14ac:dyDescent="0.35">
      <c r="A198" s="33"/>
    </row>
    <row r="199" spans="1:32" ht="14.15" customHeight="1" x14ac:dyDescent="0.35">
      <c r="A199" s="3"/>
      <c r="B199" s="3"/>
      <c r="C199" s="5"/>
      <c r="D199" s="34"/>
      <c r="E199" s="5"/>
      <c r="F199" s="5"/>
      <c r="H199" s="5"/>
      <c r="I199" s="5"/>
      <c r="J199" s="5"/>
      <c r="K199" s="5"/>
      <c r="L199" s="5"/>
      <c r="M199" s="5"/>
      <c r="O199" s="5"/>
      <c r="P199" s="5"/>
      <c r="Q199" s="5"/>
      <c r="R199" s="5"/>
      <c r="S199" s="5"/>
      <c r="T199" s="5"/>
      <c r="V199" s="5"/>
      <c r="W199" s="5"/>
      <c r="X199" s="5"/>
      <c r="Y199" s="5"/>
      <c r="Z199" s="5"/>
      <c r="AA199" s="5"/>
      <c r="AC199" s="5"/>
      <c r="AD199" s="5"/>
      <c r="AE199" s="5"/>
      <c r="AF199" s="5"/>
    </row>
    <row r="200" spans="1:32" ht="14.15" customHeight="1" x14ac:dyDescent="0.35">
      <c r="C200" s="5"/>
      <c r="D200" s="5"/>
      <c r="E200" s="5"/>
      <c r="F200" s="5"/>
      <c r="H200" s="5"/>
      <c r="I200" s="5"/>
      <c r="J200" s="5"/>
      <c r="K200" s="5"/>
      <c r="L200" s="5"/>
      <c r="M200" s="5"/>
      <c r="O200" s="5"/>
      <c r="P200" s="5"/>
      <c r="Q200" s="5"/>
      <c r="R200" s="5"/>
      <c r="S200" s="5"/>
      <c r="T200" s="5"/>
      <c r="V200" s="5"/>
      <c r="W200" s="5"/>
      <c r="X200" s="5"/>
      <c r="Y200" s="5"/>
      <c r="Z200" s="5"/>
      <c r="AA200" s="5"/>
      <c r="AC200" s="5"/>
      <c r="AD200" s="5"/>
      <c r="AE200" s="5"/>
      <c r="AF200" s="5"/>
    </row>
    <row r="201" spans="1:32" ht="14.15" customHeight="1" x14ac:dyDescent="0.35">
      <c r="A201" s="3" t="s">
        <v>26</v>
      </c>
      <c r="B201" s="3"/>
      <c r="C201" s="5"/>
      <c r="D201" s="5"/>
      <c r="E201" s="5"/>
      <c r="F201" s="5"/>
      <c r="H201" s="5"/>
      <c r="I201" s="5"/>
      <c r="J201" s="5"/>
      <c r="K201" s="5"/>
      <c r="L201" s="5"/>
      <c r="M201" s="5"/>
      <c r="O201" s="5"/>
      <c r="P201" s="5"/>
      <c r="Q201" s="5"/>
      <c r="R201" s="5"/>
      <c r="S201" s="5"/>
      <c r="T201" s="5"/>
      <c r="V201" s="5"/>
      <c r="W201" s="5"/>
      <c r="X201" s="5"/>
      <c r="Y201" s="5"/>
      <c r="Z201" s="5"/>
      <c r="AA201" s="5"/>
      <c r="AC201" s="5"/>
      <c r="AD201" s="5"/>
      <c r="AE201" s="5"/>
      <c r="AF201" s="5"/>
    </row>
    <row r="202" spans="1:32" ht="14.15" customHeight="1" x14ac:dyDescent="0.35">
      <c r="A202" s="35" t="s">
        <v>27</v>
      </c>
      <c r="B202" s="35"/>
      <c r="C202" s="5"/>
      <c r="D202" s="5"/>
      <c r="E202" s="5"/>
      <c r="F202" s="5"/>
      <c r="H202" s="5"/>
      <c r="I202" s="5"/>
      <c r="J202" s="5"/>
      <c r="K202" s="5"/>
      <c r="L202" s="5"/>
      <c r="M202" s="5"/>
      <c r="O202" s="5"/>
      <c r="P202" s="5"/>
      <c r="Q202" s="5"/>
      <c r="R202" s="5"/>
      <c r="S202" s="5"/>
      <c r="T202" s="5"/>
      <c r="V202" s="5"/>
      <c r="W202" s="5"/>
      <c r="X202" s="5"/>
      <c r="Y202" s="5"/>
      <c r="Z202" s="5"/>
      <c r="AA202" s="5"/>
      <c r="AC202" s="5"/>
      <c r="AD202" s="5"/>
      <c r="AE202" s="5"/>
      <c r="AF202" s="5"/>
    </row>
    <row r="203" spans="1:32" ht="14.15" customHeight="1" x14ac:dyDescent="0.35">
      <c r="C203" s="5"/>
      <c r="D203" s="5"/>
      <c r="E203" s="5"/>
      <c r="F203" s="5"/>
      <c r="H203" s="5"/>
      <c r="I203" s="5"/>
      <c r="J203" s="5"/>
      <c r="K203" s="5"/>
      <c r="L203" s="5"/>
      <c r="M203" s="5"/>
      <c r="O203" s="5"/>
      <c r="P203" s="5"/>
      <c r="Q203" s="5"/>
      <c r="R203" s="5"/>
      <c r="S203" s="5"/>
      <c r="T203" s="5"/>
      <c r="V203" s="5"/>
      <c r="W203" s="5"/>
      <c r="X203" s="5"/>
      <c r="Y203" s="5"/>
      <c r="Z203" s="5"/>
      <c r="AA203" s="5"/>
      <c r="AC203" s="5"/>
      <c r="AD203" s="5"/>
      <c r="AE203" s="5"/>
      <c r="AF203" s="5"/>
    </row>
    <row r="204" spans="1:32" ht="14.15" customHeight="1" x14ac:dyDescent="0.35">
      <c r="A204" s="111" t="s">
        <v>42</v>
      </c>
      <c r="C204" s="5"/>
      <c r="D204" s="5"/>
      <c r="E204" s="5"/>
      <c r="F204" s="5"/>
      <c r="H204" s="5"/>
      <c r="I204" s="5"/>
      <c r="J204" s="5"/>
      <c r="K204" s="5"/>
      <c r="L204" s="5"/>
      <c r="M204" s="5"/>
      <c r="O204" s="5"/>
      <c r="P204" s="5"/>
      <c r="Q204" s="5"/>
      <c r="R204" s="5"/>
      <c r="S204" s="5"/>
      <c r="T204" s="5"/>
      <c r="V204" s="5"/>
      <c r="W204" s="5"/>
      <c r="X204" s="5"/>
      <c r="Y204" s="5"/>
      <c r="Z204" s="5"/>
      <c r="AA204" s="5"/>
      <c r="AC204" s="5"/>
      <c r="AD204" s="5"/>
      <c r="AE204" s="5"/>
      <c r="AF204" s="5"/>
    </row>
    <row r="205" spans="1:32" ht="14.15" customHeight="1" x14ac:dyDescent="0.35">
      <c r="A205" s="111"/>
      <c r="C205" s="5"/>
      <c r="D205" s="5"/>
      <c r="E205" s="5"/>
      <c r="F205" s="5"/>
      <c r="H205" s="5"/>
      <c r="I205" s="5"/>
      <c r="J205" s="5"/>
      <c r="K205" s="5"/>
      <c r="L205" s="5"/>
      <c r="M205" s="5"/>
      <c r="O205" s="5"/>
      <c r="P205" s="5"/>
      <c r="Q205" s="5"/>
      <c r="R205" s="5"/>
      <c r="S205" s="5"/>
      <c r="T205" s="5"/>
      <c r="V205" s="5"/>
      <c r="W205" s="5"/>
      <c r="X205" s="5"/>
      <c r="Y205" s="5"/>
      <c r="Z205" s="5"/>
      <c r="AA205" s="5"/>
      <c r="AC205" s="5"/>
      <c r="AD205" s="5"/>
      <c r="AE205" s="5"/>
      <c r="AF205" s="5"/>
    </row>
    <row r="206" spans="1:32" ht="14.15" customHeight="1" x14ac:dyDescent="0.35">
      <c r="C206" s="5"/>
      <c r="D206" s="5"/>
      <c r="E206" s="5"/>
      <c r="F206" s="5"/>
      <c r="H206" s="5"/>
      <c r="I206" s="5"/>
      <c r="J206" s="5"/>
      <c r="K206" s="5"/>
      <c r="L206" s="5"/>
      <c r="M206" s="5"/>
      <c r="O206" s="5"/>
      <c r="P206" s="5"/>
      <c r="Q206" s="5"/>
      <c r="R206" s="5"/>
      <c r="S206" s="5"/>
      <c r="T206" s="5"/>
      <c r="V206" s="5"/>
      <c r="W206" s="5"/>
      <c r="X206" s="5"/>
      <c r="Y206" s="5"/>
      <c r="Z206" s="5"/>
      <c r="AA206" s="5"/>
      <c r="AC206" s="5"/>
      <c r="AD206" s="5"/>
      <c r="AE206" s="5"/>
      <c r="AF206" s="5"/>
    </row>
    <row r="207" spans="1:32" s="40" customFormat="1" ht="14.15" customHeight="1" x14ac:dyDescent="0.35">
      <c r="C207" s="41"/>
      <c r="D207" s="41"/>
      <c r="E207" s="41"/>
      <c r="F207" s="41"/>
      <c r="H207" s="41"/>
      <c r="I207" s="41"/>
      <c r="J207" s="41"/>
      <c r="K207" s="41"/>
      <c r="L207" s="41"/>
      <c r="M207" s="41"/>
      <c r="O207" s="41"/>
      <c r="P207" s="41"/>
      <c r="Q207" s="41"/>
      <c r="R207" s="41"/>
      <c r="S207" s="41"/>
      <c r="T207" s="41"/>
      <c r="V207" s="41"/>
      <c r="W207" s="41"/>
      <c r="X207" s="41"/>
      <c r="Y207" s="41"/>
      <c r="Z207" s="41"/>
      <c r="AA207" s="41"/>
      <c r="AC207" s="41"/>
      <c r="AD207" s="41"/>
      <c r="AE207" s="41"/>
      <c r="AF207" s="41"/>
    </row>
    <row r="208" spans="1:32" s="40" customFormat="1" x14ac:dyDescent="0.35">
      <c r="A208" s="42"/>
      <c r="B208" s="42"/>
      <c r="C208" s="43">
        <f>+C16</f>
        <v>0.6</v>
      </c>
      <c r="D208" s="41"/>
      <c r="E208" s="43">
        <f>+E16</f>
        <v>0.4</v>
      </c>
      <c r="F208" s="41"/>
      <c r="H208" s="41"/>
      <c r="I208" s="41"/>
      <c r="J208" s="41"/>
      <c r="K208" s="41"/>
      <c r="L208" s="41"/>
      <c r="M208" s="41"/>
      <c r="O208" s="41"/>
      <c r="P208" s="41"/>
      <c r="Q208" s="41"/>
      <c r="R208" s="41"/>
      <c r="S208" s="41"/>
      <c r="T208" s="41"/>
      <c r="V208" s="41"/>
      <c r="W208" s="41"/>
      <c r="X208" s="41"/>
      <c r="Y208" s="41"/>
      <c r="Z208" s="41"/>
      <c r="AA208" s="41"/>
      <c r="AC208" s="41"/>
      <c r="AD208" s="41"/>
      <c r="AE208" s="41"/>
      <c r="AF208" s="41"/>
    </row>
    <row r="209" spans="1:32" s="44" customFormat="1" x14ac:dyDescent="0.35">
      <c r="A209" s="44" t="s">
        <v>28</v>
      </c>
      <c r="C209" s="45">
        <v>4917980908</v>
      </c>
      <c r="D209" s="45">
        <v>0</v>
      </c>
      <c r="E209" s="45">
        <v>2526431890</v>
      </c>
      <c r="F209" s="45">
        <v>0</v>
      </c>
      <c r="H209" s="46">
        <v>4814434000</v>
      </c>
      <c r="I209" s="46"/>
      <c r="J209" s="47">
        <v>2918256000</v>
      </c>
      <c r="K209" s="47"/>
      <c r="L209" s="47">
        <v>13960817152</v>
      </c>
      <c r="M209" s="47"/>
      <c r="N209" s="46"/>
      <c r="O209" s="46">
        <v>451923750</v>
      </c>
      <c r="P209" s="46"/>
      <c r="Q209" s="47">
        <v>3275239029</v>
      </c>
      <c r="R209" s="47"/>
      <c r="S209" s="47">
        <v>6701664331</v>
      </c>
      <c r="T209" s="47"/>
      <c r="U209" s="46"/>
      <c r="V209" s="46"/>
      <c r="W209" s="46"/>
      <c r="X209" s="47"/>
      <c r="Y209" s="47"/>
      <c r="Z209" s="47"/>
      <c r="AA209" s="47"/>
      <c r="AB209" s="46"/>
      <c r="AC209" s="44">
        <v>28418524100</v>
      </c>
      <c r="AE209" s="45">
        <v>7606483400</v>
      </c>
      <c r="AF209" s="45"/>
    </row>
    <row r="210" spans="1:32" s="40" customFormat="1" x14ac:dyDescent="0.35">
      <c r="A210" s="40" t="s">
        <v>29</v>
      </c>
      <c r="C210" s="41">
        <v>120</v>
      </c>
      <c r="D210" s="41"/>
      <c r="E210" s="41">
        <v>120</v>
      </c>
      <c r="F210" s="41"/>
      <c r="H210" s="40">
        <v>120</v>
      </c>
      <c r="J210" s="41">
        <v>60</v>
      </c>
      <c r="K210" s="41"/>
      <c r="L210" s="41">
        <v>120</v>
      </c>
      <c r="M210" s="41"/>
      <c r="O210" s="40">
        <v>60</v>
      </c>
      <c r="Q210" s="41">
        <v>100</v>
      </c>
      <c r="R210" s="41"/>
      <c r="S210" s="41">
        <v>120</v>
      </c>
      <c r="T210" s="41"/>
      <c r="V210" s="40">
        <v>120</v>
      </c>
      <c r="X210" s="41">
        <v>120</v>
      </c>
      <c r="Y210" s="41"/>
      <c r="Z210" s="41">
        <v>80</v>
      </c>
      <c r="AA210" s="41"/>
      <c r="AC210" s="40">
        <v>120</v>
      </c>
      <c r="AE210" s="41">
        <v>100</v>
      </c>
      <c r="AF210" s="41"/>
    </row>
    <row r="211" spans="1:32" s="40" customFormat="1" x14ac:dyDescent="0.35">
      <c r="A211" s="40" t="s">
        <v>30</v>
      </c>
      <c r="C211" s="41">
        <v>20</v>
      </c>
      <c r="D211" s="41"/>
      <c r="E211" s="41">
        <v>20</v>
      </c>
      <c r="F211" s="41"/>
      <c r="H211" s="41">
        <v>40</v>
      </c>
      <c r="I211" s="41"/>
      <c r="J211" s="41">
        <v>40</v>
      </c>
      <c r="K211" s="41"/>
      <c r="L211" s="41">
        <v>20</v>
      </c>
      <c r="M211" s="41"/>
      <c r="O211" s="41">
        <v>20</v>
      </c>
      <c r="P211" s="41"/>
      <c r="Q211" s="41">
        <v>20</v>
      </c>
      <c r="R211" s="41"/>
      <c r="S211" s="41">
        <v>20</v>
      </c>
      <c r="T211" s="41"/>
      <c r="V211" s="41">
        <v>20</v>
      </c>
      <c r="W211" s="41"/>
      <c r="X211" s="41">
        <v>0</v>
      </c>
      <c r="Y211" s="41"/>
      <c r="Z211" s="41">
        <v>20</v>
      </c>
      <c r="AA211" s="41"/>
      <c r="AC211" s="41">
        <v>0</v>
      </c>
      <c r="AD211" s="41"/>
      <c r="AE211" s="41">
        <v>20</v>
      </c>
      <c r="AF211" s="41"/>
    </row>
    <row r="212" spans="1:32" s="40" customFormat="1" x14ac:dyDescent="0.35">
      <c r="A212" s="40" t="s">
        <v>31</v>
      </c>
      <c r="C212" s="41">
        <v>40</v>
      </c>
      <c r="E212" s="41">
        <v>40</v>
      </c>
      <c r="H212" s="40">
        <v>40</v>
      </c>
      <c r="J212" s="40">
        <v>0</v>
      </c>
      <c r="L212" s="40">
        <v>40</v>
      </c>
      <c r="O212" s="40">
        <v>40</v>
      </c>
      <c r="Q212" s="40">
        <v>40</v>
      </c>
      <c r="S212" s="40">
        <v>40</v>
      </c>
      <c r="V212" s="40">
        <v>40</v>
      </c>
      <c r="X212" s="40">
        <v>40</v>
      </c>
      <c r="Z212" s="40">
        <v>40</v>
      </c>
      <c r="AC212" s="40">
        <v>40</v>
      </c>
      <c r="AE212" s="40">
        <v>40</v>
      </c>
    </row>
    <row r="213" spans="1:32" s="44" customFormat="1" x14ac:dyDescent="0.35">
      <c r="A213" s="44" t="s">
        <v>32</v>
      </c>
      <c r="C213" s="44">
        <v>1747705316</v>
      </c>
      <c r="E213" s="44">
        <v>1747705316</v>
      </c>
      <c r="H213" s="46">
        <v>4294754263</v>
      </c>
      <c r="I213" s="46"/>
      <c r="J213" s="46">
        <v>2461324601</v>
      </c>
      <c r="K213" s="46"/>
      <c r="L213" s="46">
        <v>6558751718</v>
      </c>
      <c r="M213" s="46"/>
      <c r="N213" s="46"/>
      <c r="O213" s="46">
        <v>4093698615</v>
      </c>
      <c r="P213" s="46"/>
      <c r="Q213" s="46">
        <v>2729132410</v>
      </c>
      <c r="R213" s="46"/>
      <c r="S213" s="46">
        <v>1310705590</v>
      </c>
      <c r="T213" s="46"/>
      <c r="U213" s="46"/>
      <c r="V213" s="46">
        <v>5458264820</v>
      </c>
      <c r="W213" s="46"/>
      <c r="X213" s="46">
        <v>5119946660</v>
      </c>
      <c r="Y213" s="46"/>
      <c r="Z213" s="46"/>
      <c r="AA213" s="46"/>
      <c r="AB213" s="46"/>
      <c r="AC213" s="44">
        <v>2655888519</v>
      </c>
      <c r="AE213" s="44">
        <v>0</v>
      </c>
    </row>
    <row r="214" spans="1:32" s="44" customFormat="1" x14ac:dyDescent="0.35">
      <c r="A214" s="44" t="s">
        <v>33</v>
      </c>
      <c r="C214" s="44">
        <v>22952895371</v>
      </c>
      <c r="E214" s="44">
        <v>30415081028</v>
      </c>
      <c r="H214" s="46">
        <v>14564820313</v>
      </c>
      <c r="I214" s="46"/>
      <c r="J214" s="46">
        <v>2929474171</v>
      </c>
      <c r="K214" s="46"/>
      <c r="L214" s="46">
        <v>79978388340</v>
      </c>
      <c r="M214" s="46"/>
      <c r="N214" s="46"/>
      <c r="O214" s="46">
        <v>3786904388</v>
      </c>
      <c r="P214" s="46"/>
      <c r="Q214" s="46">
        <v>22950122034</v>
      </c>
      <c r="R214" s="46"/>
      <c r="S214" s="46">
        <v>125800256112</v>
      </c>
      <c r="T214" s="46"/>
      <c r="U214" s="46"/>
      <c r="V214" s="46">
        <v>17833306417</v>
      </c>
      <c r="W214" s="46"/>
      <c r="X214" s="46">
        <v>103901461511</v>
      </c>
      <c r="Y214" s="46"/>
      <c r="Z214" s="46"/>
      <c r="AA214" s="46"/>
      <c r="AB214" s="46"/>
      <c r="AC214" s="44">
        <v>80674769027</v>
      </c>
      <c r="AE214" s="44">
        <v>32703797014</v>
      </c>
    </row>
    <row r="215" spans="1:32" s="40" customFormat="1" x14ac:dyDescent="0.35">
      <c r="A215" s="40" t="s">
        <v>34</v>
      </c>
      <c r="C215" s="48">
        <f>+C214/(A8*C208)</f>
        <v>102.33418537753879</v>
      </c>
      <c r="D215" s="48"/>
      <c r="E215" s="48">
        <f>+E214/($A$8*E16)</f>
        <v>203.40587689808811</v>
      </c>
      <c r="H215" s="48">
        <f>+H214/($A$8*H16)</f>
        <v>38.961856388303175</v>
      </c>
      <c r="I215" s="48"/>
      <c r="J215" s="48" t="e">
        <f>+J214/($A$8*J16)</f>
        <v>#DIV/0!</v>
      </c>
      <c r="L215" s="48" t="e">
        <f>+L214/($A$8*L16)</f>
        <v>#DIV/0!</v>
      </c>
      <c r="O215" s="48">
        <f>+O214/($A$8*O16)</f>
        <v>10.130219374543074</v>
      </c>
      <c r="Q215" s="48" t="e">
        <f>+Q214/($A$8*Q16)</f>
        <v>#DIV/0!</v>
      </c>
      <c r="S215" s="48" t="e">
        <f>+S214/($A$8*S16)</f>
        <v>#DIV/0!</v>
      </c>
      <c r="V215" s="48">
        <f>+V214/($A$8*V16)</f>
        <v>95.410545220058893</v>
      </c>
      <c r="X215" s="48">
        <f>+X214/($A$8*X16)</f>
        <v>555.88654510390757</v>
      </c>
      <c r="Z215" s="48" t="e">
        <f>+Z214/($A$8*Z16)</f>
        <v>#DIV/0!</v>
      </c>
      <c r="AC215" s="48">
        <f>+AC214/($A$8*$AC$16)</f>
        <v>215.81033596301688</v>
      </c>
      <c r="AE215" s="48" t="e">
        <f>+AE214/($A$8*$AE$16)</f>
        <v>#DIV/0!</v>
      </c>
    </row>
    <row r="216" spans="1:32" s="40" customFormat="1" x14ac:dyDescent="0.35">
      <c r="A216" s="40" t="s">
        <v>35</v>
      </c>
      <c r="C216" s="49">
        <v>6.77</v>
      </c>
      <c r="E216" s="49">
        <f>+E19/E21</f>
        <v>3.608635419071808</v>
      </c>
      <c r="H216" s="49" t="e">
        <f>+H18/H20</f>
        <v>#DIV/0!</v>
      </c>
      <c r="I216" s="49"/>
      <c r="J216" s="49" t="e">
        <f t="shared" ref="J216" si="3">+J18/J20</f>
        <v>#DIV/0!</v>
      </c>
      <c r="L216" s="50" t="e">
        <f>+L18/L20</f>
        <v>#DIV/0!</v>
      </c>
      <c r="O216" s="49">
        <f>+O18/O20</f>
        <v>1.4185748525601056</v>
      </c>
      <c r="Q216" s="49" t="e">
        <f>+Q18/Q20</f>
        <v>#DIV/0!</v>
      </c>
      <c r="S216" s="50" t="e">
        <f>+S18/S20</f>
        <v>#DIV/0!</v>
      </c>
      <c r="V216" s="49">
        <f>+V18/V20</f>
        <v>3.8139347444370744</v>
      </c>
      <c r="X216" s="49">
        <f>+X18/X20</f>
        <v>7.8476222263844413</v>
      </c>
      <c r="Z216" s="50" t="e">
        <f>+Z18/Z20</f>
        <v>#DIV/0!</v>
      </c>
      <c r="AC216" s="49">
        <f>+AC18/AC20</f>
        <v>2.4236245448656377</v>
      </c>
      <c r="AE216" s="49" t="e">
        <f>+AE18/AE20</f>
        <v>#DIV/0!</v>
      </c>
    </row>
    <row r="217" spans="1:32" s="40" customFormat="1" x14ac:dyDescent="0.35">
      <c r="A217" s="40" t="s">
        <v>36</v>
      </c>
      <c r="C217" s="40">
        <v>2</v>
      </c>
      <c r="E217" s="40">
        <v>1</v>
      </c>
      <c r="H217" s="40">
        <v>3</v>
      </c>
      <c r="J217" s="40">
        <v>0</v>
      </c>
      <c r="L217" s="40">
        <v>4</v>
      </c>
      <c r="O217" s="40">
        <v>1</v>
      </c>
      <c r="Q217" s="40">
        <v>2</v>
      </c>
      <c r="S217" s="40">
        <v>1</v>
      </c>
      <c r="V217" s="40">
        <v>1</v>
      </c>
      <c r="X217" s="40">
        <v>1</v>
      </c>
      <c r="Z217" s="40">
        <v>1</v>
      </c>
      <c r="AC217" s="40">
        <v>7</v>
      </c>
      <c r="AE217" s="40">
        <v>2</v>
      </c>
    </row>
    <row r="218" spans="1:32" s="40" customFormat="1" x14ac:dyDescent="0.35"/>
    <row r="219" spans="1:32" s="40" customFormat="1" x14ac:dyDescent="0.35">
      <c r="A219" s="40" t="s">
        <v>37</v>
      </c>
    </row>
    <row r="220" spans="1:32" s="40" customFormat="1" x14ac:dyDescent="0.35"/>
    <row r="221" spans="1:32" s="40" customFormat="1" x14ac:dyDescent="0.35">
      <c r="A221" s="51" t="s">
        <v>38</v>
      </c>
      <c r="B221" s="51" t="s">
        <v>39</v>
      </c>
      <c r="L221" s="52"/>
      <c r="S221" s="52"/>
      <c r="Z221" s="52"/>
    </row>
    <row r="222" spans="1:32" s="40" customFormat="1" x14ac:dyDescent="0.35">
      <c r="A222" s="51">
        <v>0</v>
      </c>
      <c r="B222" s="51">
        <v>3</v>
      </c>
      <c r="L222" s="52"/>
      <c r="S222" s="52"/>
      <c r="Z222" s="52"/>
    </row>
    <row r="223" spans="1:32" s="40" customFormat="1" x14ac:dyDescent="0.35">
      <c r="A223" s="51">
        <v>3</v>
      </c>
      <c r="B223" s="51">
        <v>6</v>
      </c>
    </row>
    <row r="224" spans="1:32" s="40" customFormat="1" x14ac:dyDescent="0.35">
      <c r="A224" s="51">
        <v>6</v>
      </c>
      <c r="B224" s="51">
        <v>10</v>
      </c>
      <c r="C224" s="51"/>
      <c r="D224" s="51"/>
      <c r="E224" s="51"/>
    </row>
    <row r="225" spans="1:5" s="40" customFormat="1" x14ac:dyDescent="0.35">
      <c r="A225" s="51">
        <v>10</v>
      </c>
      <c r="B225" s="51" t="s">
        <v>40</v>
      </c>
      <c r="C225" s="51"/>
      <c r="D225" s="51"/>
      <c r="E225" s="51"/>
    </row>
    <row r="226" spans="1:5" s="40" customFormat="1" x14ac:dyDescent="0.35">
      <c r="C226" s="51"/>
      <c r="D226" s="51"/>
      <c r="E226" s="51"/>
    </row>
    <row r="227" spans="1:5" s="40" customFormat="1" x14ac:dyDescent="0.35">
      <c r="A227" s="40" t="s">
        <v>18</v>
      </c>
    </row>
    <row r="228" spans="1:5" s="40" customFormat="1" x14ac:dyDescent="0.35">
      <c r="C228" s="51"/>
      <c r="D228" s="51"/>
      <c r="E228" s="51"/>
    </row>
    <row r="229" spans="1:5" s="40" customFormat="1" x14ac:dyDescent="0.35">
      <c r="A229" s="51">
        <v>0</v>
      </c>
      <c r="B229" s="51">
        <v>0.5</v>
      </c>
      <c r="C229" s="51"/>
      <c r="D229" s="51"/>
      <c r="E229" s="51"/>
    </row>
    <row r="230" spans="1:5" s="40" customFormat="1" x14ac:dyDescent="0.35">
      <c r="A230" s="51">
        <v>0.5</v>
      </c>
      <c r="B230" s="51">
        <v>0.75</v>
      </c>
      <c r="C230" s="51"/>
      <c r="D230" s="51"/>
      <c r="E230" s="51"/>
    </row>
    <row r="231" spans="1:5" s="40" customFormat="1" x14ac:dyDescent="0.35">
      <c r="A231" s="51">
        <v>0.75</v>
      </c>
      <c r="B231" s="51">
        <v>1</v>
      </c>
    </row>
    <row r="232" spans="1:5" s="40" customFormat="1" x14ac:dyDescent="0.35">
      <c r="A232" s="51">
        <v>1</v>
      </c>
      <c r="B232" s="51">
        <v>1.5</v>
      </c>
    </row>
    <row r="233" spans="1:5" s="40" customFormat="1" x14ac:dyDescent="0.35">
      <c r="A233" s="51">
        <v>1.5</v>
      </c>
      <c r="B233" s="51" t="s">
        <v>40</v>
      </c>
    </row>
    <row r="234" spans="1:5" s="40" customFormat="1" x14ac:dyDescent="0.35"/>
    <row r="235" spans="1:5" s="40" customFormat="1" x14ac:dyDescent="0.35">
      <c r="A235" s="40" t="s">
        <v>41</v>
      </c>
      <c r="C235" s="51"/>
      <c r="D235" s="51"/>
      <c r="E235" s="51"/>
    </row>
    <row r="236" spans="1:5" s="40" customFormat="1" x14ac:dyDescent="0.35"/>
    <row r="237" spans="1:5" s="40" customFormat="1" x14ac:dyDescent="0.35">
      <c r="A237" s="51">
        <v>1</v>
      </c>
      <c r="B237" s="51">
        <v>5</v>
      </c>
    </row>
    <row r="238" spans="1:5" s="40" customFormat="1" x14ac:dyDescent="0.35">
      <c r="A238" s="51">
        <v>6</v>
      </c>
      <c r="B238" s="51">
        <v>10</v>
      </c>
    </row>
    <row r="239" spans="1:5" s="40" customFormat="1" x14ac:dyDescent="0.35">
      <c r="A239" s="51">
        <v>11</v>
      </c>
      <c r="B239" s="51" t="s">
        <v>40</v>
      </c>
      <c r="C239" s="51"/>
      <c r="D239" s="51"/>
    </row>
    <row r="240" spans="1:5" s="40" customFormat="1" x14ac:dyDescent="0.35"/>
    <row r="241" s="40" customFormat="1" x14ac:dyDescent="0.35"/>
    <row r="242" s="40" customFormat="1" x14ac:dyDescent="0.35"/>
    <row r="243" s="40" customFormat="1" x14ac:dyDescent="0.35"/>
    <row r="244" s="40" customFormat="1" x14ac:dyDescent="0.35"/>
  </sheetData>
  <mergeCells count="624">
    <mergeCell ref="A120:A121"/>
    <mergeCell ref="C105:D105"/>
    <mergeCell ref="E105:F105"/>
    <mergeCell ref="A106:A107"/>
    <mergeCell ref="C106:F106"/>
    <mergeCell ref="C107:D107"/>
    <mergeCell ref="E107:F107"/>
    <mergeCell ref="C113:G113"/>
    <mergeCell ref="C114:G114"/>
    <mergeCell ref="C109:F110"/>
    <mergeCell ref="G109:G110"/>
    <mergeCell ref="C111:D112"/>
    <mergeCell ref="E111:F112"/>
    <mergeCell ref="G111:G112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A78:B78"/>
    <mergeCell ref="A90:B90"/>
    <mergeCell ref="A92:B92"/>
    <mergeCell ref="C94:G94"/>
    <mergeCell ref="A95:A97"/>
    <mergeCell ref="C95:G95"/>
    <mergeCell ref="C96:D96"/>
    <mergeCell ref="E96:F96"/>
    <mergeCell ref="G96:G97"/>
    <mergeCell ref="C97:D97"/>
    <mergeCell ref="E97:F97"/>
    <mergeCell ref="G68:G69"/>
    <mergeCell ref="C98:D98"/>
    <mergeCell ref="E98:F98"/>
    <mergeCell ref="C99:D99"/>
    <mergeCell ref="E99:F99"/>
    <mergeCell ref="C70:D71"/>
    <mergeCell ref="E70:F71"/>
    <mergeCell ref="G70:G71"/>
    <mergeCell ref="C72:G72"/>
    <mergeCell ref="C73:G73"/>
    <mergeCell ref="C63:D63"/>
    <mergeCell ref="E63:F63"/>
    <mergeCell ref="C64:D64"/>
    <mergeCell ref="E64:F64"/>
    <mergeCell ref="A65:A66"/>
    <mergeCell ref="C65:F65"/>
    <mergeCell ref="C66:D66"/>
    <mergeCell ref="E66:F66"/>
    <mergeCell ref="C68:F69"/>
    <mergeCell ref="C54:G54"/>
    <mergeCell ref="C55:D55"/>
    <mergeCell ref="E55:F55"/>
    <mergeCell ref="G55:G56"/>
    <mergeCell ref="C56:D56"/>
    <mergeCell ref="E56:F56"/>
    <mergeCell ref="C61:D61"/>
    <mergeCell ref="E61:F61"/>
    <mergeCell ref="C62:D62"/>
    <mergeCell ref="E62:F62"/>
    <mergeCell ref="C57:D57"/>
    <mergeCell ref="E57:F57"/>
    <mergeCell ref="C58:D58"/>
    <mergeCell ref="E58:F58"/>
    <mergeCell ref="C59:D59"/>
    <mergeCell ref="E59:F59"/>
    <mergeCell ref="C60:D60"/>
    <mergeCell ref="E60:F60"/>
    <mergeCell ref="A9:B9"/>
    <mergeCell ref="A11:B11"/>
    <mergeCell ref="C16:D16"/>
    <mergeCell ref="E16:F16"/>
    <mergeCell ref="C18:D18"/>
    <mergeCell ref="E18:F18"/>
    <mergeCell ref="C17:D17"/>
    <mergeCell ref="E17:F17"/>
    <mergeCell ref="A25:A26"/>
    <mergeCell ref="C25:F25"/>
    <mergeCell ref="C22:D22"/>
    <mergeCell ref="E22:F22"/>
    <mergeCell ref="C24:D24"/>
    <mergeCell ref="E24:F24"/>
    <mergeCell ref="C30:D31"/>
    <mergeCell ref="E30:F31"/>
    <mergeCell ref="A49:B49"/>
    <mergeCell ref="A51:B51"/>
    <mergeCell ref="C53:G53"/>
    <mergeCell ref="A54:A56"/>
    <mergeCell ref="V11:W11"/>
    <mergeCell ref="X11:Y11"/>
    <mergeCell ref="Z11:AA11"/>
    <mergeCell ref="L15:M15"/>
    <mergeCell ref="N15:N16"/>
    <mergeCell ref="O15:P15"/>
    <mergeCell ref="Q15:R15"/>
    <mergeCell ref="H18:I18"/>
    <mergeCell ref="J18:K18"/>
    <mergeCell ref="L18:M18"/>
    <mergeCell ref="O18:P18"/>
    <mergeCell ref="H17:I17"/>
    <mergeCell ref="J17:K17"/>
    <mergeCell ref="L17:M17"/>
    <mergeCell ref="O17:P17"/>
    <mergeCell ref="L19:M19"/>
    <mergeCell ref="O19:P19"/>
    <mergeCell ref="X20:Y20"/>
    <mergeCell ref="AC11:AD11"/>
    <mergeCell ref="AE11:AF11"/>
    <mergeCell ref="A14:A16"/>
    <mergeCell ref="C14:G14"/>
    <mergeCell ref="H14:N14"/>
    <mergeCell ref="O14:U14"/>
    <mergeCell ref="V14:AB14"/>
    <mergeCell ref="C13:G13"/>
    <mergeCell ref="H13:N13"/>
    <mergeCell ref="O13:U13"/>
    <mergeCell ref="V13:AB13"/>
    <mergeCell ref="AC13:AG13"/>
    <mergeCell ref="S15:T15"/>
    <mergeCell ref="U15:U16"/>
    <mergeCell ref="V15:W15"/>
    <mergeCell ref="X15:Y15"/>
    <mergeCell ref="Z15:AA15"/>
    <mergeCell ref="AB15:AB16"/>
    <mergeCell ref="V16:W16"/>
    <mergeCell ref="C15:D15"/>
    <mergeCell ref="E15:F15"/>
    <mergeCell ref="G15:G16"/>
    <mergeCell ref="H15:I15"/>
    <mergeCell ref="J15:K15"/>
    <mergeCell ref="AC14:AG14"/>
    <mergeCell ref="AE16:AF16"/>
    <mergeCell ref="H16:I16"/>
    <mergeCell ref="J16:K16"/>
    <mergeCell ref="L16:M16"/>
    <mergeCell ref="O16:P16"/>
    <mergeCell ref="Q16:R16"/>
    <mergeCell ref="S16:T16"/>
    <mergeCell ref="X16:Y16"/>
    <mergeCell ref="Z16:AA16"/>
    <mergeCell ref="AE20:AF20"/>
    <mergeCell ref="Q20:R20"/>
    <mergeCell ref="S20:T20"/>
    <mergeCell ref="V20:W20"/>
    <mergeCell ref="AE17:AF17"/>
    <mergeCell ref="Q17:R17"/>
    <mergeCell ref="AC15:AD15"/>
    <mergeCell ref="AE15:AF15"/>
    <mergeCell ref="AG15:AG16"/>
    <mergeCell ref="AC16:AD16"/>
    <mergeCell ref="Q18:R18"/>
    <mergeCell ref="S18:T18"/>
    <mergeCell ref="V18:W18"/>
    <mergeCell ref="X18:Y18"/>
    <mergeCell ref="Z18:AA18"/>
    <mergeCell ref="AC18:AD18"/>
    <mergeCell ref="S17:T17"/>
    <mergeCell ref="V17:W17"/>
    <mergeCell ref="X17:Y17"/>
    <mergeCell ref="Z17:AA17"/>
    <mergeCell ref="AC17:AD17"/>
    <mergeCell ref="AE18:AF18"/>
    <mergeCell ref="AE19:AF19"/>
    <mergeCell ref="Q19:R19"/>
    <mergeCell ref="S19:T19"/>
    <mergeCell ref="V19:W19"/>
    <mergeCell ref="X19:Y19"/>
    <mergeCell ref="Z19:AA19"/>
    <mergeCell ref="AC19:AD19"/>
    <mergeCell ref="C19:D19"/>
    <mergeCell ref="E19:F19"/>
    <mergeCell ref="H19:I19"/>
    <mergeCell ref="J19:K19"/>
    <mergeCell ref="C21:D21"/>
    <mergeCell ref="E21:F21"/>
    <mergeCell ref="H21:I21"/>
    <mergeCell ref="J21:K21"/>
    <mergeCell ref="L21:M21"/>
    <mergeCell ref="O21:P21"/>
    <mergeCell ref="Z20:AA20"/>
    <mergeCell ref="AC20:AD20"/>
    <mergeCell ref="C20:D20"/>
    <mergeCell ref="E20:F20"/>
    <mergeCell ref="H20:I20"/>
    <mergeCell ref="J20:K20"/>
    <mergeCell ref="L20:M20"/>
    <mergeCell ref="O20:P20"/>
    <mergeCell ref="H22:I22"/>
    <mergeCell ref="J22:K22"/>
    <mergeCell ref="L22:M22"/>
    <mergeCell ref="O22:P22"/>
    <mergeCell ref="Q21:R21"/>
    <mergeCell ref="S21:T21"/>
    <mergeCell ref="V21:W21"/>
    <mergeCell ref="AE21:AF21"/>
    <mergeCell ref="AE22:AF22"/>
    <mergeCell ref="Q22:R22"/>
    <mergeCell ref="S22:T22"/>
    <mergeCell ref="V22:W22"/>
    <mergeCell ref="X22:Y22"/>
    <mergeCell ref="Z22:AA22"/>
    <mergeCell ref="AC22:AD22"/>
    <mergeCell ref="X21:Y21"/>
    <mergeCell ref="Z21:AA21"/>
    <mergeCell ref="AC21:AD21"/>
    <mergeCell ref="H24:I24"/>
    <mergeCell ref="AE23:AF23"/>
    <mergeCell ref="Q23:R23"/>
    <mergeCell ref="S23:T23"/>
    <mergeCell ref="V23:W23"/>
    <mergeCell ref="X23:Y23"/>
    <mergeCell ref="Z23:AA23"/>
    <mergeCell ref="AC23:AD23"/>
    <mergeCell ref="C23:D23"/>
    <mergeCell ref="E23:F23"/>
    <mergeCell ref="H23:I23"/>
    <mergeCell ref="J23:K23"/>
    <mergeCell ref="L23:M23"/>
    <mergeCell ref="O23:P23"/>
    <mergeCell ref="J24:K24"/>
    <mergeCell ref="L24:M24"/>
    <mergeCell ref="O24:P24"/>
    <mergeCell ref="AE24:AF24"/>
    <mergeCell ref="Q24:R24"/>
    <mergeCell ref="S24:T24"/>
    <mergeCell ref="V24:W24"/>
    <mergeCell ref="X24:Y24"/>
    <mergeCell ref="Z24:AA24"/>
    <mergeCell ref="AC24:AD24"/>
    <mergeCell ref="H25:N25"/>
    <mergeCell ref="O25:U25"/>
    <mergeCell ref="V25:AB25"/>
    <mergeCell ref="AC25:AG25"/>
    <mergeCell ref="C26:D26"/>
    <mergeCell ref="E26:F26"/>
    <mergeCell ref="H26:I26"/>
    <mergeCell ref="J26:K26"/>
    <mergeCell ref="Z26:AA26"/>
    <mergeCell ref="AC26:AD26"/>
    <mergeCell ref="L26:M26"/>
    <mergeCell ref="O26:P26"/>
    <mergeCell ref="Q26:R26"/>
    <mergeCell ref="S26:T26"/>
    <mergeCell ref="X26:Y26"/>
    <mergeCell ref="AC28:AF29"/>
    <mergeCell ref="AG28:AG29"/>
    <mergeCell ref="AE26:AF26"/>
    <mergeCell ref="V26:W26"/>
    <mergeCell ref="C28:F29"/>
    <mergeCell ref="G28:G29"/>
    <mergeCell ref="H28:M29"/>
    <mergeCell ref="N28:N29"/>
    <mergeCell ref="O28:T29"/>
    <mergeCell ref="U28:U29"/>
    <mergeCell ref="V28:AA29"/>
    <mergeCell ref="AB28:AB29"/>
    <mergeCell ref="AE30:AF31"/>
    <mergeCell ref="AG30:AG31"/>
    <mergeCell ref="U30:U31"/>
    <mergeCell ref="V30:W31"/>
    <mergeCell ref="X30:Y31"/>
    <mergeCell ref="Z30:AA31"/>
    <mergeCell ref="G30:G31"/>
    <mergeCell ref="H30:I31"/>
    <mergeCell ref="J30:K31"/>
    <mergeCell ref="L30:M31"/>
    <mergeCell ref="N30:N31"/>
    <mergeCell ref="O30:P31"/>
    <mergeCell ref="Q30:R31"/>
    <mergeCell ref="S30:T31"/>
    <mergeCell ref="AB30:AB31"/>
    <mergeCell ref="AC30:AD31"/>
    <mergeCell ref="H32:N32"/>
    <mergeCell ref="O32:U32"/>
    <mergeCell ref="V32:AB32"/>
    <mergeCell ref="AC32:AG32"/>
    <mergeCell ref="A37:B37"/>
    <mergeCell ref="C33:G33"/>
    <mergeCell ref="H33:N33"/>
    <mergeCell ref="O33:U33"/>
    <mergeCell ref="V33:AB33"/>
    <mergeCell ref="AC33:AG33"/>
    <mergeCell ref="C32:G32"/>
    <mergeCell ref="A204:A205"/>
    <mergeCell ref="H53:N53"/>
    <mergeCell ref="H54:N54"/>
    <mergeCell ref="H55:I55"/>
    <mergeCell ref="J55:K55"/>
    <mergeCell ref="L55:M55"/>
    <mergeCell ref="N55:N56"/>
    <mergeCell ref="H56:I56"/>
    <mergeCell ref="J56:K56"/>
    <mergeCell ref="L56:M56"/>
    <mergeCell ref="H57:I57"/>
    <mergeCell ref="J57:K57"/>
    <mergeCell ref="L57:M57"/>
    <mergeCell ref="H58:I58"/>
    <mergeCell ref="J58:K58"/>
    <mergeCell ref="L58:M58"/>
    <mergeCell ref="H59:I59"/>
    <mergeCell ref="J59:K59"/>
    <mergeCell ref="L59:M59"/>
    <mergeCell ref="H60:I60"/>
    <mergeCell ref="J60:K60"/>
    <mergeCell ref="L60:M60"/>
    <mergeCell ref="H61:I61"/>
    <mergeCell ref="J61:K61"/>
    <mergeCell ref="L61:M61"/>
    <mergeCell ref="H62:I62"/>
    <mergeCell ref="J62:K62"/>
    <mergeCell ref="L62:M62"/>
    <mergeCell ref="H63:I63"/>
    <mergeCell ref="J63:K63"/>
    <mergeCell ref="L63:M63"/>
    <mergeCell ref="H64:I64"/>
    <mergeCell ref="J64:K64"/>
    <mergeCell ref="L64:M64"/>
    <mergeCell ref="H68:M69"/>
    <mergeCell ref="N68:N69"/>
    <mergeCell ref="H70:I71"/>
    <mergeCell ref="J70:K71"/>
    <mergeCell ref="L70:M71"/>
    <mergeCell ref="N70:N71"/>
    <mergeCell ref="H65:N65"/>
    <mergeCell ref="H66:I66"/>
    <mergeCell ref="J66:K66"/>
    <mergeCell ref="L66:M66"/>
    <mergeCell ref="H72:N72"/>
    <mergeCell ref="H73:N73"/>
    <mergeCell ref="H94:N94"/>
    <mergeCell ref="H95:N95"/>
    <mergeCell ref="H96:I96"/>
    <mergeCell ref="J96:K96"/>
    <mergeCell ref="L96:M96"/>
    <mergeCell ref="N96:N97"/>
    <mergeCell ref="H97:I97"/>
    <mergeCell ref="J97:K97"/>
    <mergeCell ref="L97:M97"/>
    <mergeCell ref="H98:I98"/>
    <mergeCell ref="J98:K98"/>
    <mergeCell ref="L98:M98"/>
    <mergeCell ref="H99:I99"/>
    <mergeCell ref="J99:K99"/>
    <mergeCell ref="L99:M99"/>
    <mergeCell ref="H100:I100"/>
    <mergeCell ref="J100:K100"/>
    <mergeCell ref="L100:M100"/>
    <mergeCell ref="H104:I104"/>
    <mergeCell ref="J104:K104"/>
    <mergeCell ref="L104:M104"/>
    <mergeCell ref="H105:I105"/>
    <mergeCell ref="J105:K105"/>
    <mergeCell ref="L105:M105"/>
    <mergeCell ref="H101:I101"/>
    <mergeCell ref="J101:K101"/>
    <mergeCell ref="L101:M101"/>
    <mergeCell ref="H102:I102"/>
    <mergeCell ref="J102:K102"/>
    <mergeCell ref="L102:M102"/>
    <mergeCell ref="H103:I103"/>
    <mergeCell ref="J103:K103"/>
    <mergeCell ref="L103:M103"/>
    <mergeCell ref="H111:I112"/>
    <mergeCell ref="J111:K112"/>
    <mergeCell ref="L111:M112"/>
    <mergeCell ref="N111:N112"/>
    <mergeCell ref="H106:N106"/>
    <mergeCell ref="H107:I107"/>
    <mergeCell ref="J107:K107"/>
    <mergeCell ref="L107:M107"/>
    <mergeCell ref="H109:M110"/>
    <mergeCell ref="N109:N110"/>
    <mergeCell ref="H113:N113"/>
    <mergeCell ref="H114:N114"/>
    <mergeCell ref="O53:U53"/>
    <mergeCell ref="O54:U54"/>
    <mergeCell ref="O55:P55"/>
    <mergeCell ref="Q55:R55"/>
    <mergeCell ref="S55:T55"/>
    <mergeCell ref="U55:U56"/>
    <mergeCell ref="O56:P56"/>
    <mergeCell ref="Q56:R56"/>
    <mergeCell ref="S56:T56"/>
    <mergeCell ref="O57:P57"/>
    <mergeCell ref="Q57:R57"/>
    <mergeCell ref="S57:T57"/>
    <mergeCell ref="O58:P58"/>
    <mergeCell ref="Q58:R58"/>
    <mergeCell ref="S58:T58"/>
    <mergeCell ref="O59:P59"/>
    <mergeCell ref="Q59:R59"/>
    <mergeCell ref="S59:T59"/>
    <mergeCell ref="O60:P60"/>
    <mergeCell ref="Q60:R60"/>
    <mergeCell ref="S60:T60"/>
    <mergeCell ref="O61:P61"/>
    <mergeCell ref="Q61:R61"/>
    <mergeCell ref="S61:T61"/>
    <mergeCell ref="O62:P62"/>
    <mergeCell ref="Q62:R62"/>
    <mergeCell ref="S62:T62"/>
    <mergeCell ref="O63:P63"/>
    <mergeCell ref="Q63:R63"/>
    <mergeCell ref="S63:T63"/>
    <mergeCell ref="O64:P64"/>
    <mergeCell ref="Q64:R64"/>
    <mergeCell ref="S64:T64"/>
    <mergeCell ref="O68:T69"/>
    <mergeCell ref="U68:U69"/>
    <mergeCell ref="O70:P71"/>
    <mergeCell ref="Q70:R71"/>
    <mergeCell ref="S70:T71"/>
    <mergeCell ref="U70:U71"/>
    <mergeCell ref="O65:U65"/>
    <mergeCell ref="O66:P66"/>
    <mergeCell ref="Q66:R66"/>
    <mergeCell ref="S66:T66"/>
    <mergeCell ref="O72:U72"/>
    <mergeCell ref="O73:U73"/>
    <mergeCell ref="O94:U94"/>
    <mergeCell ref="O95:U95"/>
    <mergeCell ref="O96:P96"/>
    <mergeCell ref="Q96:R96"/>
    <mergeCell ref="S96:T96"/>
    <mergeCell ref="U96:U97"/>
    <mergeCell ref="O97:P97"/>
    <mergeCell ref="Q97:R97"/>
    <mergeCell ref="S97:T97"/>
    <mergeCell ref="O98:P98"/>
    <mergeCell ref="Q98:R98"/>
    <mergeCell ref="S98:T98"/>
    <mergeCell ref="O99:P99"/>
    <mergeCell ref="Q99:R99"/>
    <mergeCell ref="S99:T99"/>
    <mergeCell ref="O100:P100"/>
    <mergeCell ref="Q100:R100"/>
    <mergeCell ref="S100:T100"/>
    <mergeCell ref="O104:P104"/>
    <mergeCell ref="Q104:R104"/>
    <mergeCell ref="S104:T104"/>
    <mergeCell ref="O105:P105"/>
    <mergeCell ref="Q105:R105"/>
    <mergeCell ref="S105:T105"/>
    <mergeCell ref="O101:P101"/>
    <mergeCell ref="Q101:R101"/>
    <mergeCell ref="S101:T101"/>
    <mergeCell ref="O102:P102"/>
    <mergeCell ref="Q102:R102"/>
    <mergeCell ref="S102:T102"/>
    <mergeCell ref="O103:P103"/>
    <mergeCell ref="Q103:R103"/>
    <mergeCell ref="S103:T103"/>
    <mergeCell ref="O113:U113"/>
    <mergeCell ref="O114:U114"/>
    <mergeCell ref="O111:P112"/>
    <mergeCell ref="Q111:R112"/>
    <mergeCell ref="S111:T112"/>
    <mergeCell ref="U111:U112"/>
    <mergeCell ref="O106:U106"/>
    <mergeCell ref="O107:P107"/>
    <mergeCell ref="Q107:R107"/>
    <mergeCell ref="S107:T107"/>
    <mergeCell ref="O109:T110"/>
    <mergeCell ref="U109:U110"/>
    <mergeCell ref="V53:AB53"/>
    <mergeCell ref="V54:AB54"/>
    <mergeCell ref="V55:W55"/>
    <mergeCell ref="X55:Y55"/>
    <mergeCell ref="Z55:AA55"/>
    <mergeCell ref="AB55:AB56"/>
    <mergeCell ref="V56:W56"/>
    <mergeCell ref="X56:Y56"/>
    <mergeCell ref="Z56:AA56"/>
    <mergeCell ref="V57:W57"/>
    <mergeCell ref="X57:Y57"/>
    <mergeCell ref="Z57:AA57"/>
    <mergeCell ref="V58:W58"/>
    <mergeCell ref="X58:Y58"/>
    <mergeCell ref="Z58:AA58"/>
    <mergeCell ref="V59:W59"/>
    <mergeCell ref="X59:Y59"/>
    <mergeCell ref="Z59:AA59"/>
    <mergeCell ref="V63:W63"/>
    <mergeCell ref="X63:Y63"/>
    <mergeCell ref="Z63:AA63"/>
    <mergeCell ref="V64:W64"/>
    <mergeCell ref="X64:Y64"/>
    <mergeCell ref="Z64:AA64"/>
    <mergeCell ref="V60:W60"/>
    <mergeCell ref="X60:Y60"/>
    <mergeCell ref="Z60:AA60"/>
    <mergeCell ref="V61:W61"/>
    <mergeCell ref="X61:Y61"/>
    <mergeCell ref="Z61:AA61"/>
    <mergeCell ref="V62:W62"/>
    <mergeCell ref="X62:Y62"/>
    <mergeCell ref="Z62:AA62"/>
    <mergeCell ref="V65:AB65"/>
    <mergeCell ref="V66:W66"/>
    <mergeCell ref="X66:Y66"/>
    <mergeCell ref="Z66:AA66"/>
    <mergeCell ref="V68:AA69"/>
    <mergeCell ref="AB68:AB69"/>
    <mergeCell ref="V70:W71"/>
    <mergeCell ref="X70:Y71"/>
    <mergeCell ref="Z70:AA71"/>
    <mergeCell ref="AB70:AB71"/>
    <mergeCell ref="V72:AB72"/>
    <mergeCell ref="V73:AB73"/>
    <mergeCell ref="V94:AB94"/>
    <mergeCell ref="V95:AB95"/>
    <mergeCell ref="V96:W96"/>
    <mergeCell ref="X96:Y96"/>
    <mergeCell ref="Z96:AA96"/>
    <mergeCell ref="AB96:AB97"/>
    <mergeCell ref="V97:W97"/>
    <mergeCell ref="X97:Y97"/>
    <mergeCell ref="Z97:AA97"/>
    <mergeCell ref="V98:W98"/>
    <mergeCell ref="X98:Y98"/>
    <mergeCell ref="Z98:AA98"/>
    <mergeCell ref="V99:W99"/>
    <mergeCell ref="X99:Y99"/>
    <mergeCell ref="Z99:AA99"/>
    <mergeCell ref="V100:W100"/>
    <mergeCell ref="X100:Y100"/>
    <mergeCell ref="Z100:AA100"/>
    <mergeCell ref="V104:W104"/>
    <mergeCell ref="X104:Y104"/>
    <mergeCell ref="Z104:AA104"/>
    <mergeCell ref="V105:W105"/>
    <mergeCell ref="X105:Y105"/>
    <mergeCell ref="Z105:AA105"/>
    <mergeCell ref="V101:W101"/>
    <mergeCell ref="X101:Y101"/>
    <mergeCell ref="Z101:AA101"/>
    <mergeCell ref="V102:W102"/>
    <mergeCell ref="X102:Y102"/>
    <mergeCell ref="Z102:AA102"/>
    <mergeCell ref="V103:W103"/>
    <mergeCell ref="X103:Y103"/>
    <mergeCell ref="Z103:AA103"/>
    <mergeCell ref="V106:AB106"/>
    <mergeCell ref="V107:W107"/>
    <mergeCell ref="X107:Y107"/>
    <mergeCell ref="Z107:AA107"/>
    <mergeCell ref="V109:AA110"/>
    <mergeCell ref="AB109:AB110"/>
    <mergeCell ref="V111:W112"/>
    <mergeCell ref="X111:Y112"/>
    <mergeCell ref="Z111:AA112"/>
    <mergeCell ref="AB111:AB112"/>
    <mergeCell ref="V113:AB113"/>
    <mergeCell ref="V114:AB114"/>
    <mergeCell ref="AC53:AG53"/>
    <mergeCell ref="AC54:AG54"/>
    <mergeCell ref="AC55:AD55"/>
    <mergeCell ref="AE55:AF55"/>
    <mergeCell ref="AG55:AG56"/>
    <mergeCell ref="AC56:AD56"/>
    <mergeCell ref="AE56:AF56"/>
    <mergeCell ref="AC57:AD57"/>
    <mergeCell ref="AE57:AF57"/>
    <mergeCell ref="AC58:AD58"/>
    <mergeCell ref="AE58:AF58"/>
    <mergeCell ref="AC59:AD59"/>
    <mergeCell ref="AE59:AF59"/>
    <mergeCell ref="AC60:AD60"/>
    <mergeCell ref="AE60:AF60"/>
    <mergeCell ref="AC61:AD61"/>
    <mergeCell ref="AE61:AF61"/>
    <mergeCell ref="AC62:AD62"/>
    <mergeCell ref="AE62:AF62"/>
    <mergeCell ref="AC63:AD63"/>
    <mergeCell ref="AE63:AF63"/>
    <mergeCell ref="AC64:AD64"/>
    <mergeCell ref="AE64:AF64"/>
    <mergeCell ref="AC65:AG65"/>
    <mergeCell ref="AC66:AD66"/>
    <mergeCell ref="AE66:AF66"/>
    <mergeCell ref="AC68:AF69"/>
    <mergeCell ref="AG68:AG69"/>
    <mergeCell ref="AC70:AD71"/>
    <mergeCell ref="AE70:AF71"/>
    <mergeCell ref="AG70:AG71"/>
    <mergeCell ref="AC72:AG72"/>
    <mergeCell ref="AC73:AG73"/>
    <mergeCell ref="AC94:AG94"/>
    <mergeCell ref="AC95:AG95"/>
    <mergeCell ref="AC96:AD96"/>
    <mergeCell ref="AE96:AF96"/>
    <mergeCell ref="AG96:AG97"/>
    <mergeCell ref="AC97:AD97"/>
    <mergeCell ref="AE97:AF97"/>
    <mergeCell ref="AC98:AD98"/>
    <mergeCell ref="AE98:AF98"/>
    <mergeCell ref="AC99:AD99"/>
    <mergeCell ref="AE99:AF99"/>
    <mergeCell ref="AC100:AD100"/>
    <mergeCell ref="AE100:AF100"/>
    <mergeCell ref="AC101:AD101"/>
    <mergeCell ref="AE101:AF101"/>
    <mergeCell ref="AC102:AD102"/>
    <mergeCell ref="AE102:AF102"/>
    <mergeCell ref="AC109:AF110"/>
    <mergeCell ref="AG109:AG110"/>
    <mergeCell ref="AC111:AD112"/>
    <mergeCell ref="AE111:AF112"/>
    <mergeCell ref="AG111:AG112"/>
    <mergeCell ref="AC113:AG113"/>
    <mergeCell ref="AC114:AG114"/>
    <mergeCell ref="AC103:AD103"/>
    <mergeCell ref="AE103:AF103"/>
    <mergeCell ref="AC104:AD104"/>
    <mergeCell ref="AE104:AF104"/>
    <mergeCell ref="AC105:AD105"/>
    <mergeCell ref="AE105:AF105"/>
    <mergeCell ref="AC106:AG106"/>
    <mergeCell ref="AC107:AD107"/>
    <mergeCell ref="AE107:AF107"/>
  </mergeCells>
  <pageMargins left="0.7" right="0.7" top="0.75" bottom="0.75" header="0.3" footer="0.3"/>
  <pageSetup scale="35" orientation="landscape" r:id="rId1"/>
  <rowBreaks count="1" manualBreakCount="1">
    <brk id="205" max="16383" man="1"/>
  </rowBreaks>
  <colBreaks count="1" manualBreakCount="1">
    <brk id="7" max="5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evaluacion financiera</vt:lpstr>
      <vt:lpstr>'evaluacion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BIBIANA</dc:creator>
  <cp:lastModifiedBy>MRozo</cp:lastModifiedBy>
  <cp:lastPrinted>2020-12-18T16:43:40Z</cp:lastPrinted>
  <dcterms:created xsi:type="dcterms:W3CDTF">2020-11-18T15:33:07Z</dcterms:created>
  <dcterms:modified xsi:type="dcterms:W3CDTF">2020-12-19T03:40:51Z</dcterms:modified>
</cp:coreProperties>
</file>